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450" windowHeight="12180" activeTab="2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(EST)'!$A$1:$K$58</definedName>
    <definedName name="_xlnm.Print_Area" localSheetId="2">'TESORERIA (EST)'!$A$1:$K$63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3" l="1"/>
  <c r="E58" i="3"/>
  <c r="D58" i="3"/>
  <c r="F58" i="3" s="1"/>
  <c r="K58" i="3" s="1"/>
  <c r="C58" i="3"/>
  <c r="J57" i="3"/>
  <c r="E57" i="3"/>
  <c r="E56" i="3" s="1"/>
  <c r="D57" i="3"/>
  <c r="C57" i="3"/>
  <c r="I56" i="3"/>
  <c r="H56" i="3"/>
  <c r="J56" i="3" s="1"/>
  <c r="G56" i="3"/>
  <c r="D56" i="3"/>
  <c r="J55" i="3"/>
  <c r="E55" i="3"/>
  <c r="D55" i="3"/>
  <c r="C55" i="3"/>
  <c r="F55" i="3" s="1"/>
  <c r="J54" i="3"/>
  <c r="E54" i="3"/>
  <c r="D54" i="3"/>
  <c r="F54" i="3" s="1"/>
  <c r="C54" i="3"/>
  <c r="J53" i="3"/>
  <c r="E53" i="3"/>
  <c r="D53" i="3"/>
  <c r="C53" i="3"/>
  <c r="F53" i="3" s="1"/>
  <c r="J52" i="3"/>
  <c r="E52" i="3"/>
  <c r="D52" i="3"/>
  <c r="F52" i="3" s="1"/>
  <c r="C52" i="3"/>
  <c r="J51" i="3"/>
  <c r="E51" i="3"/>
  <c r="D51" i="3"/>
  <c r="C51" i="3"/>
  <c r="F51" i="3" s="1"/>
  <c r="J50" i="3"/>
  <c r="E50" i="3"/>
  <c r="D50" i="3"/>
  <c r="F50" i="3" s="1"/>
  <c r="C50" i="3"/>
  <c r="J49" i="3"/>
  <c r="E49" i="3"/>
  <c r="D49" i="3"/>
  <c r="F49" i="3" s="1"/>
  <c r="K49" i="3" s="1"/>
  <c r="C49" i="3"/>
  <c r="J48" i="3"/>
  <c r="E48" i="3"/>
  <c r="D48" i="3"/>
  <c r="F48" i="3" s="1"/>
  <c r="K48" i="3" s="1"/>
  <c r="C48" i="3"/>
  <c r="J47" i="3"/>
  <c r="E47" i="3"/>
  <c r="D47" i="3"/>
  <c r="D46" i="3" s="1"/>
  <c r="C47" i="3"/>
  <c r="I46" i="3"/>
  <c r="H46" i="3"/>
  <c r="G46" i="3"/>
  <c r="E46" i="3"/>
  <c r="J45" i="3"/>
  <c r="E45" i="3"/>
  <c r="D45" i="3"/>
  <c r="F45" i="3" s="1"/>
  <c r="C45" i="3"/>
  <c r="J44" i="3"/>
  <c r="E44" i="3"/>
  <c r="E42" i="3" s="1"/>
  <c r="E41" i="3" s="1"/>
  <c r="E40" i="3" s="1"/>
  <c r="D44" i="3"/>
  <c r="C44" i="3"/>
  <c r="J43" i="3"/>
  <c r="F43" i="3"/>
  <c r="E43" i="3"/>
  <c r="D43" i="3"/>
  <c r="D42" i="3" s="1"/>
  <c r="D41" i="3" s="1"/>
  <c r="D40" i="3" s="1"/>
  <c r="C43" i="3"/>
  <c r="J42" i="3"/>
  <c r="I42" i="3"/>
  <c r="H42" i="3"/>
  <c r="H41" i="3" s="1"/>
  <c r="G42" i="3"/>
  <c r="I41" i="3"/>
  <c r="I40" i="3" s="1"/>
  <c r="G41" i="3"/>
  <c r="G40" i="3" s="1"/>
  <c r="H40" i="3"/>
  <c r="J39" i="3"/>
  <c r="E39" i="3"/>
  <c r="D39" i="3"/>
  <c r="C39" i="3"/>
  <c r="F39" i="3" s="1"/>
  <c r="J38" i="3"/>
  <c r="E38" i="3"/>
  <c r="D38" i="3"/>
  <c r="F38" i="3" s="1"/>
  <c r="C38" i="3"/>
  <c r="I37" i="3"/>
  <c r="H37" i="3"/>
  <c r="J37" i="3" s="1"/>
  <c r="G37" i="3"/>
  <c r="E37" i="3"/>
  <c r="D37" i="3"/>
  <c r="F37" i="3" s="1"/>
  <c r="C37" i="3"/>
  <c r="J36" i="3"/>
  <c r="E36" i="3"/>
  <c r="D36" i="3"/>
  <c r="C36" i="3"/>
  <c r="F36" i="3" s="1"/>
  <c r="I35" i="3"/>
  <c r="H35" i="3"/>
  <c r="H34" i="3" s="1"/>
  <c r="G35" i="3"/>
  <c r="E35" i="3"/>
  <c r="D35" i="3"/>
  <c r="D34" i="3" s="1"/>
  <c r="C35" i="3"/>
  <c r="I34" i="3"/>
  <c r="G34" i="3"/>
  <c r="E34" i="3"/>
  <c r="C34" i="3"/>
  <c r="J33" i="3"/>
  <c r="E33" i="3"/>
  <c r="D33" i="3"/>
  <c r="F33" i="3" s="1"/>
  <c r="C33" i="3"/>
  <c r="I32" i="3"/>
  <c r="H32" i="3"/>
  <c r="G32" i="3"/>
  <c r="J32" i="3" s="1"/>
  <c r="E32" i="3"/>
  <c r="D32" i="3"/>
  <c r="C32" i="3"/>
  <c r="F32" i="3" s="1"/>
  <c r="K32" i="3" s="1"/>
  <c r="I31" i="3"/>
  <c r="H31" i="3"/>
  <c r="H30" i="3" s="1"/>
  <c r="G31" i="3"/>
  <c r="E31" i="3"/>
  <c r="D31" i="3"/>
  <c r="C31" i="3"/>
  <c r="I30" i="3"/>
  <c r="G30" i="3"/>
  <c r="E30" i="3"/>
  <c r="J29" i="3"/>
  <c r="E29" i="3"/>
  <c r="D29" i="3"/>
  <c r="F29" i="3" s="1"/>
  <c r="C29" i="3"/>
  <c r="I28" i="3"/>
  <c r="H28" i="3"/>
  <c r="G28" i="3"/>
  <c r="J28" i="3" s="1"/>
  <c r="E28" i="3"/>
  <c r="D28" i="3"/>
  <c r="C28" i="3"/>
  <c r="F28" i="3" s="1"/>
  <c r="K28" i="3" s="1"/>
  <c r="I27" i="3"/>
  <c r="H27" i="3"/>
  <c r="J27" i="3" s="1"/>
  <c r="G27" i="3"/>
  <c r="E27" i="3"/>
  <c r="D27" i="3"/>
  <c r="F27" i="3" s="1"/>
  <c r="C27" i="3"/>
  <c r="I26" i="3"/>
  <c r="H26" i="3"/>
  <c r="G26" i="3"/>
  <c r="E26" i="3"/>
  <c r="E25" i="3" s="1"/>
  <c r="D26" i="3"/>
  <c r="C26" i="3"/>
  <c r="H25" i="3"/>
  <c r="H24" i="3" s="1"/>
  <c r="H23" i="3" s="1"/>
  <c r="D25" i="3"/>
  <c r="E24" i="3"/>
  <c r="E23" i="3" s="1"/>
  <c r="J22" i="3"/>
  <c r="E22" i="3"/>
  <c r="D22" i="3"/>
  <c r="C22" i="3"/>
  <c r="F22" i="3" s="1"/>
  <c r="I21" i="3"/>
  <c r="H21" i="3"/>
  <c r="J21" i="3" s="1"/>
  <c r="G21" i="3"/>
  <c r="E21" i="3"/>
  <c r="D21" i="3"/>
  <c r="F21" i="3" s="1"/>
  <c r="K21" i="3" s="1"/>
  <c r="C21" i="3"/>
  <c r="I20" i="3"/>
  <c r="I19" i="3" s="1"/>
  <c r="H20" i="3"/>
  <c r="G20" i="3"/>
  <c r="E20" i="3"/>
  <c r="E19" i="3" s="1"/>
  <c r="D20" i="3"/>
  <c r="C20" i="3"/>
  <c r="H19" i="3"/>
  <c r="D19" i="3"/>
  <c r="J18" i="3"/>
  <c r="E18" i="3"/>
  <c r="D18" i="3"/>
  <c r="C18" i="3"/>
  <c r="F18" i="3" s="1"/>
  <c r="J17" i="3"/>
  <c r="E17" i="3"/>
  <c r="D17" i="3"/>
  <c r="F17" i="3" s="1"/>
  <c r="C17" i="3"/>
  <c r="J16" i="3"/>
  <c r="E16" i="3"/>
  <c r="D16" i="3"/>
  <c r="C16" i="3"/>
  <c r="F16" i="3" s="1"/>
  <c r="I15" i="3"/>
  <c r="H15" i="3"/>
  <c r="H14" i="3" s="1"/>
  <c r="G15" i="3"/>
  <c r="E15" i="3"/>
  <c r="D15" i="3"/>
  <c r="D14" i="3" s="1"/>
  <c r="C15" i="3"/>
  <c r="I14" i="3"/>
  <c r="G14" i="3"/>
  <c r="E14" i="3"/>
  <c r="C14" i="3"/>
  <c r="J13" i="3"/>
  <c r="E13" i="3"/>
  <c r="D13" i="3"/>
  <c r="C13" i="3"/>
  <c r="F13" i="3" s="1"/>
  <c r="K13" i="3" s="1"/>
  <c r="J12" i="3"/>
  <c r="E12" i="3"/>
  <c r="D12" i="3"/>
  <c r="C12" i="3"/>
  <c r="F12" i="3" s="1"/>
  <c r="K12" i="3" s="1"/>
  <c r="J11" i="3"/>
  <c r="I11" i="3"/>
  <c r="I10" i="3" s="1"/>
  <c r="I9" i="3" s="1"/>
  <c r="H11" i="3"/>
  <c r="G11" i="3"/>
  <c r="G10" i="3" s="1"/>
  <c r="E11" i="3"/>
  <c r="E10" i="3" s="1"/>
  <c r="E9" i="3" s="1"/>
  <c r="D11" i="3"/>
  <c r="C11" i="3"/>
  <c r="C10" i="3" s="1"/>
  <c r="H10" i="3"/>
  <c r="H9" i="3" s="1"/>
  <c r="H8" i="3" s="1"/>
  <c r="H59" i="3" s="1"/>
  <c r="D10" i="3"/>
  <c r="D9" i="3" s="1"/>
  <c r="J23" i="2"/>
  <c r="J24" i="2"/>
  <c r="K31" i="2"/>
  <c r="K30" i="2"/>
  <c r="K29" i="2"/>
  <c r="K28" i="2"/>
  <c r="K27" i="2"/>
  <c r="K26" i="2"/>
  <c r="K25" i="2"/>
  <c r="J32" i="2"/>
  <c r="F32" i="2"/>
  <c r="E32" i="2"/>
  <c r="D32" i="2"/>
  <c r="C32" i="2"/>
  <c r="J31" i="2"/>
  <c r="E31" i="2"/>
  <c r="D31" i="2"/>
  <c r="F31" i="2" s="1"/>
  <c r="F30" i="2" s="1"/>
  <c r="F29" i="2" s="1"/>
  <c r="C31" i="2"/>
  <c r="J30" i="2"/>
  <c r="I30" i="2"/>
  <c r="H30" i="2"/>
  <c r="G30" i="2"/>
  <c r="E30" i="2"/>
  <c r="D30" i="2"/>
  <c r="C30" i="2"/>
  <c r="J29" i="2"/>
  <c r="I29" i="2"/>
  <c r="H29" i="2"/>
  <c r="G29" i="2"/>
  <c r="E29" i="2"/>
  <c r="D29" i="2"/>
  <c r="C29" i="2"/>
  <c r="J28" i="2"/>
  <c r="E28" i="2"/>
  <c r="D28" i="2"/>
  <c r="C28" i="2"/>
  <c r="F28" i="2" s="1"/>
  <c r="J27" i="2"/>
  <c r="E27" i="2"/>
  <c r="D27" i="2"/>
  <c r="D25" i="2" s="1"/>
  <c r="C27" i="2"/>
  <c r="J26" i="2"/>
  <c r="J25" i="2" s="1"/>
  <c r="E26" i="2"/>
  <c r="D26" i="2"/>
  <c r="C26" i="2"/>
  <c r="F26" i="2" s="1"/>
  <c r="I25" i="2"/>
  <c r="H25" i="2"/>
  <c r="G25" i="2"/>
  <c r="E25" i="2"/>
  <c r="C25" i="2"/>
  <c r="E24" i="2"/>
  <c r="D24" i="2"/>
  <c r="F24" i="2" s="1"/>
  <c r="C24" i="2"/>
  <c r="I23" i="2"/>
  <c r="H23" i="2"/>
  <c r="G23" i="2"/>
  <c r="E23" i="2"/>
  <c r="D23" i="2"/>
  <c r="F23" i="2" s="1"/>
  <c r="C23" i="2"/>
  <c r="I22" i="2"/>
  <c r="I21" i="2" s="1"/>
  <c r="I20" i="2" s="1"/>
  <c r="H22" i="2"/>
  <c r="G22" i="2"/>
  <c r="J22" i="2" s="1"/>
  <c r="J21" i="2" s="1"/>
  <c r="E22" i="2"/>
  <c r="E21" i="2" s="1"/>
  <c r="E20" i="2" s="1"/>
  <c r="D22" i="2"/>
  <c r="C22" i="2"/>
  <c r="F22" i="2" s="1"/>
  <c r="H21" i="2"/>
  <c r="H20" i="2" s="1"/>
  <c r="D21" i="2"/>
  <c r="D20" i="2" s="1"/>
  <c r="J19" i="2"/>
  <c r="E19" i="2"/>
  <c r="D19" i="2"/>
  <c r="C19" i="2"/>
  <c r="F19" i="2" s="1"/>
  <c r="K19" i="2" s="1"/>
  <c r="J18" i="2"/>
  <c r="E18" i="2"/>
  <c r="D18" i="2"/>
  <c r="F18" i="2" s="1"/>
  <c r="C18" i="2"/>
  <c r="J17" i="2"/>
  <c r="E17" i="2"/>
  <c r="D17" i="2"/>
  <c r="F17" i="2" s="1"/>
  <c r="K17" i="2" s="1"/>
  <c r="C17" i="2"/>
  <c r="J16" i="2"/>
  <c r="E16" i="2"/>
  <c r="D16" i="2"/>
  <c r="F16" i="2" s="1"/>
  <c r="K16" i="2" s="1"/>
  <c r="C16" i="2"/>
  <c r="J15" i="2"/>
  <c r="E15" i="2"/>
  <c r="D15" i="2"/>
  <c r="F15" i="2" s="1"/>
  <c r="K15" i="2" s="1"/>
  <c r="C15" i="2"/>
  <c r="J14" i="2"/>
  <c r="E14" i="2"/>
  <c r="D14" i="2"/>
  <c r="C14" i="2"/>
  <c r="F14" i="2" s="1"/>
  <c r="J13" i="2"/>
  <c r="E13" i="2"/>
  <c r="E12" i="2" s="1"/>
  <c r="E9" i="2" s="1"/>
  <c r="E8" i="2" s="1"/>
  <c r="E33" i="2" s="1"/>
  <c r="D13" i="2"/>
  <c r="C13" i="2"/>
  <c r="F13" i="2" s="1"/>
  <c r="J12" i="2"/>
  <c r="I12" i="2"/>
  <c r="H12" i="2"/>
  <c r="H9" i="2" s="1"/>
  <c r="H8" i="2" s="1"/>
  <c r="H33" i="2" s="1"/>
  <c r="G12" i="2"/>
  <c r="D12" i="2"/>
  <c r="D9" i="2" s="1"/>
  <c r="D8" i="2" s="1"/>
  <c r="D33" i="2" s="1"/>
  <c r="I11" i="2"/>
  <c r="I10" i="2" s="1"/>
  <c r="H11" i="2"/>
  <c r="G11" i="2"/>
  <c r="J11" i="2" s="1"/>
  <c r="E11" i="2"/>
  <c r="E10" i="2" s="1"/>
  <c r="D11" i="2"/>
  <c r="C11" i="2"/>
  <c r="F11" i="2" s="1"/>
  <c r="H10" i="2"/>
  <c r="D10" i="2"/>
  <c r="I9" i="2"/>
  <c r="G9" i="2"/>
  <c r="J65" i="1"/>
  <c r="E65" i="1"/>
  <c r="D65" i="1"/>
  <c r="C65" i="1"/>
  <c r="J64" i="1"/>
  <c r="E64" i="1"/>
  <c r="D64" i="1"/>
  <c r="C64" i="1"/>
  <c r="F64" i="1" s="1"/>
  <c r="K64" i="1" s="1"/>
  <c r="J63" i="1"/>
  <c r="E63" i="1"/>
  <c r="D63" i="1"/>
  <c r="C63" i="1"/>
  <c r="F63" i="1" s="1"/>
  <c r="K63" i="1" s="1"/>
  <c r="I62" i="1"/>
  <c r="H62" i="1"/>
  <c r="J62" i="1" s="1"/>
  <c r="G62" i="1"/>
  <c r="E62" i="1"/>
  <c r="D62" i="1"/>
  <c r="F62" i="1" s="1"/>
  <c r="K62" i="1" s="1"/>
  <c r="C62" i="1"/>
  <c r="J61" i="1"/>
  <c r="E61" i="1"/>
  <c r="D61" i="1"/>
  <c r="C61" i="1"/>
  <c r="F61" i="1" s="1"/>
  <c r="I60" i="1"/>
  <c r="H60" i="1"/>
  <c r="H59" i="1" s="1"/>
  <c r="G60" i="1"/>
  <c r="E60" i="1"/>
  <c r="D60" i="1"/>
  <c r="D59" i="1" s="1"/>
  <c r="C60" i="1"/>
  <c r="I59" i="1"/>
  <c r="I58" i="1" s="1"/>
  <c r="I57" i="1" s="1"/>
  <c r="G59" i="1"/>
  <c r="G58" i="1" s="1"/>
  <c r="E59" i="1"/>
  <c r="E58" i="1" s="1"/>
  <c r="E57" i="1" s="1"/>
  <c r="H58" i="1"/>
  <c r="H57" i="1" s="1"/>
  <c r="D58" i="1"/>
  <c r="D57" i="1" s="1"/>
  <c r="G57" i="1"/>
  <c r="I56" i="1"/>
  <c r="H56" i="1"/>
  <c r="J56" i="1" s="1"/>
  <c r="G56" i="1"/>
  <c r="E56" i="1"/>
  <c r="D56" i="1"/>
  <c r="F56" i="1" s="1"/>
  <c r="K56" i="1" s="1"/>
  <c r="C56" i="1"/>
  <c r="I55" i="1"/>
  <c r="I53" i="1" s="1"/>
  <c r="H55" i="1"/>
  <c r="G55" i="1"/>
  <c r="J55" i="1" s="1"/>
  <c r="E55" i="1"/>
  <c r="D55" i="1"/>
  <c r="C55" i="1"/>
  <c r="F55" i="1" s="1"/>
  <c r="K55" i="1" s="1"/>
  <c r="I54" i="1"/>
  <c r="H54" i="1"/>
  <c r="H53" i="1" s="1"/>
  <c r="G54" i="1"/>
  <c r="E54" i="1"/>
  <c r="D54" i="1"/>
  <c r="D53" i="1" s="1"/>
  <c r="C54" i="1"/>
  <c r="G53" i="1"/>
  <c r="E53" i="1"/>
  <c r="C53" i="1"/>
  <c r="J52" i="1"/>
  <c r="E52" i="1"/>
  <c r="D52" i="1"/>
  <c r="F52" i="1" s="1"/>
  <c r="C52" i="1"/>
  <c r="J51" i="1"/>
  <c r="E51" i="1"/>
  <c r="D51" i="1"/>
  <c r="D50" i="1" s="1"/>
  <c r="C51" i="1"/>
  <c r="J50" i="1"/>
  <c r="I50" i="1"/>
  <c r="H50" i="1"/>
  <c r="G50" i="1"/>
  <c r="G49" i="1" s="1"/>
  <c r="E50" i="1"/>
  <c r="E49" i="1" s="1"/>
  <c r="C50" i="1"/>
  <c r="C49" i="1" s="1"/>
  <c r="H49" i="1"/>
  <c r="D49" i="1"/>
  <c r="I48" i="1"/>
  <c r="H48" i="1"/>
  <c r="G48" i="1"/>
  <c r="J48" i="1" s="1"/>
  <c r="E48" i="1"/>
  <c r="D48" i="1"/>
  <c r="C48" i="1"/>
  <c r="F48" i="1" s="1"/>
  <c r="K48" i="1" s="1"/>
  <c r="I47" i="1"/>
  <c r="H47" i="1"/>
  <c r="J47" i="1" s="1"/>
  <c r="G47" i="1"/>
  <c r="E47" i="1"/>
  <c r="D47" i="1"/>
  <c r="F47" i="1" s="1"/>
  <c r="C47" i="1"/>
  <c r="J46" i="1"/>
  <c r="E46" i="1"/>
  <c r="D46" i="1"/>
  <c r="F46" i="1" s="1"/>
  <c r="K46" i="1" s="1"/>
  <c r="C46" i="1"/>
  <c r="I45" i="1"/>
  <c r="I44" i="1" s="1"/>
  <c r="H45" i="1"/>
  <c r="G45" i="1"/>
  <c r="E45" i="1"/>
  <c r="E44" i="1" s="1"/>
  <c r="D45" i="1"/>
  <c r="C45" i="1"/>
  <c r="H44" i="1"/>
  <c r="D44" i="1"/>
  <c r="J43" i="1"/>
  <c r="E43" i="1"/>
  <c r="D43" i="1"/>
  <c r="F43" i="1" s="1"/>
  <c r="K43" i="1" s="1"/>
  <c r="C43" i="1"/>
  <c r="I42" i="1"/>
  <c r="H42" i="1"/>
  <c r="G42" i="1"/>
  <c r="J42" i="1" s="1"/>
  <c r="E42" i="1"/>
  <c r="D42" i="1"/>
  <c r="C42" i="1"/>
  <c r="F42" i="1" s="1"/>
  <c r="K42" i="1" s="1"/>
  <c r="I41" i="1"/>
  <c r="H41" i="1"/>
  <c r="J41" i="1" s="1"/>
  <c r="G41" i="1"/>
  <c r="E41" i="1"/>
  <c r="D41" i="1"/>
  <c r="F41" i="1" s="1"/>
  <c r="C41" i="1"/>
  <c r="I40" i="1"/>
  <c r="H40" i="1"/>
  <c r="G40" i="1"/>
  <c r="J40" i="1" s="1"/>
  <c r="E40" i="1"/>
  <c r="D40" i="1"/>
  <c r="C40" i="1"/>
  <c r="F40" i="1" s="1"/>
  <c r="K40" i="1" s="1"/>
  <c r="I39" i="1"/>
  <c r="H39" i="1"/>
  <c r="G39" i="1"/>
  <c r="E39" i="1"/>
  <c r="D39" i="1"/>
  <c r="C39" i="1"/>
  <c r="I38" i="1"/>
  <c r="E38" i="1"/>
  <c r="J37" i="1"/>
  <c r="E37" i="1"/>
  <c r="D37" i="1"/>
  <c r="C37" i="1"/>
  <c r="F37" i="1" s="1"/>
  <c r="I36" i="1"/>
  <c r="H36" i="1"/>
  <c r="H29" i="1" s="1"/>
  <c r="G36" i="1"/>
  <c r="E36" i="1"/>
  <c r="D36" i="1"/>
  <c r="D29" i="1" s="1"/>
  <c r="C36" i="1"/>
  <c r="I35" i="1"/>
  <c r="H35" i="1"/>
  <c r="G35" i="1"/>
  <c r="J35" i="1" s="1"/>
  <c r="E35" i="1"/>
  <c r="D35" i="1"/>
  <c r="C35" i="1"/>
  <c r="F35" i="1" s="1"/>
  <c r="K35" i="1" s="1"/>
  <c r="J34" i="1"/>
  <c r="E34" i="1"/>
  <c r="D34" i="1"/>
  <c r="C34" i="1"/>
  <c r="F34" i="1" s="1"/>
  <c r="K34" i="1" s="1"/>
  <c r="J33" i="1"/>
  <c r="E33" i="1"/>
  <c r="D33" i="1"/>
  <c r="C33" i="1"/>
  <c r="F33" i="1" s="1"/>
  <c r="K33" i="1" s="1"/>
  <c r="J32" i="1"/>
  <c r="E32" i="1"/>
  <c r="D32" i="1"/>
  <c r="C32" i="1"/>
  <c r="F32" i="1" s="1"/>
  <c r="K32" i="1" s="1"/>
  <c r="I31" i="1"/>
  <c r="H31" i="1"/>
  <c r="J31" i="1" s="1"/>
  <c r="G31" i="1"/>
  <c r="E31" i="1"/>
  <c r="D31" i="1"/>
  <c r="F31" i="1" s="1"/>
  <c r="C31" i="1"/>
  <c r="I30" i="1"/>
  <c r="I29" i="1" s="1"/>
  <c r="H30" i="1"/>
  <c r="G30" i="1"/>
  <c r="E30" i="1"/>
  <c r="D30" i="1"/>
  <c r="C30" i="1"/>
  <c r="I28" i="1"/>
  <c r="H28" i="1"/>
  <c r="G28" i="1"/>
  <c r="J28" i="1" s="1"/>
  <c r="E28" i="1"/>
  <c r="D28" i="1"/>
  <c r="C28" i="1"/>
  <c r="F28" i="1" s="1"/>
  <c r="F27" i="1" s="1"/>
  <c r="J27" i="1"/>
  <c r="I27" i="1"/>
  <c r="I26" i="1" s="1"/>
  <c r="H27" i="1"/>
  <c r="G27" i="1"/>
  <c r="E27" i="1"/>
  <c r="D27" i="1"/>
  <c r="C27" i="1"/>
  <c r="I25" i="1"/>
  <c r="H25" i="1"/>
  <c r="G25" i="1"/>
  <c r="J25" i="1" s="1"/>
  <c r="E25" i="1"/>
  <c r="D25" i="1"/>
  <c r="C25" i="1"/>
  <c r="F25" i="1" s="1"/>
  <c r="J24" i="1"/>
  <c r="E24" i="1"/>
  <c r="D24" i="1"/>
  <c r="C24" i="1"/>
  <c r="F24" i="1" s="1"/>
  <c r="K24" i="1" s="1"/>
  <c r="I23" i="1"/>
  <c r="H23" i="1"/>
  <c r="J23" i="1" s="1"/>
  <c r="G23" i="1"/>
  <c r="E23" i="1"/>
  <c r="D23" i="1"/>
  <c r="F23" i="1" s="1"/>
  <c r="K23" i="1" s="1"/>
  <c r="C23" i="1"/>
  <c r="J22" i="1"/>
  <c r="E22" i="1"/>
  <c r="D22" i="1"/>
  <c r="F22" i="1" s="1"/>
  <c r="K22" i="1" s="1"/>
  <c r="C22" i="1"/>
  <c r="I21" i="1"/>
  <c r="H21" i="1"/>
  <c r="G21" i="1"/>
  <c r="J21" i="1" s="1"/>
  <c r="E21" i="1"/>
  <c r="D21" i="1"/>
  <c r="C21" i="1"/>
  <c r="F21" i="1" s="1"/>
  <c r="J20" i="1"/>
  <c r="I20" i="1"/>
  <c r="H20" i="1"/>
  <c r="G20" i="1"/>
  <c r="E20" i="1"/>
  <c r="D20" i="1"/>
  <c r="F20" i="1" s="1"/>
  <c r="K20" i="1" s="1"/>
  <c r="C20" i="1"/>
  <c r="I19" i="1"/>
  <c r="H19" i="1"/>
  <c r="G19" i="1"/>
  <c r="J19" i="1" s="1"/>
  <c r="E19" i="1"/>
  <c r="D19" i="1"/>
  <c r="C19" i="1"/>
  <c r="F19" i="1" s="1"/>
  <c r="K19" i="1" s="1"/>
  <c r="I18" i="1"/>
  <c r="H18" i="1"/>
  <c r="H17" i="1" s="1"/>
  <c r="H16" i="1" s="1"/>
  <c r="G18" i="1"/>
  <c r="E18" i="1"/>
  <c r="D18" i="1"/>
  <c r="D17" i="1" s="1"/>
  <c r="D16" i="1" s="1"/>
  <c r="C18" i="1"/>
  <c r="I17" i="1"/>
  <c r="I16" i="1" s="1"/>
  <c r="G17" i="1"/>
  <c r="G16" i="1" s="1"/>
  <c r="E17" i="1"/>
  <c r="E16" i="1" s="1"/>
  <c r="C17" i="1"/>
  <c r="C16" i="1" s="1"/>
  <c r="I15" i="1"/>
  <c r="H15" i="1"/>
  <c r="G15" i="1"/>
  <c r="J15" i="1" s="1"/>
  <c r="E15" i="1"/>
  <c r="D15" i="1"/>
  <c r="C15" i="1"/>
  <c r="F15" i="1" s="1"/>
  <c r="K15" i="1" s="1"/>
  <c r="J14" i="1"/>
  <c r="I14" i="1"/>
  <c r="H14" i="1"/>
  <c r="G14" i="1"/>
  <c r="E14" i="1"/>
  <c r="D14" i="1"/>
  <c r="F14" i="1" s="1"/>
  <c r="K14" i="1" s="1"/>
  <c r="C14" i="1"/>
  <c r="I13" i="1"/>
  <c r="H13" i="1"/>
  <c r="G13" i="1"/>
  <c r="J13" i="1" s="1"/>
  <c r="E13" i="1"/>
  <c r="D13" i="1"/>
  <c r="C13" i="1"/>
  <c r="F13" i="1" s="1"/>
  <c r="I12" i="1"/>
  <c r="H12" i="1"/>
  <c r="H11" i="1" s="1"/>
  <c r="G12" i="1"/>
  <c r="E12" i="1"/>
  <c r="D12" i="1"/>
  <c r="D11" i="1" s="1"/>
  <c r="C12" i="1"/>
  <c r="I11" i="1"/>
  <c r="I10" i="1" s="1"/>
  <c r="G11" i="1"/>
  <c r="E11" i="1"/>
  <c r="C11" i="1"/>
  <c r="E8" i="3" l="1"/>
  <c r="J46" i="3"/>
  <c r="J41" i="3" s="1"/>
  <c r="J40" i="3" s="1"/>
  <c r="C9" i="3"/>
  <c r="K27" i="3"/>
  <c r="F15" i="3"/>
  <c r="J15" i="3"/>
  <c r="J14" i="3" s="1"/>
  <c r="J10" i="3" s="1"/>
  <c r="F20" i="3"/>
  <c r="C19" i="3"/>
  <c r="F26" i="3"/>
  <c r="C25" i="3"/>
  <c r="C24" i="3" s="1"/>
  <c r="C23" i="3" s="1"/>
  <c r="F35" i="3"/>
  <c r="J35" i="3"/>
  <c r="J34" i="3" s="1"/>
  <c r="F44" i="3"/>
  <c r="F42" i="3" s="1"/>
  <c r="C42" i="3"/>
  <c r="C41" i="3" s="1"/>
  <c r="C40" i="3" s="1"/>
  <c r="F47" i="3"/>
  <c r="F57" i="3"/>
  <c r="C56" i="3"/>
  <c r="E59" i="3"/>
  <c r="F11" i="3"/>
  <c r="J20" i="3"/>
  <c r="J19" i="3" s="1"/>
  <c r="G19" i="3"/>
  <c r="G9" i="3" s="1"/>
  <c r="G8" i="3" s="1"/>
  <c r="G59" i="3" s="1"/>
  <c r="J26" i="3"/>
  <c r="J25" i="3" s="1"/>
  <c r="G25" i="3"/>
  <c r="G24" i="3" s="1"/>
  <c r="G23" i="3" s="1"/>
  <c r="I25" i="3"/>
  <c r="I24" i="3" s="1"/>
  <c r="I23" i="3" s="1"/>
  <c r="I8" i="3" s="1"/>
  <c r="I59" i="3" s="1"/>
  <c r="C30" i="3"/>
  <c r="D30" i="3"/>
  <c r="D24" i="3" s="1"/>
  <c r="D23" i="3" s="1"/>
  <c r="D8" i="3" s="1"/>
  <c r="D59" i="3" s="1"/>
  <c r="F31" i="3"/>
  <c r="J31" i="3"/>
  <c r="J30" i="3" s="1"/>
  <c r="C46" i="3"/>
  <c r="J20" i="2"/>
  <c r="K11" i="2"/>
  <c r="F10" i="2"/>
  <c r="I8" i="2"/>
  <c r="I33" i="2" s="1"/>
  <c r="J9" i="2"/>
  <c r="J8" i="2" s="1"/>
  <c r="J33" i="2" s="1"/>
  <c r="J10" i="2"/>
  <c r="K13" i="2"/>
  <c r="F12" i="2"/>
  <c r="K12" i="2" s="1"/>
  <c r="K22" i="2"/>
  <c r="F21" i="2"/>
  <c r="F27" i="2"/>
  <c r="F25" i="2" s="1"/>
  <c r="C10" i="2"/>
  <c r="G10" i="2"/>
  <c r="C12" i="2"/>
  <c r="C9" i="2" s="1"/>
  <c r="C8" i="2" s="1"/>
  <c r="C33" i="2" s="1"/>
  <c r="C21" i="2"/>
  <c r="C20" i="2" s="1"/>
  <c r="G21" i="2"/>
  <c r="G20" i="2" s="1"/>
  <c r="G8" i="2" s="1"/>
  <c r="G33" i="2" s="1"/>
  <c r="K27" i="1"/>
  <c r="K13" i="1"/>
  <c r="K21" i="1"/>
  <c r="K25" i="1"/>
  <c r="K31" i="1"/>
  <c r="K41" i="1"/>
  <c r="K47" i="1"/>
  <c r="F18" i="1"/>
  <c r="I49" i="1"/>
  <c r="I9" i="1" s="1"/>
  <c r="I66" i="1" s="1"/>
  <c r="F51" i="1"/>
  <c r="F54" i="1"/>
  <c r="J54" i="1"/>
  <c r="J53" i="1" s="1"/>
  <c r="J49" i="1" s="1"/>
  <c r="F65" i="1"/>
  <c r="F12" i="1"/>
  <c r="J12" i="1"/>
  <c r="J11" i="1" s="1"/>
  <c r="J18" i="1"/>
  <c r="J17" i="1" s="1"/>
  <c r="J16" i="1" s="1"/>
  <c r="K28" i="1"/>
  <c r="J30" i="1"/>
  <c r="J29" i="1" s="1"/>
  <c r="G29" i="1"/>
  <c r="G26" i="1" s="1"/>
  <c r="G10" i="1" s="1"/>
  <c r="G9" i="1" s="1"/>
  <c r="G66" i="1" s="1"/>
  <c r="F36" i="1"/>
  <c r="K36" i="1" s="1"/>
  <c r="J36" i="1"/>
  <c r="F45" i="1"/>
  <c r="C44" i="1"/>
  <c r="F30" i="1"/>
  <c r="C29" i="1"/>
  <c r="C26" i="1" s="1"/>
  <c r="C10" i="1" s="1"/>
  <c r="C9" i="1" s="1"/>
  <c r="C66" i="1" s="1"/>
  <c r="E29" i="1"/>
  <c r="E26" i="1" s="1"/>
  <c r="E10" i="1" s="1"/>
  <c r="E9" i="1" s="1"/>
  <c r="E66" i="1" s="1"/>
  <c r="K37" i="1"/>
  <c r="C38" i="1"/>
  <c r="G38" i="1"/>
  <c r="D38" i="1"/>
  <c r="D26" i="1" s="1"/>
  <c r="D10" i="1" s="1"/>
  <c r="D9" i="1" s="1"/>
  <c r="D66" i="1" s="1"/>
  <c r="F39" i="1"/>
  <c r="H38" i="1"/>
  <c r="H26" i="1" s="1"/>
  <c r="H10" i="1" s="1"/>
  <c r="H9" i="1" s="1"/>
  <c r="H66" i="1" s="1"/>
  <c r="J39" i="1"/>
  <c r="J38" i="1" s="1"/>
  <c r="J45" i="1"/>
  <c r="J44" i="1" s="1"/>
  <c r="G44" i="1"/>
  <c r="C59" i="1"/>
  <c r="C58" i="1" s="1"/>
  <c r="C57" i="1" s="1"/>
  <c r="F60" i="1"/>
  <c r="J60" i="1"/>
  <c r="J59" i="1" s="1"/>
  <c r="J58" i="1" s="1"/>
  <c r="J57" i="1" s="1"/>
  <c r="J24" i="3" l="1"/>
  <c r="J23" i="3" s="1"/>
  <c r="F19" i="3"/>
  <c r="K19" i="3" s="1"/>
  <c r="K20" i="3"/>
  <c r="K15" i="3"/>
  <c r="F14" i="3"/>
  <c r="K14" i="3" s="1"/>
  <c r="C8" i="3"/>
  <c r="C59" i="3" s="1"/>
  <c r="K31" i="3"/>
  <c r="F30" i="3"/>
  <c r="K30" i="3" s="1"/>
  <c r="K11" i="3"/>
  <c r="F10" i="3"/>
  <c r="F56" i="3"/>
  <c r="F46" i="3"/>
  <c r="K46" i="3" s="1"/>
  <c r="K47" i="3"/>
  <c r="F41" i="3"/>
  <c r="K35" i="3"/>
  <c r="F34" i="3"/>
  <c r="K34" i="3" s="1"/>
  <c r="F25" i="3"/>
  <c r="K26" i="3"/>
  <c r="J9" i="3"/>
  <c r="J8" i="3" s="1"/>
  <c r="J59" i="3" s="1"/>
  <c r="K21" i="2"/>
  <c r="F20" i="2"/>
  <c r="K20" i="2" s="1"/>
  <c r="K10" i="2"/>
  <c r="F9" i="2"/>
  <c r="K60" i="1"/>
  <c r="F59" i="1"/>
  <c r="K39" i="1"/>
  <c r="F38" i="1"/>
  <c r="K38" i="1" s="1"/>
  <c r="K54" i="1"/>
  <c r="F53" i="1"/>
  <c r="K53" i="1" s="1"/>
  <c r="K30" i="1"/>
  <c r="F29" i="1"/>
  <c r="F44" i="1"/>
  <c r="K44" i="1" s="1"/>
  <c r="K45" i="1"/>
  <c r="J26" i="1"/>
  <c r="J10" i="1" s="1"/>
  <c r="J9" i="1" s="1"/>
  <c r="J66" i="1" s="1"/>
  <c r="K12" i="1"/>
  <c r="F11" i="1"/>
  <c r="F50" i="1"/>
  <c r="K51" i="1"/>
  <c r="K18" i="1"/>
  <c r="F17" i="1"/>
  <c r="K25" i="3" l="1"/>
  <c r="F24" i="3"/>
  <c r="K56" i="3"/>
  <c r="K10" i="3"/>
  <c r="F9" i="3"/>
  <c r="F40" i="3"/>
  <c r="K40" i="3" s="1"/>
  <c r="K41" i="3"/>
  <c r="K9" i="2"/>
  <c r="F8" i="2"/>
  <c r="F49" i="1"/>
  <c r="K49" i="1" s="1"/>
  <c r="K50" i="1"/>
  <c r="K11" i="1"/>
  <c r="K59" i="1"/>
  <c r="F58" i="1"/>
  <c r="K17" i="1"/>
  <c r="F16" i="1"/>
  <c r="K16" i="1" s="1"/>
  <c r="K29" i="1"/>
  <c r="F26" i="1"/>
  <c r="K26" i="1" s="1"/>
  <c r="K9" i="3" l="1"/>
  <c r="K24" i="3"/>
  <c r="F23" i="3"/>
  <c r="K23" i="3" s="1"/>
  <c r="K8" i="2"/>
  <c r="F33" i="2"/>
  <c r="K33" i="2" s="1"/>
  <c r="K58" i="1"/>
  <c r="F57" i="1"/>
  <c r="K57" i="1" s="1"/>
  <c r="F10" i="1"/>
  <c r="F8" i="3" l="1"/>
  <c r="K10" i="1"/>
  <c r="F9" i="1"/>
  <c r="K8" i="3" l="1"/>
  <c r="F59" i="3"/>
  <c r="K59" i="3" s="1"/>
  <c r="K9" i="1"/>
  <c r="F66" i="1"/>
  <c r="K66" i="1" s="1"/>
</calcChain>
</file>

<file path=xl/sharedStrings.xml><?xml version="1.0" encoding="utf-8"?>
<sst xmlns="http://schemas.openxmlformats.org/spreadsheetml/2006/main" count="357" uniqueCount="135">
  <si>
    <t xml:space="preserve"> CUADRO No.2</t>
  </si>
  <si>
    <t>INGRESOS FISCALES COMPARADOS POR PARTIDAS, DIRECCION GENERAL DE IMPUESTOS INTERNOS</t>
  </si>
  <si>
    <t>ENERO-MARZO 2020/ESTIMACION 2020</t>
  </si>
  <si>
    <t xml:space="preserve">(En millones RD$) </t>
  </si>
  <si>
    <t>PARTIDAS</t>
  </si>
  <si>
    <t>RECAUDADO 2020</t>
  </si>
  <si>
    <t>ESTIMADO 2020</t>
  </si>
  <si>
    <t xml:space="preserve">% ALCANZADO </t>
  </si>
  <si>
    <t>ENERO</t>
  </si>
  <si>
    <t>FEBRERO</t>
  </si>
  <si>
    <t>MARZO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</si>
  <si>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</si>
  <si>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</si>
  <si>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</si>
  <si>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</si>
  <si>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</si>
  <si>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</si>
  <si>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</si>
  <si>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</si>
  <si>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</si>
  <si>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</si>
  <si>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</si>
  <si>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</si>
  <si>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</si>
  <si>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</si>
  <si>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</si>
  <si>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</si>
  <si>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</si>
  <si>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</si>
  <si>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</si>
  <si>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</si>
  <si>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</si>
  <si>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</si>
  <si>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</si>
  <si>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</si>
  <si>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</si>
  <si>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</si>
  <si>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</si>
  <si>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</si>
  <si>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</si>
  <si>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</si>
  <si>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</si>
  <si>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</si>
  <si>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</si>
  <si>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</si>
  <si>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</si>
  <si>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</si>
  <si>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</si>
  <si>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</si>
  <si>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</si>
  <si>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</si>
  <si>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</si>
  <si>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</si>
  <si>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</si>
  <si>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</si>
  <si>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</si>
  <si>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</si>
  <si>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</si>
  <si>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</si>
  <si>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</si>
  <si>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</si>
  <si>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</si>
  <si>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</si>
  <si>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</si>
  <si>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</si>
  <si>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</si>
  <si>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</si>
  <si>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</si>
  <si>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</si>
  <si>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</si>
  <si>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</si>
  <si>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</si>
  <si>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</si>
  <si>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</si>
  <si>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</si>
  <si>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ENERO-MARZO  2020/ESTIMACION 2020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</si>
  <si>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</si>
  <si>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</si>
  <si>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</si>
  <si>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</si>
  <si>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</si>
  <si>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</si>
  <si>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</si>
  <si>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</si>
  <si>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</si>
  <si>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</si>
  <si>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</si>
  <si>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</si>
  <si>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</si>
  <si>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</si>
  <si>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</si>
  <si>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</si>
  <si>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os depósitos en exceso de la DGA.</t>
  </si>
  <si>
    <t>CUADRO No.4</t>
  </si>
  <si>
    <t xml:space="preserve"> INGRESOS FISCALES COMPARADOS  POR PARTIDAS, TESORERÍA NACIONAL</t>
  </si>
  <si>
    <t xml:space="preserve">(En millones de RD$) </t>
  </si>
  <si>
    <t>RECAUDADO 2019</t>
  </si>
  <si>
    <t>ESTIMADO 2019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</si>
  <si>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</si>
  <si>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</si>
  <si>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</si>
  <si>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</si>
  <si>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</si>
  <si>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</si>
  <si>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</si>
  <si>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</si>
  <si>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</si>
  <si>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 xml:space="preserve">III) TRANSFERENCIAS 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</si>
  <si>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</si>
  <si>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</si>
  <si>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</si>
  <si>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</si>
  <si>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</si>
  <si>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</si>
  <si>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</si>
  <si>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</si>
  <si>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Licencia por subastas de productos agropecuarios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</si>
  <si>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</si>
  <si>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</si>
  <si>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</si>
  <si>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</si>
  <si>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</si>
  <si>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</si>
  <si>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</si>
  <si>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</si>
  <si>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</si>
  <si>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</si>
  <si>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</si>
  <si>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</si>
  <si>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</si>
  <si>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</si>
  <si>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>- Transferencias Capital</t>
  </si>
  <si>
    <t xml:space="preserve">TOTAL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</si>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</sst>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00_);\(#,##0.000\)"/>
    <numFmt numFmtId="167" formatCode="0.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sz val="10"/>
      <color indexed="8"/>
      <name val="Segoe UI"/>
      <family val="2"/>
    </font>
    <font>
      <b/>
      <sz val="10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i/>
      <sz val="12"/>
      <color indexed="8"/>
      <name val="Segoe UI"/>
      <family val="2"/>
    </font>
    <font>
      <sz val="9"/>
      <name val="Segoe UI"/>
      <family val="2"/>
    </font>
    <font>
      <b/>
      <sz val="10"/>
      <name val="Segoe UI"/>
      <family val="2"/>
    </font>
    <font>
      <b/>
      <sz val="11"/>
      <name val="Segoe UI"/>
      <family val="2"/>
    </font>
    <font>
      <sz val="12"/>
      <color theme="0"/>
      <name val="Arial"/>
      <family val="2"/>
    </font>
    <font>
      <sz val="10"/>
      <color theme="0"/>
      <name val="Segoe UI"/>
      <family val="2"/>
    </font>
    <font>
      <sz val="12"/>
      <name val="Arial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9" fontId="9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39" fontId="9" fillId="0" borderId="0"/>
  </cellStyleXfs>
  <cellXfs count="166">
    <xf numFmtId="0" fontId="0" fillId="0" borderId="0" xfId="0"/>
    <xf numFmtId="0" fontId="2" fillId="0" borderId="0" xfId="2" applyFont="1" applyFill="1"/>
    <xf numFmtId="0" fontId="1" fillId="0" borderId="0" xfId="2" applyFont="1" applyFill="1" applyBorder="1"/>
    <xf numFmtId="0" fontId="1" fillId="0" borderId="0" xfId="2" applyFont="1" applyBorder="1"/>
    <xf numFmtId="0" fontId="1" fillId="0" borderId="0" xfId="2" applyFont="1"/>
    <xf numFmtId="0" fontId="1" fillId="0" borderId="0" xfId="2"/>
    <xf numFmtId="0" fontId="4" fillId="0" borderId="0" xfId="2" applyFont="1" applyFill="1"/>
    <xf numFmtId="0" fontId="5" fillId="0" borderId="0" xfId="2" applyFont="1" applyFill="1" applyBorder="1"/>
    <xf numFmtId="0" fontId="7" fillId="2" borderId="5" xfId="3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left" vertical="center"/>
    </xf>
    <xf numFmtId="164" fontId="8" fillId="0" borderId="7" xfId="4" applyNumberFormat="1" applyFont="1" applyFill="1" applyBorder="1"/>
    <xf numFmtId="0" fontId="8" fillId="0" borderId="8" xfId="3" applyFont="1" applyFill="1" applyBorder="1" applyAlignment="1" applyProtection="1"/>
    <xf numFmtId="164" fontId="8" fillId="0" borderId="8" xfId="3" applyNumberFormat="1" applyFont="1" applyFill="1" applyBorder="1" applyProtection="1"/>
    <xf numFmtId="164" fontId="8" fillId="0" borderId="9" xfId="3" applyNumberFormat="1" applyFont="1" applyFill="1" applyBorder="1" applyProtection="1"/>
    <xf numFmtId="164" fontId="8" fillId="0" borderId="8" xfId="3" applyNumberFormat="1" applyFont="1" applyFill="1" applyBorder="1" applyAlignment="1" applyProtection="1"/>
    <xf numFmtId="164" fontId="8" fillId="0" borderId="9" xfId="3" applyNumberFormat="1" applyFont="1" applyFill="1" applyBorder="1" applyAlignment="1" applyProtection="1"/>
    <xf numFmtId="49" fontId="10" fillId="0" borderId="8" xfId="5" applyNumberFormat="1" applyFont="1" applyFill="1" applyBorder="1" applyAlignment="1" applyProtection="1">
      <alignment horizontal="left" indent="1"/>
    </xf>
    <xf numFmtId="164" fontId="10" fillId="0" borderId="8" xfId="3" applyNumberFormat="1" applyFont="1" applyFill="1" applyBorder="1" applyAlignment="1" applyProtection="1"/>
    <xf numFmtId="164" fontId="10" fillId="0" borderId="9" xfId="3" applyNumberFormat="1" applyFont="1" applyFill="1" applyBorder="1" applyAlignment="1" applyProtection="1"/>
    <xf numFmtId="164" fontId="1" fillId="0" borderId="0" xfId="2" applyNumberFormat="1" applyFont="1" applyBorder="1"/>
    <xf numFmtId="49" fontId="8" fillId="0" borderId="8" xfId="3" applyNumberFormat="1" applyFont="1" applyFill="1" applyBorder="1" applyAlignment="1" applyProtection="1">
      <alignment horizontal="left" indent="1"/>
    </xf>
    <xf numFmtId="49" fontId="10" fillId="0" borderId="8" xfId="5" applyNumberFormat="1" applyFont="1" applyFill="1" applyBorder="1" applyAlignment="1" applyProtection="1">
      <alignment horizontal="left" indent="2"/>
    </xf>
    <xf numFmtId="164" fontId="10" fillId="0" borderId="8" xfId="3" applyNumberFormat="1" applyFont="1" applyFill="1" applyBorder="1" applyProtection="1"/>
    <xf numFmtId="164" fontId="11" fillId="0" borderId="8" xfId="3" applyNumberFormat="1" applyFont="1" applyFill="1" applyBorder="1" applyProtection="1"/>
    <xf numFmtId="49" fontId="10" fillId="0" borderId="8" xfId="2" applyNumberFormat="1" applyFont="1" applyFill="1" applyBorder="1" applyAlignment="1" applyProtection="1">
      <alignment horizontal="left" indent="2"/>
    </xf>
    <xf numFmtId="0" fontId="1" fillId="0" borderId="0" xfId="2" applyBorder="1"/>
    <xf numFmtId="49" fontId="10" fillId="0" borderId="8" xfId="3" applyNumberFormat="1" applyFont="1" applyFill="1" applyBorder="1" applyAlignment="1" applyProtection="1">
      <alignment horizontal="left" indent="2"/>
    </xf>
    <xf numFmtId="0" fontId="8" fillId="0" borderId="8" xfId="3" applyFont="1" applyFill="1" applyBorder="1" applyAlignment="1" applyProtection="1">
      <alignment horizontal="left" indent="1"/>
    </xf>
    <xf numFmtId="165" fontId="1" fillId="0" borderId="0" xfId="1" applyNumberFormat="1" applyFont="1" applyBorder="1"/>
    <xf numFmtId="165" fontId="11" fillId="0" borderId="8" xfId="3" applyNumberFormat="1" applyFont="1" applyFill="1" applyBorder="1" applyProtection="1"/>
    <xf numFmtId="10" fontId="1" fillId="0" borderId="0" xfId="2" applyNumberFormat="1" applyFont="1" applyBorder="1"/>
    <xf numFmtId="49" fontId="10" fillId="0" borderId="8" xfId="6" applyNumberFormat="1" applyFont="1" applyFill="1" applyBorder="1" applyAlignment="1" applyProtection="1">
      <alignment horizontal="left" indent="2"/>
    </xf>
    <xf numFmtId="164" fontId="12" fillId="0" borderId="8" xfId="3" applyNumberFormat="1" applyFont="1" applyFill="1" applyBorder="1" applyProtection="1"/>
    <xf numFmtId="0" fontId="13" fillId="0" borderId="8" xfId="2" applyFont="1" applyBorder="1"/>
    <xf numFmtId="0" fontId="14" fillId="0" borderId="0" xfId="2" applyFont="1"/>
    <xf numFmtId="49" fontId="8" fillId="0" borderId="8" xfId="6" applyNumberFormat="1" applyFont="1" applyFill="1" applyBorder="1" applyAlignment="1" applyProtection="1">
      <alignment horizontal="left" indent="1"/>
    </xf>
    <xf numFmtId="43" fontId="10" fillId="0" borderId="9" xfId="1" applyFont="1" applyFill="1" applyBorder="1" applyAlignment="1" applyProtection="1">
      <alignment horizontal="left" indent="4"/>
    </xf>
    <xf numFmtId="0" fontId="1" fillId="0" borderId="0" xfId="2" applyAlignment="1">
      <alignment vertical="center"/>
    </xf>
    <xf numFmtId="49" fontId="8" fillId="0" borderId="8" xfId="6" applyNumberFormat="1" applyFont="1" applyFill="1" applyBorder="1" applyAlignment="1" applyProtection="1">
      <alignment horizontal="left"/>
    </xf>
    <xf numFmtId="0" fontId="15" fillId="0" borderId="0" xfId="2" applyFont="1"/>
    <xf numFmtId="0" fontId="15" fillId="0" borderId="0" xfId="2" applyFont="1" applyBorder="1"/>
    <xf numFmtId="0" fontId="16" fillId="0" borderId="0" xfId="2" applyFont="1"/>
    <xf numFmtId="0" fontId="18" fillId="0" borderId="0" xfId="7" applyFont="1" applyBorder="1" applyAlignment="1" applyProtection="1"/>
    <xf numFmtId="0" fontId="18" fillId="0" borderId="0" xfId="7" applyFont="1" applyAlignment="1" applyProtection="1"/>
    <xf numFmtId="164" fontId="8" fillId="0" borderId="8" xfId="6" applyNumberFormat="1" applyFont="1" applyFill="1" applyBorder="1" applyProtection="1"/>
    <xf numFmtId="164" fontId="8" fillId="0" borderId="9" xfId="3" applyNumberFormat="1" applyFont="1" applyFill="1" applyBorder="1" applyAlignment="1" applyProtection="1">
      <alignment horizontal="left" indent="5"/>
    </xf>
    <xf numFmtId="0" fontId="7" fillId="2" borderId="5" xfId="3" applyFont="1" applyFill="1" applyBorder="1" applyAlignment="1" applyProtection="1">
      <alignment horizontal="left" vertical="center"/>
    </xf>
    <xf numFmtId="164" fontId="7" fillId="2" borderId="5" xfId="3" applyNumberFormat="1" applyFont="1" applyFill="1" applyBorder="1" applyAlignment="1" applyProtection="1">
      <alignment vertical="center"/>
    </xf>
    <xf numFmtId="164" fontId="13" fillId="0" borderId="0" xfId="2" applyNumberFormat="1" applyFont="1"/>
    <xf numFmtId="164" fontId="12" fillId="0" borderId="0" xfId="3" applyNumberFormat="1" applyFont="1" applyFill="1" applyBorder="1" applyAlignment="1" applyProtection="1">
      <alignment vertical="center"/>
    </xf>
    <xf numFmtId="164" fontId="11" fillId="0" borderId="0" xfId="3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/>
    <xf numFmtId="164" fontId="19" fillId="0" borderId="0" xfId="2" applyNumberFormat="1" applyFont="1" applyFill="1" applyBorder="1"/>
    <xf numFmtId="164" fontId="11" fillId="0" borderId="0" xfId="3" applyNumberFormat="1" applyFont="1" applyFill="1" applyBorder="1" applyProtection="1"/>
    <xf numFmtId="164" fontId="12" fillId="0" borderId="0" xfId="3" applyNumberFormat="1" applyFont="1" applyFill="1" applyBorder="1" applyProtection="1"/>
    <xf numFmtId="0" fontId="20" fillId="0" borderId="0" xfId="2" applyFont="1" applyFill="1" applyAlignment="1" applyProtection="1"/>
    <xf numFmtId="166" fontId="19" fillId="0" borderId="0" xfId="2" applyNumberFormat="1" applyFont="1" applyFill="1" applyBorder="1"/>
    <xf numFmtId="43" fontId="10" fillId="0" borderId="0" xfId="2" applyNumberFormat="1" applyFont="1" applyAlignment="1">
      <alignment horizontal="right"/>
    </xf>
    <xf numFmtId="0" fontId="19" fillId="0" borderId="0" xfId="2" applyFont="1" applyFill="1" applyBorder="1"/>
    <xf numFmtId="167" fontId="19" fillId="0" borderId="0" xfId="2" applyNumberFormat="1" applyFont="1" applyFill="1" applyBorder="1"/>
    <xf numFmtId="0" fontId="20" fillId="0" borderId="0" xfId="2" applyFont="1" applyFill="1" applyAlignment="1" applyProtection="1">
      <alignment horizontal="left" indent="1"/>
    </xf>
    <xf numFmtId="0" fontId="21" fillId="0" borderId="0" xfId="2" applyFont="1" applyFill="1" applyBorder="1"/>
    <xf numFmtId="0" fontId="22" fillId="0" borderId="0" xfId="2" applyFont="1" applyFill="1" applyBorder="1"/>
    <xf numFmtId="0" fontId="1" fillId="0" borderId="0" xfId="2" applyFill="1" applyBorder="1"/>
    <xf numFmtId="0" fontId="3" fillId="0" borderId="0" xfId="2" applyFont="1" applyFill="1" applyAlignment="1" applyProtection="1">
      <alignment horizontal="center"/>
    </xf>
    <xf numFmtId="0" fontId="23" fillId="0" borderId="0" xfId="2" applyFont="1" applyFill="1" applyBorder="1"/>
    <xf numFmtId="0" fontId="4" fillId="0" borderId="0" xfId="2" applyFont="1" applyFill="1" applyBorder="1" applyAlignment="1" applyProtection="1">
      <alignment horizontal="center"/>
    </xf>
    <xf numFmtId="0" fontId="5" fillId="0" borderId="0" xfId="2" applyFont="1" applyBorder="1"/>
    <xf numFmtId="0" fontId="11" fillId="0" borderId="0" xfId="2" applyFont="1" applyFill="1" applyBorder="1"/>
    <xf numFmtId="0" fontId="7" fillId="2" borderId="4" xfId="2" applyFont="1" applyFill="1" applyBorder="1" applyAlignment="1" applyProtection="1">
      <alignment horizontal="center" vertical="center"/>
    </xf>
    <xf numFmtId="39" fontId="8" fillId="0" borderId="8" xfId="8" applyFont="1" applyFill="1" applyBorder="1" applyAlignment="1" applyProtection="1"/>
    <xf numFmtId="164" fontId="8" fillId="0" borderId="7" xfId="3" applyNumberFormat="1" applyFont="1" applyFill="1" applyBorder="1"/>
    <xf numFmtId="164" fontId="8" fillId="0" borderId="9" xfId="3" applyNumberFormat="1" applyFont="1" applyFill="1" applyBorder="1"/>
    <xf numFmtId="164" fontId="11" fillId="0" borderId="0" xfId="2" applyNumberFormat="1" applyFont="1" applyFill="1" applyBorder="1"/>
    <xf numFmtId="43" fontId="1" fillId="0" borderId="0" xfId="1" applyFont="1" applyBorder="1"/>
    <xf numFmtId="43" fontId="1" fillId="0" borderId="0" xfId="1" applyFont="1"/>
    <xf numFmtId="43" fontId="1" fillId="0" borderId="0" xfId="2" applyNumberFormat="1" applyFont="1"/>
    <xf numFmtId="49" fontId="8" fillId="0" borderId="8" xfId="8" applyNumberFormat="1" applyFont="1" applyFill="1" applyBorder="1" applyAlignment="1" applyProtection="1"/>
    <xf numFmtId="164" fontId="8" fillId="0" borderId="8" xfId="3" applyNumberFormat="1" applyFont="1" applyFill="1" applyBorder="1"/>
    <xf numFmtId="49" fontId="8" fillId="0" borderId="8" xfId="8" applyNumberFormat="1" applyFont="1" applyFill="1" applyBorder="1" applyAlignment="1" applyProtection="1">
      <alignment horizontal="left" indent="1"/>
    </xf>
    <xf numFmtId="0" fontId="24" fillId="0" borderId="8" xfId="3" applyFont="1" applyFill="1" applyBorder="1" applyAlignment="1" applyProtection="1">
      <alignment horizontal="left" indent="2"/>
    </xf>
    <xf numFmtId="164" fontId="24" fillId="0" borderId="8" xfId="3" applyNumberFormat="1" applyFont="1" applyFill="1" applyBorder="1" applyAlignment="1" applyProtection="1">
      <alignment horizontal="right"/>
    </xf>
    <xf numFmtId="164" fontId="24" fillId="0" borderId="9" xfId="3" applyNumberFormat="1" applyFont="1" applyFill="1" applyBorder="1" applyAlignment="1" applyProtection="1">
      <alignment horizontal="right"/>
    </xf>
    <xf numFmtId="164" fontId="1" fillId="0" borderId="0" xfId="2" applyNumberFormat="1" applyFont="1"/>
    <xf numFmtId="164" fontId="13" fillId="0" borderId="8" xfId="3" applyNumberFormat="1" applyFont="1" applyFill="1" applyBorder="1" applyAlignment="1" applyProtection="1">
      <alignment horizontal="right"/>
    </xf>
    <xf numFmtId="164" fontId="13" fillId="0" borderId="9" xfId="3" applyNumberFormat="1" applyFont="1" applyFill="1" applyBorder="1" applyAlignment="1" applyProtection="1">
      <alignment horizontal="right"/>
    </xf>
    <xf numFmtId="49" fontId="10" fillId="0" borderId="8" xfId="8" applyNumberFormat="1" applyFont="1" applyFill="1" applyBorder="1" applyAlignment="1" applyProtection="1">
      <alignment horizontal="left" indent="2"/>
    </xf>
    <xf numFmtId="164" fontId="19" fillId="0" borderId="8" xfId="3" applyNumberFormat="1" applyFont="1" applyFill="1" applyBorder="1" applyAlignment="1" applyProtection="1">
      <alignment horizontal="right"/>
    </xf>
    <xf numFmtId="43" fontId="24" fillId="0" borderId="9" xfId="1" applyFont="1" applyFill="1" applyBorder="1" applyAlignment="1" applyProtection="1">
      <alignment horizontal="right"/>
    </xf>
    <xf numFmtId="164" fontId="8" fillId="0" borderId="8" xfId="8" applyNumberFormat="1" applyFont="1" applyFill="1" applyBorder="1" applyAlignment="1" applyProtection="1">
      <alignment horizontal="left" indent="1"/>
    </xf>
    <xf numFmtId="164" fontId="25" fillId="0" borderId="8" xfId="3" applyNumberFormat="1" applyFont="1" applyFill="1" applyBorder="1" applyAlignment="1" applyProtection="1">
      <alignment horizontal="right"/>
    </xf>
    <xf numFmtId="164" fontId="13" fillId="0" borderId="8" xfId="3" applyNumberFormat="1" applyFont="1" applyFill="1" applyBorder="1"/>
    <xf numFmtId="165" fontId="26" fillId="0" borderId="0" xfId="1" applyNumberFormat="1" applyFont="1" applyBorder="1" applyAlignment="1">
      <alignment vertical="center"/>
    </xf>
    <xf numFmtId="165" fontId="26" fillId="0" borderId="0" xfId="1" applyNumberFormat="1" applyFont="1" applyFill="1" applyBorder="1" applyAlignment="1">
      <alignment vertical="center"/>
    </xf>
    <xf numFmtId="49" fontId="24" fillId="0" borderId="8" xfId="3" applyNumberFormat="1" applyFont="1" applyFill="1" applyBorder="1" applyAlignment="1" applyProtection="1">
      <alignment horizontal="left" indent="2"/>
    </xf>
    <xf numFmtId="39" fontId="8" fillId="0" borderId="8" xfId="8" applyFont="1" applyFill="1" applyBorder="1"/>
    <xf numFmtId="49" fontId="13" fillId="0" borderId="8" xfId="3" applyNumberFormat="1" applyFont="1" applyFill="1" applyBorder="1" applyAlignment="1" applyProtection="1">
      <alignment horizontal="left"/>
    </xf>
    <xf numFmtId="164" fontId="12" fillId="0" borderId="0" xfId="2" applyNumberFormat="1" applyFont="1" applyFill="1" applyBorder="1"/>
    <xf numFmtId="39" fontId="8" fillId="0" borderId="8" xfId="8" applyFont="1" applyFill="1" applyBorder="1" applyAlignment="1" applyProtection="1">
      <alignment horizontal="left" indent="1"/>
    </xf>
    <xf numFmtId="39" fontId="10" fillId="0" borderId="8" xfId="8" applyFont="1" applyFill="1" applyBorder="1" applyAlignment="1" applyProtection="1">
      <alignment horizontal="left" indent="2"/>
    </xf>
    <xf numFmtId="164" fontId="10" fillId="0" borderId="8" xfId="3" applyNumberFormat="1" applyFont="1" applyFill="1" applyBorder="1"/>
    <xf numFmtId="164" fontId="11" fillId="0" borderId="8" xfId="3" applyNumberFormat="1" applyFont="1" applyFill="1" applyBorder="1"/>
    <xf numFmtId="165" fontId="1" fillId="0" borderId="0" xfId="2" applyNumberFormat="1" applyFont="1" applyBorder="1"/>
    <xf numFmtId="43" fontId="1" fillId="0" borderId="0" xfId="2" applyNumberFormat="1" applyFont="1" applyBorder="1"/>
    <xf numFmtId="0" fontId="27" fillId="2" borderId="0" xfId="2" applyFont="1" applyFill="1" applyBorder="1"/>
    <xf numFmtId="164" fontId="7" fillId="2" borderId="10" xfId="3" applyNumberFormat="1" applyFont="1" applyFill="1" applyBorder="1" applyAlignment="1" applyProtection="1">
      <alignment vertical="center"/>
    </xf>
    <xf numFmtId="0" fontId="28" fillId="0" borderId="0" xfId="2" applyFont="1" applyFill="1" applyBorder="1"/>
    <xf numFmtId="0" fontId="29" fillId="0" borderId="0" xfId="2" applyFont="1" applyFill="1" applyBorder="1"/>
    <xf numFmtId="165" fontId="19" fillId="0" borderId="0" xfId="1" applyNumberFormat="1" applyFont="1" applyFill="1" applyBorder="1"/>
    <xf numFmtId="0" fontId="19" fillId="0" borderId="0" xfId="2" applyFont="1"/>
    <xf numFmtId="43" fontId="19" fillId="0" borderId="0" xfId="1" applyFont="1" applyFill="1" applyBorder="1"/>
    <xf numFmtId="0" fontId="19" fillId="0" borderId="0" xfId="2" applyFont="1" applyBorder="1"/>
    <xf numFmtId="43" fontId="13" fillId="0" borderId="9" xfId="1" applyFont="1" applyFill="1" applyBorder="1" applyAlignment="1" applyProtection="1">
      <alignment horizontal="right"/>
    </xf>
    <xf numFmtId="0" fontId="31" fillId="0" borderId="0" xfId="2" applyFont="1" applyFill="1"/>
    <xf numFmtId="0" fontId="29" fillId="0" borderId="0" xfId="2" applyFont="1"/>
    <xf numFmtId="0" fontId="29" fillId="0" borderId="0" xfId="2" applyFont="1" applyBorder="1"/>
    <xf numFmtId="0" fontId="7" fillId="2" borderId="5" xfId="2" applyFont="1" applyFill="1" applyBorder="1" applyAlignment="1" applyProtection="1">
      <alignment horizontal="center" vertical="center"/>
    </xf>
    <xf numFmtId="0" fontId="13" fillId="0" borderId="8" xfId="2" applyFont="1" applyFill="1" applyBorder="1" applyAlignment="1">
      <alignment horizontal="left" vertical="center"/>
    </xf>
    <xf numFmtId="49" fontId="8" fillId="0" borderId="8" xfId="2" applyNumberFormat="1" applyFont="1" applyFill="1" applyBorder="1" applyAlignment="1" applyProtection="1"/>
    <xf numFmtId="164" fontId="1" fillId="0" borderId="0" xfId="2" applyNumberFormat="1" applyFont="1" applyFill="1" applyBorder="1"/>
    <xf numFmtId="49" fontId="8" fillId="0" borderId="8" xfId="2" applyNumberFormat="1" applyFont="1" applyFill="1" applyBorder="1" applyAlignment="1" applyProtection="1">
      <alignment horizontal="left" indent="1"/>
    </xf>
    <xf numFmtId="0" fontId="10" fillId="0" borderId="8" xfId="2" applyFont="1" applyFill="1" applyBorder="1" applyAlignment="1" applyProtection="1">
      <alignment horizontal="left" indent="2"/>
    </xf>
    <xf numFmtId="164" fontId="10" fillId="0" borderId="9" xfId="3" applyNumberFormat="1" applyFont="1" applyFill="1" applyBorder="1" applyProtection="1"/>
    <xf numFmtId="49" fontId="8" fillId="0" borderId="8" xfId="2" applyNumberFormat="1" applyFont="1" applyBorder="1" applyAlignment="1">
      <alignment horizontal="left" indent="1"/>
    </xf>
    <xf numFmtId="10" fontId="1" fillId="0" borderId="0" xfId="2" applyNumberFormat="1" applyFont="1" applyFill="1" applyBorder="1"/>
    <xf numFmtId="164" fontId="10" fillId="0" borderId="8" xfId="2" applyNumberFormat="1" applyFont="1" applyFill="1" applyBorder="1" applyAlignment="1" applyProtection="1">
      <alignment horizontal="left" indent="3"/>
    </xf>
    <xf numFmtId="49" fontId="8" fillId="0" borderId="8" xfId="2" applyNumberFormat="1" applyFont="1" applyFill="1" applyBorder="1" applyAlignment="1" applyProtection="1">
      <alignment horizontal="left"/>
    </xf>
    <xf numFmtId="49" fontId="8" fillId="0" borderId="8" xfId="2" applyNumberFormat="1" applyFont="1" applyFill="1" applyBorder="1" applyAlignment="1" applyProtection="1">
      <alignment horizontal="left" indent="2"/>
    </xf>
    <xf numFmtId="49" fontId="8" fillId="0" borderId="8" xfId="2" applyNumberFormat="1" applyFont="1" applyFill="1" applyBorder="1" applyAlignment="1" applyProtection="1">
      <alignment horizontal="left" indent="3"/>
    </xf>
    <xf numFmtId="49" fontId="10" fillId="0" borderId="8" xfId="2" applyNumberFormat="1" applyFont="1" applyFill="1" applyBorder="1" applyAlignment="1" applyProtection="1">
      <alignment horizontal="left" indent="4"/>
    </xf>
    <xf numFmtId="164" fontId="14" fillId="0" borderId="0" xfId="2" applyNumberFormat="1" applyFont="1" applyFill="1" applyBorder="1"/>
    <xf numFmtId="49" fontId="8" fillId="0" borderId="8" xfId="2" applyNumberFormat="1" applyFont="1" applyFill="1" applyBorder="1" applyAlignment="1" applyProtection="1">
      <alignment horizontal="left" vertical="center" indent="1"/>
    </xf>
    <xf numFmtId="43" fontId="10" fillId="0" borderId="9" xfId="1" applyFont="1" applyFill="1" applyBorder="1" applyProtection="1"/>
    <xf numFmtId="164" fontId="10" fillId="3" borderId="8" xfId="3" applyNumberFormat="1" applyFont="1" applyFill="1" applyBorder="1" applyAlignment="1" applyProtection="1"/>
    <xf numFmtId="164" fontId="24" fillId="0" borderId="8" xfId="2" applyNumberFormat="1" applyFont="1" applyFill="1" applyBorder="1"/>
    <xf numFmtId="164" fontId="13" fillId="0" borderId="8" xfId="2" applyNumberFormat="1" applyFont="1" applyFill="1" applyBorder="1"/>
    <xf numFmtId="49" fontId="10" fillId="0" borderId="8" xfId="2" applyNumberFormat="1" applyFont="1" applyFill="1" applyBorder="1" applyAlignment="1" applyProtection="1">
      <alignment horizontal="left" indent="1"/>
    </xf>
    <xf numFmtId="49" fontId="7" fillId="2" borderId="5" xfId="2" applyNumberFormat="1" applyFont="1" applyFill="1" applyBorder="1" applyAlignment="1" applyProtection="1">
      <alignment horizontal="left" vertical="center"/>
    </xf>
    <xf numFmtId="164" fontId="7" fillId="2" borderId="5" xfId="3" applyNumberFormat="1" applyFont="1" applyFill="1" applyBorder="1" applyAlignment="1">
      <alignment vertical="center"/>
    </xf>
    <xf numFmtId="164" fontId="12" fillId="0" borderId="0" xfId="3" applyNumberFormat="1" applyFont="1" applyFill="1" applyBorder="1"/>
    <xf numFmtId="165" fontId="10" fillId="0" borderId="0" xfId="2" applyNumberFormat="1" applyFont="1" applyAlignment="1">
      <alignment horizontal="right"/>
    </xf>
    <xf numFmtId="0" fontId="19" fillId="0" borderId="0" xfId="2" applyFont="1" applyFill="1" applyBorder="1" applyAlignment="1">
      <alignment horizontal="center"/>
    </xf>
    <xf numFmtId="0" fontId="12" fillId="0" borderId="0" xfId="2" applyFont="1" applyFill="1" applyBorder="1" applyAlignment="1" applyProtection="1"/>
    <xf numFmtId="165" fontId="19" fillId="0" borderId="0" xfId="1" applyNumberFormat="1" applyFont="1" applyBorder="1"/>
    <xf numFmtId="164" fontId="32" fillId="0" borderId="0" xfId="2" applyNumberFormat="1" applyFont="1" applyFill="1" applyBorder="1" applyProtection="1"/>
    <xf numFmtId="164" fontId="25" fillId="0" borderId="0" xfId="2" applyNumberFormat="1" applyFont="1" applyBorder="1"/>
    <xf numFmtId="0" fontId="11" fillId="0" borderId="0" xfId="2" applyFont="1" applyFill="1" applyBorder="1" applyAlignment="1" applyProtection="1"/>
    <xf numFmtId="164" fontId="19" fillId="0" borderId="0" xfId="2" applyNumberFormat="1" applyFont="1" applyBorder="1"/>
    <xf numFmtId="0" fontId="33" fillId="0" borderId="0" xfId="2" applyFont="1" applyBorder="1"/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6" fillId="0" borderId="0" xfId="2" applyFont="1" applyFill="1" applyAlignment="1" applyProtection="1">
      <alignment horizontal="center"/>
    </xf>
    <xf numFmtId="0" fontId="7" fillId="2" borderId="1" xfId="3" applyFont="1" applyFill="1" applyBorder="1" applyAlignment="1" applyProtection="1">
      <alignment horizontal="center" vertical="center"/>
    </xf>
    <xf numFmtId="0" fontId="7" fillId="2" borderId="4" xfId="3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</xf>
    <xf numFmtId="0" fontId="7" fillId="2" borderId="3" xfId="2" applyFont="1" applyFill="1" applyBorder="1" applyAlignment="1" applyProtection="1">
      <alignment horizontal="center" vertical="center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/>
    </xf>
    <xf numFmtId="0" fontId="7" fillId="2" borderId="4" xfId="2" applyFont="1" applyFill="1" applyBorder="1" applyAlignment="1" applyProtection="1">
      <alignment horizontal="center" vertical="center"/>
    </xf>
    <xf numFmtId="0" fontId="7" fillId="2" borderId="1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30" fillId="0" borderId="0" xfId="2" applyFont="1" applyFill="1" applyAlignment="1" applyProtection="1">
      <alignment horizontal="center"/>
    </xf>
    <xf numFmtId="0" fontId="31" fillId="0" borderId="0" xfId="2" applyFont="1" applyFill="1" applyAlignment="1" applyProtection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</cellXfs>
  <cellStyles count="9">
    <cellStyle name="Hipervínculo" xfId="7" builtinId="8"/>
    <cellStyle name="Millares" xfId="1" builtinId="3"/>
    <cellStyle name="Normal" xfId="0" builtinId="0"/>
    <cellStyle name="Normal 10 2" xfId="2"/>
    <cellStyle name="Normal 2 2 2 2" xfId="4"/>
    <cellStyle name="Normal 3 6" xfId="6"/>
    <cellStyle name="Normal_COMPARACION 2002-2001 2" xfId="3"/>
    <cellStyle name="Normal_Hoja4" xfId="5"/>
    <cellStyle name="Normal_Hoja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AppData/Local/Microsoft/Windows/INetCache/Content.Outlook/QE8D2BQ6/TRABAJO%20RAULINA/Ingresos%20acumulados/ENERO-MARZO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9-2020"/>
      <sheetName val="FINANCIERO (2020 Est. 2020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0 (REC)"/>
      <sheetName val="2020 (RESUMEN"/>
      <sheetName val="2020 REC- EST "/>
      <sheetName val="2010 REC-EST RESUMEN"/>
    </sheetNames>
    <sheetDataSet>
      <sheetData sheetId="0"/>
      <sheetData sheetId="1"/>
      <sheetData sheetId="2"/>
      <sheetData sheetId="3">
        <row r="11">
          <cell r="C11">
            <v>5895.3</v>
          </cell>
        </row>
      </sheetData>
      <sheetData sheetId="4">
        <row r="12">
          <cell r="G12">
            <v>6639.2</v>
          </cell>
          <cell r="H12">
            <v>5517.4</v>
          </cell>
          <cell r="I12">
            <v>5824.2</v>
          </cell>
        </row>
        <row r="13">
          <cell r="G13">
            <v>9433</v>
          </cell>
          <cell r="H13">
            <v>6066.2</v>
          </cell>
          <cell r="I13">
            <v>6045.8</v>
          </cell>
        </row>
        <row r="14">
          <cell r="G14">
            <v>4524.7</v>
          </cell>
          <cell r="H14">
            <v>2732.6</v>
          </cell>
          <cell r="I14">
            <v>3014.9</v>
          </cell>
        </row>
        <row r="15">
          <cell r="G15">
            <v>174.9</v>
          </cell>
          <cell r="H15">
            <v>138.4</v>
          </cell>
          <cell r="I15">
            <v>222</v>
          </cell>
        </row>
        <row r="18">
          <cell r="G18">
            <v>94</v>
          </cell>
          <cell r="H18">
            <v>236.1</v>
          </cell>
          <cell r="I18">
            <v>1028.5999999999999</v>
          </cell>
        </row>
        <row r="19">
          <cell r="G19">
            <v>234.5</v>
          </cell>
          <cell r="H19">
            <v>120.2</v>
          </cell>
          <cell r="I19">
            <v>165</v>
          </cell>
        </row>
        <row r="20">
          <cell r="G20">
            <v>526.4</v>
          </cell>
          <cell r="H20">
            <v>573.20000000000005</v>
          </cell>
          <cell r="I20">
            <v>729.2</v>
          </cell>
        </row>
        <row r="21">
          <cell r="G21">
            <v>146.30000000000001</v>
          </cell>
          <cell r="H21">
            <v>124.7</v>
          </cell>
          <cell r="I21">
            <v>137.1</v>
          </cell>
        </row>
        <row r="22">
          <cell r="G22">
            <v>692.2</v>
          </cell>
          <cell r="H22">
            <v>617.6</v>
          </cell>
          <cell r="I22">
            <v>719.8</v>
          </cell>
        </row>
        <row r="24">
          <cell r="G24">
            <v>204.4</v>
          </cell>
          <cell r="H24">
            <v>215</v>
          </cell>
          <cell r="I24">
            <v>263.3</v>
          </cell>
        </row>
        <row r="27">
          <cell r="G27">
            <v>12911.4</v>
          </cell>
          <cell r="H27">
            <v>10241</v>
          </cell>
          <cell r="I27">
            <v>10337.4</v>
          </cell>
        </row>
        <row r="28">
          <cell r="G28">
            <v>7702.7</v>
          </cell>
          <cell r="H28">
            <v>7521.7</v>
          </cell>
          <cell r="I28">
            <v>8541.6</v>
          </cell>
        </row>
        <row r="30">
          <cell r="G30">
            <v>4216.5</v>
          </cell>
          <cell r="H30">
            <v>3312.6</v>
          </cell>
          <cell r="I30">
            <v>3342.5</v>
          </cell>
        </row>
        <row r="31">
          <cell r="G31">
            <v>2035.8</v>
          </cell>
          <cell r="H31">
            <v>1734</v>
          </cell>
          <cell r="I31">
            <v>1685.9</v>
          </cell>
        </row>
        <row r="34">
          <cell r="G34">
            <v>696.6</v>
          </cell>
          <cell r="H34">
            <v>668.2</v>
          </cell>
          <cell r="I34">
            <v>668.3</v>
          </cell>
        </row>
        <row r="35">
          <cell r="G35">
            <v>634</v>
          </cell>
          <cell r="H35">
            <v>655.5</v>
          </cell>
          <cell r="I35">
            <v>531.1</v>
          </cell>
        </row>
        <row r="38">
          <cell r="G38">
            <v>1115.4000000000001</v>
          </cell>
          <cell r="H38">
            <v>1166.5999999999999</v>
          </cell>
          <cell r="I38">
            <v>1148.5</v>
          </cell>
        </row>
        <row r="39">
          <cell r="G39">
            <v>486.2</v>
          </cell>
          <cell r="H39">
            <v>66.900000000000006</v>
          </cell>
          <cell r="I39">
            <v>54.9</v>
          </cell>
        </row>
        <row r="40">
          <cell r="G40">
            <v>21.2</v>
          </cell>
          <cell r="H40">
            <v>11.1</v>
          </cell>
          <cell r="I40">
            <v>14.7</v>
          </cell>
        </row>
        <row r="43">
          <cell r="G43">
            <v>89.1</v>
          </cell>
          <cell r="H43">
            <v>86.7</v>
          </cell>
          <cell r="I43">
            <v>89.2</v>
          </cell>
        </row>
        <row r="44">
          <cell r="G44">
            <v>26.2</v>
          </cell>
          <cell r="H44">
            <v>22.5</v>
          </cell>
          <cell r="I44">
            <v>26.9</v>
          </cell>
        </row>
        <row r="48">
          <cell r="G48">
            <v>2558.1999999999998</v>
          </cell>
          <cell r="H48">
            <v>2419.8000000000002</v>
          </cell>
          <cell r="I48">
            <v>2953</v>
          </cell>
        </row>
        <row r="49">
          <cell r="G49">
            <v>0</v>
          </cell>
          <cell r="H49">
            <v>0</v>
          </cell>
          <cell r="I49">
            <v>0</v>
          </cell>
        </row>
        <row r="52">
          <cell r="G52">
            <v>802.4</v>
          </cell>
          <cell r="H52">
            <v>751.3</v>
          </cell>
          <cell r="I52">
            <v>759.1</v>
          </cell>
        </row>
        <row r="53">
          <cell r="G53">
            <v>15.9</v>
          </cell>
          <cell r="H53">
            <v>13.5</v>
          </cell>
          <cell r="I53">
            <v>14.9</v>
          </cell>
        </row>
        <row r="55">
          <cell r="G55">
            <v>78.599999999999994</v>
          </cell>
          <cell r="H55">
            <v>81.5</v>
          </cell>
          <cell r="I55">
            <v>84</v>
          </cell>
        </row>
        <row r="56">
          <cell r="G56">
            <v>0.3</v>
          </cell>
          <cell r="H56">
            <v>0.1</v>
          </cell>
          <cell r="I56">
            <v>0.1</v>
          </cell>
        </row>
        <row r="57">
          <cell r="G57">
            <v>216.4</v>
          </cell>
          <cell r="H57">
            <v>207.7</v>
          </cell>
          <cell r="I57">
            <v>242.2</v>
          </cell>
        </row>
        <row r="64">
          <cell r="G64">
            <v>91.7</v>
          </cell>
          <cell r="H64">
            <v>87.8</v>
          </cell>
          <cell r="I64">
            <v>112</v>
          </cell>
        </row>
        <row r="65">
          <cell r="G65">
            <v>2.4</v>
          </cell>
          <cell r="H65">
            <v>2.2999999999999998</v>
          </cell>
          <cell r="I65">
            <v>2.7</v>
          </cell>
        </row>
        <row r="66">
          <cell r="G66">
            <v>8.8000000000000007</v>
          </cell>
          <cell r="H66">
            <v>0.8</v>
          </cell>
          <cell r="I66">
            <v>11.7</v>
          </cell>
        </row>
        <row r="69">
          <cell r="G69">
            <v>32</v>
          </cell>
          <cell r="H69">
            <v>29.1</v>
          </cell>
          <cell r="I69">
            <v>26.8</v>
          </cell>
        </row>
        <row r="70">
          <cell r="G70">
            <v>1691.9</v>
          </cell>
          <cell r="H70">
            <v>1828.1</v>
          </cell>
          <cell r="I70">
            <v>1725.5</v>
          </cell>
        </row>
        <row r="73">
          <cell r="G73">
            <v>290.89999999999998</v>
          </cell>
          <cell r="H73">
            <v>435.7</v>
          </cell>
          <cell r="I73">
            <v>395.8</v>
          </cell>
        </row>
        <row r="74">
          <cell r="G74">
            <v>89</v>
          </cell>
          <cell r="H74">
            <v>71.5</v>
          </cell>
          <cell r="I74">
            <v>81.3</v>
          </cell>
        </row>
        <row r="75">
          <cell r="G75">
            <v>3.2</v>
          </cell>
          <cell r="H75">
            <v>3</v>
          </cell>
          <cell r="I75">
            <v>3.2</v>
          </cell>
        </row>
        <row r="76">
          <cell r="G76">
            <v>4.8</v>
          </cell>
          <cell r="H76">
            <v>5.7</v>
          </cell>
          <cell r="I76">
            <v>5.9</v>
          </cell>
        </row>
        <row r="83">
          <cell r="G83">
            <v>173.3</v>
          </cell>
          <cell r="H83">
            <v>152.6</v>
          </cell>
          <cell r="I83">
            <v>142.80000000000001</v>
          </cell>
        </row>
        <row r="85">
          <cell r="G85">
            <v>21.1</v>
          </cell>
          <cell r="H85">
            <v>17.7</v>
          </cell>
          <cell r="I85">
            <v>19.8</v>
          </cell>
        </row>
      </sheetData>
      <sheetData sheetId="5">
        <row r="12">
          <cell r="G12">
            <v>6857</v>
          </cell>
          <cell r="H12">
            <v>5532.7</v>
          </cell>
          <cell r="I12">
            <v>4954.2</v>
          </cell>
        </row>
        <row r="13">
          <cell r="G13">
            <v>10045.5</v>
          </cell>
          <cell r="H13">
            <v>5947.3</v>
          </cell>
          <cell r="I13">
            <v>5895.7</v>
          </cell>
        </row>
        <row r="14">
          <cell r="G14">
            <v>3790.6</v>
          </cell>
          <cell r="H14">
            <v>2473.6999999999998</v>
          </cell>
          <cell r="I14">
            <v>2715.7</v>
          </cell>
        </row>
        <row r="15">
          <cell r="G15">
            <v>203.5</v>
          </cell>
          <cell r="H15">
            <v>119.2</v>
          </cell>
          <cell r="I15">
            <v>72.2</v>
          </cell>
        </row>
        <row r="18">
          <cell r="G18">
            <v>81.3</v>
          </cell>
          <cell r="H18">
            <v>211.8</v>
          </cell>
          <cell r="I18">
            <v>1019.1</v>
          </cell>
        </row>
        <row r="19">
          <cell r="G19">
            <v>197.4</v>
          </cell>
          <cell r="H19">
            <v>92.9</v>
          </cell>
          <cell r="I19">
            <v>65.5</v>
          </cell>
        </row>
        <row r="20">
          <cell r="G20">
            <v>508.7</v>
          </cell>
          <cell r="H20">
            <v>537.6</v>
          </cell>
          <cell r="I20">
            <v>357.5</v>
          </cell>
        </row>
        <row r="21">
          <cell r="G21">
            <v>129.30000000000001</v>
          </cell>
          <cell r="H21">
            <v>108</v>
          </cell>
          <cell r="I21">
            <v>78.2</v>
          </cell>
        </row>
        <row r="22">
          <cell r="G22">
            <v>45.8</v>
          </cell>
          <cell r="H22">
            <v>42.6</v>
          </cell>
          <cell r="I22">
            <v>32.4</v>
          </cell>
        </row>
        <row r="23">
          <cell r="G23">
            <v>903.5</v>
          </cell>
          <cell r="H23">
            <v>683.9</v>
          </cell>
          <cell r="I23">
            <v>729.1</v>
          </cell>
        </row>
        <row r="24">
          <cell r="G24">
            <v>24.3</v>
          </cell>
          <cell r="H24">
            <v>53.1</v>
          </cell>
          <cell r="I24">
            <v>148.69999999999999</v>
          </cell>
        </row>
        <row r="25">
          <cell r="G25">
            <v>147.80000000000001</v>
          </cell>
          <cell r="H25">
            <v>113.1</v>
          </cell>
          <cell r="I25">
            <v>85.5</v>
          </cell>
        </row>
        <row r="28">
          <cell r="G28">
            <v>13445.2</v>
          </cell>
          <cell r="H28">
            <v>10310.5</v>
          </cell>
          <cell r="I28">
            <v>6500.5</v>
          </cell>
        </row>
        <row r="30">
          <cell r="G30">
            <v>2997.1</v>
          </cell>
          <cell r="H30">
            <v>3273.6</v>
          </cell>
          <cell r="I30">
            <v>2864.9</v>
          </cell>
        </row>
        <row r="31">
          <cell r="G31">
            <v>1630.3</v>
          </cell>
          <cell r="H31">
            <v>1564.8</v>
          </cell>
          <cell r="I31">
            <v>1336.4</v>
          </cell>
        </row>
        <row r="32">
          <cell r="G32">
            <v>1088.8</v>
          </cell>
          <cell r="H32">
            <v>451.2</v>
          </cell>
          <cell r="I32">
            <v>436</v>
          </cell>
        </row>
        <row r="33">
          <cell r="G33">
            <v>1763.6</v>
          </cell>
          <cell r="H33">
            <v>1145.9000000000001</v>
          </cell>
          <cell r="I33">
            <v>1155.5999999999999</v>
          </cell>
        </row>
        <row r="34">
          <cell r="G34">
            <v>48.1</v>
          </cell>
          <cell r="H34">
            <v>28.4</v>
          </cell>
          <cell r="I34">
            <v>36.9</v>
          </cell>
        </row>
        <row r="35">
          <cell r="G35">
            <v>664.1</v>
          </cell>
          <cell r="H35">
            <v>633.6</v>
          </cell>
          <cell r="I35">
            <v>622.70000000000005</v>
          </cell>
        </row>
        <row r="36">
          <cell r="G36">
            <v>630</v>
          </cell>
          <cell r="H36">
            <v>680.1</v>
          </cell>
          <cell r="I36">
            <v>612</v>
          </cell>
        </row>
        <row r="37">
          <cell r="G37">
            <v>2.5</v>
          </cell>
          <cell r="H37">
            <v>1.4</v>
          </cell>
          <cell r="I37">
            <v>0</v>
          </cell>
        </row>
        <row r="39">
          <cell r="G39">
            <v>1141</v>
          </cell>
          <cell r="H39">
            <v>971.4</v>
          </cell>
          <cell r="I39">
            <v>641.9</v>
          </cell>
        </row>
        <row r="40">
          <cell r="G40">
            <v>243.3</v>
          </cell>
          <cell r="H40">
            <v>44.2</v>
          </cell>
          <cell r="I40">
            <v>27.8</v>
          </cell>
        </row>
        <row r="41">
          <cell r="G41">
            <v>82</v>
          </cell>
          <cell r="H41">
            <v>82.3</v>
          </cell>
          <cell r="I41">
            <v>50.5</v>
          </cell>
        </row>
        <row r="42">
          <cell r="G42">
            <v>23.5</v>
          </cell>
          <cell r="H42">
            <v>23.4</v>
          </cell>
          <cell r="I42">
            <v>16</v>
          </cell>
        </row>
        <row r="43">
          <cell r="G43">
            <v>98.5</v>
          </cell>
          <cell r="H43">
            <v>64.599999999999994</v>
          </cell>
          <cell r="I43">
            <v>45.6</v>
          </cell>
        </row>
        <row r="45">
          <cell r="G45">
            <v>672.4</v>
          </cell>
          <cell r="H45">
            <v>627.5</v>
          </cell>
          <cell r="I45">
            <v>552.1</v>
          </cell>
        </row>
        <row r="46">
          <cell r="G46">
            <v>0.2</v>
          </cell>
          <cell r="H46">
            <v>0.3</v>
          </cell>
          <cell r="I46">
            <v>0.4</v>
          </cell>
        </row>
        <row r="47">
          <cell r="G47">
            <v>83.7</v>
          </cell>
          <cell r="H47">
            <v>65.5</v>
          </cell>
          <cell r="I47">
            <v>46.9</v>
          </cell>
        </row>
        <row r="48">
          <cell r="G48">
            <v>0</v>
          </cell>
          <cell r="H48">
            <v>0.1</v>
          </cell>
          <cell r="I48">
            <v>0.1</v>
          </cell>
        </row>
        <row r="51">
          <cell r="G51">
            <v>0.6</v>
          </cell>
          <cell r="H51">
            <v>0.1</v>
          </cell>
          <cell r="I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4">
          <cell r="G54">
            <v>286.39999999999998</v>
          </cell>
          <cell r="H54">
            <v>362.4</v>
          </cell>
          <cell r="I54">
            <v>325</v>
          </cell>
        </row>
        <row r="55">
          <cell r="G55">
            <v>2.6</v>
          </cell>
          <cell r="H55">
            <v>2.6</v>
          </cell>
          <cell r="I55">
            <v>1.8</v>
          </cell>
        </row>
        <row r="56">
          <cell r="G56">
            <v>4.5999999999999996</v>
          </cell>
          <cell r="H56">
            <v>4.5999999999999996</v>
          </cell>
          <cell r="I56">
            <v>3.2</v>
          </cell>
        </row>
        <row r="60">
          <cell r="G60">
            <v>284.3</v>
          </cell>
          <cell r="H60">
            <v>211.5</v>
          </cell>
          <cell r="I60">
            <v>216.7</v>
          </cell>
        </row>
        <row r="61">
          <cell r="G61">
            <v>0.1</v>
          </cell>
          <cell r="H61">
            <v>0</v>
          </cell>
          <cell r="I61">
            <v>0</v>
          </cell>
        </row>
        <row r="62">
          <cell r="G62">
            <v>21.3</v>
          </cell>
          <cell r="H62">
            <v>8.1999999999999993</v>
          </cell>
          <cell r="I62">
            <v>7.9</v>
          </cell>
        </row>
        <row r="63">
          <cell r="G63">
            <v>712.9</v>
          </cell>
          <cell r="H63">
            <v>788.2</v>
          </cell>
          <cell r="I63">
            <v>749.2</v>
          </cell>
        </row>
        <row r="64">
          <cell r="G64">
            <v>710.5</v>
          </cell>
          <cell r="H64">
            <v>775.2</v>
          </cell>
          <cell r="I64">
            <v>747.1</v>
          </cell>
        </row>
        <row r="66">
          <cell r="G66">
            <v>0</v>
          </cell>
          <cell r="H66">
            <v>0</v>
          </cell>
          <cell r="I66">
            <v>0</v>
          </cell>
        </row>
      </sheetData>
      <sheetData sheetId="6"/>
      <sheetData sheetId="7">
        <row r="11">
          <cell r="G11">
            <v>7844.8</v>
          </cell>
          <cell r="H11">
            <v>6768</v>
          </cell>
          <cell r="I11">
            <v>6546.9</v>
          </cell>
        </row>
        <row r="13">
          <cell r="G13">
            <v>599.6</v>
          </cell>
          <cell r="H13">
            <v>526.70000000000005</v>
          </cell>
          <cell r="I13">
            <v>598.6</v>
          </cell>
        </row>
        <row r="14">
          <cell r="G14">
            <v>0</v>
          </cell>
          <cell r="H14">
            <v>0</v>
          </cell>
          <cell r="I14">
            <v>0</v>
          </cell>
        </row>
        <row r="15">
          <cell r="G15">
            <v>251.6</v>
          </cell>
          <cell r="H15">
            <v>275.10000000000002</v>
          </cell>
          <cell r="I15">
            <v>326.89999999999998</v>
          </cell>
        </row>
        <row r="16">
          <cell r="G16">
            <v>172.7</v>
          </cell>
          <cell r="H16">
            <v>136.30000000000001</v>
          </cell>
          <cell r="I16">
            <v>115.1</v>
          </cell>
        </row>
        <row r="17">
          <cell r="G17">
            <v>148.80000000000001</v>
          </cell>
          <cell r="H17">
            <v>121</v>
          </cell>
          <cell r="I17">
            <v>141.1</v>
          </cell>
        </row>
        <row r="18">
          <cell r="G18">
            <v>0</v>
          </cell>
          <cell r="H18">
            <v>0</v>
          </cell>
          <cell r="I18">
            <v>0</v>
          </cell>
        </row>
        <row r="20">
          <cell r="G20">
            <v>32.1</v>
          </cell>
          <cell r="H20">
            <v>18.100000000000001</v>
          </cell>
          <cell r="I20">
            <v>19.5</v>
          </cell>
        </row>
        <row r="23">
          <cell r="G23">
            <v>2737.1</v>
          </cell>
          <cell r="H23">
            <v>2402.4</v>
          </cell>
          <cell r="I23">
            <v>2061.1999999999998</v>
          </cell>
        </row>
        <row r="24">
          <cell r="G24">
            <v>0</v>
          </cell>
          <cell r="H24">
            <v>0</v>
          </cell>
          <cell r="I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</row>
        <row r="27">
          <cell r="G27">
            <v>40.4</v>
          </cell>
          <cell r="H27">
            <v>30</v>
          </cell>
          <cell r="I27">
            <v>18.2</v>
          </cell>
        </row>
        <row r="28">
          <cell r="G28">
            <v>4</v>
          </cell>
          <cell r="H28">
            <v>1.6</v>
          </cell>
          <cell r="I28">
            <v>2.2000000000000002</v>
          </cell>
        </row>
        <row r="29">
          <cell r="G29">
            <v>0.3</v>
          </cell>
          <cell r="H29">
            <v>0.2</v>
          </cell>
          <cell r="I29">
            <v>0.1</v>
          </cell>
        </row>
        <row r="32">
          <cell r="G32">
            <v>93.1</v>
          </cell>
          <cell r="H32">
            <v>201</v>
          </cell>
          <cell r="I32">
            <v>30.3</v>
          </cell>
        </row>
        <row r="33">
          <cell r="G33">
            <v>22.9</v>
          </cell>
          <cell r="H33">
            <v>0</v>
          </cell>
          <cell r="I33">
            <v>0</v>
          </cell>
          <cell r="J33">
            <v>22.9</v>
          </cell>
        </row>
      </sheetData>
      <sheetData sheetId="8"/>
      <sheetData sheetId="9">
        <row r="12">
          <cell r="G12">
            <v>0</v>
          </cell>
          <cell r="H12">
            <v>0</v>
          </cell>
          <cell r="I12">
            <v>0</v>
          </cell>
        </row>
        <row r="13">
          <cell r="G13">
            <v>0</v>
          </cell>
          <cell r="H13">
            <v>95.5</v>
          </cell>
          <cell r="I13">
            <v>93.1</v>
          </cell>
        </row>
        <row r="15">
          <cell r="G15">
            <v>19.600000000000001</v>
          </cell>
          <cell r="H15">
            <v>12.3</v>
          </cell>
          <cell r="I15">
            <v>8.8000000000000007</v>
          </cell>
        </row>
        <row r="16">
          <cell r="G16">
            <v>14.3</v>
          </cell>
          <cell r="H16">
            <v>8</v>
          </cell>
          <cell r="I16">
            <v>6.5</v>
          </cell>
        </row>
        <row r="17">
          <cell r="G17">
            <v>5.3</v>
          </cell>
          <cell r="H17">
            <v>4.3</v>
          </cell>
          <cell r="I17">
            <v>2.2999999999999998</v>
          </cell>
        </row>
        <row r="18">
          <cell r="G18">
            <v>0</v>
          </cell>
          <cell r="H18">
            <v>0</v>
          </cell>
          <cell r="I18">
            <v>0</v>
          </cell>
        </row>
        <row r="20">
          <cell r="G20">
            <v>15.1</v>
          </cell>
          <cell r="H20">
            <v>12.2</v>
          </cell>
          <cell r="I20">
            <v>7</v>
          </cell>
        </row>
        <row r="21">
          <cell r="G21">
            <v>179</v>
          </cell>
          <cell r="H21">
            <v>255.9</v>
          </cell>
          <cell r="I21">
            <v>186.7</v>
          </cell>
        </row>
        <row r="22">
          <cell r="G22">
            <v>0</v>
          </cell>
          <cell r="H22">
            <v>0</v>
          </cell>
          <cell r="I22">
            <v>400</v>
          </cell>
        </row>
        <row r="28">
          <cell r="G28">
            <v>104.2</v>
          </cell>
          <cell r="H28">
            <v>95.3</v>
          </cell>
          <cell r="I28">
            <v>107.4</v>
          </cell>
        </row>
        <row r="29">
          <cell r="G29">
            <v>1.2</v>
          </cell>
          <cell r="H29">
            <v>1.8</v>
          </cell>
          <cell r="I29">
            <v>1.1000000000000001</v>
          </cell>
        </row>
        <row r="30">
          <cell r="G30">
            <v>0.6</v>
          </cell>
          <cell r="H30">
            <v>20.399999999999999</v>
          </cell>
          <cell r="I30">
            <v>0.3</v>
          </cell>
        </row>
        <row r="31">
          <cell r="G31">
            <v>0</v>
          </cell>
          <cell r="H31">
            <v>0</v>
          </cell>
          <cell r="I31">
            <v>0</v>
          </cell>
        </row>
        <row r="33">
          <cell r="G33">
            <v>33.6</v>
          </cell>
          <cell r="H33">
            <v>28.4</v>
          </cell>
          <cell r="I33">
            <v>12</v>
          </cell>
        </row>
        <row r="34">
          <cell r="G34">
            <v>2150.3000000000002</v>
          </cell>
          <cell r="H34">
            <v>1287.5999999999999</v>
          </cell>
          <cell r="I34">
            <v>1216.9000000000001</v>
          </cell>
        </row>
        <row r="35">
          <cell r="G35">
            <v>0</v>
          </cell>
          <cell r="H35">
            <v>0</v>
          </cell>
          <cell r="I35">
            <v>0</v>
          </cell>
        </row>
        <row r="37">
          <cell r="G37">
            <v>61.3</v>
          </cell>
          <cell r="H37">
            <v>49.6</v>
          </cell>
          <cell r="I37">
            <v>34.1</v>
          </cell>
        </row>
        <row r="38">
          <cell r="G38">
            <v>0</v>
          </cell>
          <cell r="H38">
            <v>0</v>
          </cell>
          <cell r="I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0">
          <cell r="G40">
            <v>0</v>
          </cell>
          <cell r="H40">
            <v>0</v>
          </cell>
          <cell r="I40">
            <v>0</v>
          </cell>
        </row>
        <row r="41">
          <cell r="G41">
            <v>0</v>
          </cell>
          <cell r="H41">
            <v>0</v>
          </cell>
          <cell r="I41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G46">
            <v>0</v>
          </cell>
          <cell r="H46">
            <v>0</v>
          </cell>
          <cell r="I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</row>
        <row r="49">
          <cell r="G49">
            <v>16.899999999999999</v>
          </cell>
          <cell r="H49">
            <v>31</v>
          </cell>
          <cell r="I49">
            <v>164.4</v>
          </cell>
        </row>
        <row r="50">
          <cell r="G50">
            <v>0</v>
          </cell>
          <cell r="H50">
            <v>6.9</v>
          </cell>
          <cell r="I50">
            <v>7.5</v>
          </cell>
        </row>
        <row r="51">
          <cell r="G51">
            <v>125.4</v>
          </cell>
          <cell r="H51">
            <v>106.1</v>
          </cell>
          <cell r="I51">
            <v>333.6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</row>
        <row r="59">
          <cell r="G59">
            <v>5.8</v>
          </cell>
          <cell r="H59">
            <v>5.7</v>
          </cell>
          <cell r="I59">
            <v>0</v>
          </cell>
        </row>
        <row r="60">
          <cell r="G60">
            <v>0</v>
          </cell>
          <cell r="H60">
            <v>1597.8</v>
          </cell>
          <cell r="I60">
            <v>803.3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895"/>
  <sheetViews>
    <sheetView showGridLines="0" topLeftCell="B1" zoomScaleNormal="100" workbookViewId="0">
      <selection activeCell="C67" sqref="C67:J70"/>
    </sheetView>
  </sheetViews>
  <sheetFormatPr baseColWidth="10" defaultColWidth="11.42578125" defaultRowHeight="12.75"/>
  <cols>
    <col min="1" max="1" width="0.85546875" style="5" customWidth="1"/>
    <col min="2" max="2" width="79" style="5" customWidth="1"/>
    <col min="3" max="4" width="10.5703125" style="5" customWidth="1"/>
    <col min="5" max="5" width="9.28515625" style="5" customWidth="1"/>
    <col min="6" max="6" width="12.42578125" style="5" customWidth="1"/>
    <col min="7" max="9" width="8.85546875" style="5" customWidth="1"/>
    <col min="10" max="10" width="10.42578125" style="5" customWidth="1"/>
    <col min="11" max="11" width="11" style="5" customWidth="1"/>
    <col min="12" max="13" width="11.42578125" style="25"/>
    <col min="14" max="16384" width="11.42578125" style="5"/>
  </cols>
  <sheetData>
    <row r="1" spans="2:62" ht="7.15" customHeight="1">
      <c r="B1" s="1"/>
      <c r="C1" s="1"/>
      <c r="D1" s="1"/>
      <c r="E1" s="1"/>
      <c r="F1" s="2"/>
      <c r="G1" s="2"/>
      <c r="H1" s="2"/>
      <c r="I1" s="2"/>
      <c r="J1" s="2"/>
      <c r="K1" s="2"/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2:62" ht="17.25">
      <c r="B2" s="149" t="s">
        <v>0</v>
      </c>
      <c r="C2" s="149"/>
      <c r="D2" s="149"/>
      <c r="E2" s="149"/>
      <c r="F2" s="149"/>
      <c r="G2" s="149"/>
      <c r="H2" s="149"/>
      <c r="I2" s="149"/>
      <c r="J2" s="149"/>
      <c r="K2" s="149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</row>
    <row r="3" spans="2:62" ht="13.5" customHeight="1">
      <c r="B3" s="6"/>
      <c r="C3" s="6"/>
      <c r="D3" s="6"/>
      <c r="E3" s="6"/>
      <c r="F3" s="7"/>
      <c r="G3" s="7"/>
      <c r="H3" s="7"/>
      <c r="I3" s="7"/>
      <c r="J3" s="7"/>
      <c r="K3" s="7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</row>
    <row r="4" spans="2:62" ht="19.5" customHeight="1">
      <c r="B4" s="150" t="s">
        <v>1</v>
      </c>
      <c r="C4" s="150"/>
      <c r="D4" s="150"/>
      <c r="E4" s="150"/>
      <c r="F4" s="150"/>
      <c r="G4" s="150"/>
      <c r="H4" s="150"/>
      <c r="I4" s="150"/>
      <c r="J4" s="150"/>
      <c r="K4" s="150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2:62" ht="15.75" customHeight="1">
      <c r="B5" s="151" t="s">
        <v>2</v>
      </c>
      <c r="C5" s="151"/>
      <c r="D5" s="151"/>
      <c r="E5" s="151"/>
      <c r="F5" s="151"/>
      <c r="G5" s="151"/>
      <c r="H5" s="151"/>
      <c r="I5" s="151"/>
      <c r="J5" s="151"/>
      <c r="K5" s="151"/>
      <c r="L5" s="3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</row>
    <row r="6" spans="2:62" ht="16.5">
      <c r="B6" s="151" t="s">
        <v>3</v>
      </c>
      <c r="C6" s="151"/>
      <c r="D6" s="151"/>
      <c r="E6" s="151"/>
      <c r="F6" s="151"/>
      <c r="G6" s="151"/>
      <c r="H6" s="151"/>
      <c r="I6" s="151"/>
      <c r="J6" s="151"/>
      <c r="K6" s="151"/>
      <c r="L6" s="3"/>
      <c r="M6" s="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2:62" ht="15" customHeight="1">
      <c r="B7" s="152" t="s">
        <v>4</v>
      </c>
      <c r="C7" s="154">
        <v>2020</v>
      </c>
      <c r="D7" s="155"/>
      <c r="E7" s="155"/>
      <c r="F7" s="156" t="s">
        <v>5</v>
      </c>
      <c r="G7" s="154">
        <v>2020</v>
      </c>
      <c r="H7" s="155"/>
      <c r="I7" s="155"/>
      <c r="J7" s="156" t="s">
        <v>6</v>
      </c>
      <c r="K7" s="156" t="s">
        <v>7</v>
      </c>
      <c r="L7" s="3"/>
      <c r="M7" s="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</row>
    <row r="8" spans="2:62" ht="20.25" customHeight="1" thickBot="1">
      <c r="B8" s="153"/>
      <c r="C8" s="8" t="s">
        <v>8</v>
      </c>
      <c r="D8" s="8" t="s">
        <v>9</v>
      </c>
      <c r="E8" s="8" t="s">
        <v>10</v>
      </c>
      <c r="F8" s="157"/>
      <c r="G8" s="8" t="s">
        <v>8</v>
      </c>
      <c r="H8" s="8" t="s">
        <v>9</v>
      </c>
      <c r="I8" s="8" t="s">
        <v>10</v>
      </c>
      <c r="J8" s="157"/>
      <c r="K8" s="157"/>
      <c r="L8" s="3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</row>
    <row r="9" spans="2:62" ht="18" customHeight="1" thickTop="1">
      <c r="B9" s="9" t="s">
        <v>11</v>
      </c>
      <c r="C9" s="10">
        <f t="shared" ref="C9:J9" si="0">+C10+C49+C57</f>
        <v>48861.799999999988</v>
      </c>
      <c r="D9" s="10">
        <f t="shared" si="0"/>
        <v>37262.300000000003</v>
      </c>
      <c r="E9" s="10">
        <f t="shared" si="0"/>
        <v>32403.899999999998</v>
      </c>
      <c r="F9" s="10">
        <f t="shared" si="0"/>
        <v>118528</v>
      </c>
      <c r="G9" s="10">
        <f t="shared" si="0"/>
        <v>50726.7</v>
      </c>
      <c r="H9" s="10">
        <f t="shared" si="0"/>
        <v>38519.9</v>
      </c>
      <c r="I9" s="10">
        <f t="shared" si="0"/>
        <v>40262.499999999993</v>
      </c>
      <c r="J9" s="10">
        <f t="shared" si="0"/>
        <v>129509.10000000002</v>
      </c>
      <c r="K9" s="10">
        <f t="shared" ref="K9:K51" si="1">+F9/J9*100</f>
        <v>91.520981923277972</v>
      </c>
      <c r="L9" s="3"/>
      <c r="M9" s="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2:62" ht="18" customHeight="1">
      <c r="B10" s="11" t="s">
        <v>12</v>
      </c>
      <c r="C10" s="12">
        <f t="shared" ref="C10:J10" si="2">+C11+C16+C26+C44+C47+C48</f>
        <v>47548.999999999993</v>
      </c>
      <c r="D10" s="12">
        <f t="shared" si="2"/>
        <v>35884.700000000004</v>
      </c>
      <c r="E10" s="12">
        <f t="shared" si="2"/>
        <v>31100.1</v>
      </c>
      <c r="F10" s="12">
        <f t="shared" si="2"/>
        <v>114533.8</v>
      </c>
      <c r="G10" s="12">
        <f t="shared" si="2"/>
        <v>49267.5</v>
      </c>
      <c r="H10" s="12">
        <f t="shared" si="2"/>
        <v>37130.199999999997</v>
      </c>
      <c r="I10" s="12">
        <f t="shared" si="2"/>
        <v>38918.299999999996</v>
      </c>
      <c r="J10" s="13">
        <f t="shared" si="2"/>
        <v>125316.00000000001</v>
      </c>
      <c r="K10" s="13">
        <f t="shared" si="1"/>
        <v>91.395990934916526</v>
      </c>
      <c r="L10" s="3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2:62" ht="18" customHeight="1">
      <c r="B11" s="11" t="s">
        <v>13</v>
      </c>
      <c r="C11" s="14">
        <f t="shared" ref="C11:J11" si="3">SUM(C12:C15)</f>
        <v>20896.599999999999</v>
      </c>
      <c r="D11" s="14">
        <f t="shared" ref="D11:E11" si="4">SUM(D12:D15)</f>
        <v>14072.900000000001</v>
      </c>
      <c r="E11" s="14">
        <f t="shared" si="4"/>
        <v>13637.8</v>
      </c>
      <c r="F11" s="15">
        <f t="shared" si="3"/>
        <v>48607.3</v>
      </c>
      <c r="G11" s="14">
        <f t="shared" si="3"/>
        <v>20771.800000000003</v>
      </c>
      <c r="H11" s="14">
        <f t="shared" ref="H11:I11" si="5">SUM(H12:H15)</f>
        <v>14454.599999999999</v>
      </c>
      <c r="I11" s="14">
        <f t="shared" si="5"/>
        <v>15106.9</v>
      </c>
      <c r="J11" s="15">
        <f t="shared" si="3"/>
        <v>50333.3</v>
      </c>
      <c r="K11" s="15">
        <f t="shared" si="1"/>
        <v>96.570858656197785</v>
      </c>
      <c r="L11" s="3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</row>
    <row r="12" spans="2:62" ht="18" customHeight="1">
      <c r="B12" s="16" t="s">
        <v>14</v>
      </c>
      <c r="C12" s="17">
        <f>+[2]DGII!G12</f>
        <v>6857</v>
      </c>
      <c r="D12" s="17">
        <f>+[2]DGII!H12</f>
        <v>5532.7</v>
      </c>
      <c r="E12" s="17">
        <f>+[2]DGII!I12</f>
        <v>4954.2</v>
      </c>
      <c r="F12" s="18">
        <f>SUM(C12:E12)</f>
        <v>17343.900000000001</v>
      </c>
      <c r="G12" s="17">
        <f>+'[2]PP (EST)'!G12</f>
        <v>6639.2</v>
      </c>
      <c r="H12" s="17">
        <f>+'[2]PP (EST)'!H12</f>
        <v>5517.4</v>
      </c>
      <c r="I12" s="17">
        <f>+'[2]PP (EST)'!I12</f>
        <v>5824.2</v>
      </c>
      <c r="J12" s="18">
        <f>SUM(G12:I12)</f>
        <v>17980.8</v>
      </c>
      <c r="K12" s="18">
        <f t="shared" si="1"/>
        <v>96.457888414308613</v>
      </c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</row>
    <row r="13" spans="2:62" ht="18" customHeight="1">
      <c r="B13" s="16" t="s">
        <v>15</v>
      </c>
      <c r="C13" s="17">
        <f>+[2]DGII!G13</f>
        <v>10045.5</v>
      </c>
      <c r="D13" s="17">
        <f>+[2]DGII!H13</f>
        <v>5947.3</v>
      </c>
      <c r="E13" s="17">
        <f>+[2]DGII!I13</f>
        <v>5895.7</v>
      </c>
      <c r="F13" s="18">
        <f>SUM(C13:E13)</f>
        <v>21888.5</v>
      </c>
      <c r="G13" s="17">
        <f>+'[2]PP (EST)'!G13</f>
        <v>9433</v>
      </c>
      <c r="H13" s="17">
        <f>+'[2]PP (EST)'!H13</f>
        <v>6066.2</v>
      </c>
      <c r="I13" s="17">
        <f>+'[2]PP (EST)'!I13</f>
        <v>6045.8</v>
      </c>
      <c r="J13" s="18">
        <f>SUM(G13:I13)</f>
        <v>21545</v>
      </c>
      <c r="K13" s="18">
        <f t="shared" si="1"/>
        <v>101.59433743327919</v>
      </c>
      <c r="L13" s="19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</row>
    <row r="14" spans="2:62" ht="18" customHeight="1">
      <c r="B14" s="16" t="s">
        <v>16</v>
      </c>
      <c r="C14" s="17">
        <f>+[2]DGII!G14</f>
        <v>3790.6</v>
      </c>
      <c r="D14" s="17">
        <f>+[2]DGII!H14</f>
        <v>2473.6999999999998</v>
      </c>
      <c r="E14" s="17">
        <f>+[2]DGII!I14</f>
        <v>2715.7</v>
      </c>
      <c r="F14" s="18">
        <f>SUM(C14:E14)</f>
        <v>8980</v>
      </c>
      <c r="G14" s="17">
        <f>+'[2]PP (EST)'!G14</f>
        <v>4524.7</v>
      </c>
      <c r="H14" s="17">
        <f>+'[2]PP (EST)'!H14</f>
        <v>2732.6</v>
      </c>
      <c r="I14" s="17">
        <f>+'[2]PP (EST)'!I14</f>
        <v>3014.9</v>
      </c>
      <c r="J14" s="18">
        <f>SUM(G14:I14)</f>
        <v>10272.199999999999</v>
      </c>
      <c r="K14" s="18">
        <f t="shared" si="1"/>
        <v>87.420416269153648</v>
      </c>
      <c r="L14" s="3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</row>
    <row r="15" spans="2:62" ht="18" customHeight="1">
      <c r="B15" s="16" t="s">
        <v>17</v>
      </c>
      <c r="C15" s="17">
        <f>+[2]DGII!G15</f>
        <v>203.5</v>
      </c>
      <c r="D15" s="17">
        <f>+[2]DGII!H15</f>
        <v>119.2</v>
      </c>
      <c r="E15" s="17">
        <f>+[2]DGII!I15</f>
        <v>72.2</v>
      </c>
      <c r="F15" s="18">
        <f>SUM(C15:E15)</f>
        <v>394.9</v>
      </c>
      <c r="G15" s="17">
        <f>+'[2]PP (EST)'!G15</f>
        <v>174.9</v>
      </c>
      <c r="H15" s="17">
        <f>+'[2]PP (EST)'!H15</f>
        <v>138.4</v>
      </c>
      <c r="I15" s="17">
        <f>+'[2]PP (EST)'!I15</f>
        <v>222</v>
      </c>
      <c r="J15" s="18">
        <f>SUM(G15:I15)</f>
        <v>535.29999999999995</v>
      </c>
      <c r="K15" s="18">
        <f t="shared" si="1"/>
        <v>73.771716794320938</v>
      </c>
      <c r="L15" s="3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</row>
    <row r="16" spans="2:62" ht="18" customHeight="1">
      <c r="B16" s="11" t="s">
        <v>18</v>
      </c>
      <c r="C16" s="12">
        <f t="shared" ref="C16:J16" si="6">+C17+C25</f>
        <v>2038.1</v>
      </c>
      <c r="D16" s="12">
        <f t="shared" si="6"/>
        <v>1843</v>
      </c>
      <c r="E16" s="12">
        <f t="shared" si="6"/>
        <v>2516</v>
      </c>
      <c r="F16" s="13">
        <f t="shared" si="6"/>
        <v>6397.1</v>
      </c>
      <c r="G16" s="12">
        <f t="shared" si="6"/>
        <v>1994.0000000000002</v>
      </c>
      <c r="H16" s="12">
        <f t="shared" si="6"/>
        <v>2000.2</v>
      </c>
      <c r="I16" s="12">
        <f t="shared" si="6"/>
        <v>3148.8999999999996</v>
      </c>
      <c r="J16" s="13">
        <f t="shared" si="6"/>
        <v>7143.1</v>
      </c>
      <c r="K16" s="13">
        <f t="shared" si="1"/>
        <v>89.556355083927144</v>
      </c>
      <c r="L16" s="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</row>
    <row r="17" spans="2:62" ht="18" customHeight="1">
      <c r="B17" s="20" t="s">
        <v>19</v>
      </c>
      <c r="C17" s="12">
        <f t="shared" ref="C17:J17" si="7">SUM(C18:C24)</f>
        <v>1890.3</v>
      </c>
      <c r="D17" s="12">
        <f t="shared" si="7"/>
        <v>1729.9</v>
      </c>
      <c r="E17" s="12">
        <f t="shared" si="7"/>
        <v>2430.5</v>
      </c>
      <c r="F17" s="13">
        <f t="shared" si="7"/>
        <v>6050.7000000000007</v>
      </c>
      <c r="G17" s="12">
        <f t="shared" si="7"/>
        <v>1789.6000000000001</v>
      </c>
      <c r="H17" s="12">
        <f t="shared" si="7"/>
        <v>1785.2</v>
      </c>
      <c r="I17" s="12">
        <f t="shared" si="7"/>
        <v>2885.5999999999995</v>
      </c>
      <c r="J17" s="13">
        <f t="shared" si="7"/>
        <v>6460.4000000000005</v>
      </c>
      <c r="K17" s="13">
        <f t="shared" si="1"/>
        <v>93.658287412544112</v>
      </c>
      <c r="L17" s="3"/>
      <c r="M17" s="3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</row>
    <row r="18" spans="2:62" ht="18" customHeight="1">
      <c r="B18" s="21" t="s">
        <v>20</v>
      </c>
      <c r="C18" s="22">
        <f>+[2]DGII!G18</f>
        <v>81.3</v>
      </c>
      <c r="D18" s="22">
        <f>+[2]DGII!H18</f>
        <v>211.8</v>
      </c>
      <c r="E18" s="22">
        <f>+[2]DGII!I18</f>
        <v>1019.1</v>
      </c>
      <c r="F18" s="18">
        <f t="shared" ref="F18:F25" si="8">SUM(C18:E18)</f>
        <v>1312.2</v>
      </c>
      <c r="G18" s="22">
        <f>+'[2]PP (EST)'!G18</f>
        <v>94</v>
      </c>
      <c r="H18" s="22">
        <f>+'[2]PP (EST)'!H18</f>
        <v>236.1</v>
      </c>
      <c r="I18" s="22">
        <f>+'[2]PP (EST)'!I18</f>
        <v>1028.5999999999999</v>
      </c>
      <c r="J18" s="18">
        <f t="shared" ref="J18:J25" si="9">SUM(G18:I18)</f>
        <v>1358.6999999999998</v>
      </c>
      <c r="K18" s="18">
        <f t="shared" si="1"/>
        <v>96.577610951644971</v>
      </c>
      <c r="L18" s="3"/>
      <c r="M18" s="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2:62" ht="18" customHeight="1">
      <c r="B19" s="21" t="s">
        <v>21</v>
      </c>
      <c r="C19" s="22">
        <f>+[2]DGII!G19</f>
        <v>197.4</v>
      </c>
      <c r="D19" s="22">
        <f>+[2]DGII!H19</f>
        <v>92.9</v>
      </c>
      <c r="E19" s="22">
        <f>+[2]DGII!I19</f>
        <v>65.5</v>
      </c>
      <c r="F19" s="18">
        <f t="shared" si="8"/>
        <v>355.8</v>
      </c>
      <c r="G19" s="22">
        <f>+'[2]PP (EST)'!G19</f>
        <v>234.5</v>
      </c>
      <c r="H19" s="22">
        <f>+'[2]PP (EST)'!H19</f>
        <v>120.2</v>
      </c>
      <c r="I19" s="22">
        <f>+'[2]PP (EST)'!I19</f>
        <v>165</v>
      </c>
      <c r="J19" s="18">
        <f t="shared" si="9"/>
        <v>519.70000000000005</v>
      </c>
      <c r="K19" s="18">
        <f t="shared" si="1"/>
        <v>68.462574562247454</v>
      </c>
      <c r="L19" s="3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</row>
    <row r="20" spans="2:62" ht="18" customHeight="1">
      <c r="B20" s="21" t="s">
        <v>22</v>
      </c>
      <c r="C20" s="22">
        <f>+[2]DGII!G20</f>
        <v>508.7</v>
      </c>
      <c r="D20" s="22">
        <f>+[2]DGII!H20</f>
        <v>537.6</v>
      </c>
      <c r="E20" s="22">
        <f>+[2]DGII!I20</f>
        <v>357.5</v>
      </c>
      <c r="F20" s="18">
        <f t="shared" si="8"/>
        <v>1403.8</v>
      </c>
      <c r="G20" s="22">
        <f>+'[2]PP (EST)'!G20</f>
        <v>526.4</v>
      </c>
      <c r="H20" s="22">
        <f>+'[2]PP (EST)'!H20</f>
        <v>573.20000000000005</v>
      </c>
      <c r="I20" s="22">
        <f>+'[2]PP (EST)'!I20</f>
        <v>729.2</v>
      </c>
      <c r="J20" s="18">
        <f t="shared" si="9"/>
        <v>1828.8</v>
      </c>
      <c r="K20" s="18">
        <f t="shared" si="1"/>
        <v>76.760717410323707</v>
      </c>
      <c r="L20" s="3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</row>
    <row r="21" spans="2:62" ht="18" customHeight="1">
      <c r="B21" s="21" t="s">
        <v>23</v>
      </c>
      <c r="C21" s="22">
        <f>+[2]DGII!G21</f>
        <v>129.30000000000001</v>
      </c>
      <c r="D21" s="22">
        <f>+[2]DGII!H21</f>
        <v>108</v>
      </c>
      <c r="E21" s="22">
        <f>+[2]DGII!I21</f>
        <v>78.2</v>
      </c>
      <c r="F21" s="18">
        <f t="shared" si="8"/>
        <v>315.5</v>
      </c>
      <c r="G21" s="22">
        <f>+'[2]PP (EST)'!G21</f>
        <v>146.30000000000001</v>
      </c>
      <c r="H21" s="22">
        <f>+'[2]PP (EST)'!H21</f>
        <v>124.7</v>
      </c>
      <c r="I21" s="22">
        <f>+'[2]PP (EST)'!I21</f>
        <v>137.1</v>
      </c>
      <c r="J21" s="18">
        <f t="shared" si="9"/>
        <v>408.1</v>
      </c>
      <c r="K21" s="18">
        <f t="shared" si="1"/>
        <v>77.309482969860326</v>
      </c>
      <c r="L21" s="3"/>
      <c r="M21" s="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</row>
    <row r="22" spans="2:62" ht="18" customHeight="1">
      <c r="B22" s="21" t="s">
        <v>24</v>
      </c>
      <c r="C22" s="22">
        <f>+[2]DGII!G22</f>
        <v>45.8</v>
      </c>
      <c r="D22" s="22">
        <f>+[2]DGII!H22</f>
        <v>42.6</v>
      </c>
      <c r="E22" s="22">
        <f>+[2]DGII!I22</f>
        <v>32.4</v>
      </c>
      <c r="F22" s="18">
        <f t="shared" si="8"/>
        <v>120.80000000000001</v>
      </c>
      <c r="G22" s="23">
        <v>57.2</v>
      </c>
      <c r="H22" s="23">
        <v>51.1</v>
      </c>
      <c r="I22" s="23">
        <v>63.2</v>
      </c>
      <c r="J22" s="18">
        <f t="shared" si="9"/>
        <v>171.5</v>
      </c>
      <c r="K22" s="18">
        <f t="shared" si="1"/>
        <v>70.437317784256564</v>
      </c>
      <c r="L22" s="3"/>
      <c r="M22" s="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</row>
    <row r="23" spans="2:62" ht="18" customHeight="1">
      <c r="B23" s="24" t="s">
        <v>25</v>
      </c>
      <c r="C23" s="22">
        <f>+[2]DGII!G23</f>
        <v>903.5</v>
      </c>
      <c r="D23" s="22">
        <f>+[2]DGII!H23</f>
        <v>683.9</v>
      </c>
      <c r="E23" s="22">
        <f>+[2]DGII!I23</f>
        <v>729.1</v>
      </c>
      <c r="F23" s="18">
        <f t="shared" si="8"/>
        <v>2316.5</v>
      </c>
      <c r="G23" s="22">
        <f>+'[2]PP (EST)'!G22</f>
        <v>692.2</v>
      </c>
      <c r="H23" s="22">
        <f>+'[2]PP (EST)'!H22</f>
        <v>617.6</v>
      </c>
      <c r="I23" s="22">
        <f>+'[2]PP (EST)'!I22</f>
        <v>719.8</v>
      </c>
      <c r="J23" s="18">
        <f t="shared" si="9"/>
        <v>2029.6000000000001</v>
      </c>
      <c r="K23" s="18">
        <f t="shared" si="1"/>
        <v>114.13579030350806</v>
      </c>
      <c r="L23" s="3"/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</row>
    <row r="24" spans="2:62" s="25" customFormat="1" ht="18" customHeight="1">
      <c r="B24" s="24" t="s">
        <v>26</v>
      </c>
      <c r="C24" s="22">
        <f>+[2]DGII!G24</f>
        <v>24.3</v>
      </c>
      <c r="D24" s="22">
        <f>+[2]DGII!H24</f>
        <v>53.1</v>
      </c>
      <c r="E24" s="22">
        <f>+[2]DGII!I24</f>
        <v>148.69999999999999</v>
      </c>
      <c r="F24" s="18">
        <f t="shared" si="8"/>
        <v>226.1</v>
      </c>
      <c r="G24" s="23">
        <v>39</v>
      </c>
      <c r="H24" s="23">
        <v>62.3</v>
      </c>
      <c r="I24" s="23">
        <v>42.7</v>
      </c>
      <c r="J24" s="18">
        <f t="shared" si="9"/>
        <v>144</v>
      </c>
      <c r="K24" s="18">
        <f t="shared" si="1"/>
        <v>157.01388888888889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2:62" s="25" customFormat="1" ht="18" customHeight="1">
      <c r="B25" s="20" t="s">
        <v>27</v>
      </c>
      <c r="C25" s="12">
        <f>+[2]DGII!G25</f>
        <v>147.80000000000001</v>
      </c>
      <c r="D25" s="12">
        <f>+[2]DGII!H25</f>
        <v>113.1</v>
      </c>
      <c r="E25" s="12">
        <f>+[2]DGII!I25</f>
        <v>85.5</v>
      </c>
      <c r="F25" s="15">
        <f t="shared" si="8"/>
        <v>346.4</v>
      </c>
      <c r="G25" s="14">
        <f>+'[2]PP (EST)'!G24</f>
        <v>204.4</v>
      </c>
      <c r="H25" s="14">
        <f>+'[2]PP (EST)'!H24</f>
        <v>215</v>
      </c>
      <c r="I25" s="14">
        <f>+'[2]PP (EST)'!I24</f>
        <v>263.3</v>
      </c>
      <c r="J25" s="15">
        <f t="shared" si="9"/>
        <v>682.7</v>
      </c>
      <c r="K25" s="15">
        <f t="shared" si="1"/>
        <v>50.739709975098869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2:62" s="25" customFormat="1" ht="18" customHeight="1">
      <c r="B26" s="11" t="s">
        <v>28</v>
      </c>
      <c r="C26" s="12">
        <f t="shared" ref="C26:J26" si="10">+C27+C29+C38+C43</f>
        <v>23858</v>
      </c>
      <c r="D26" s="12">
        <f t="shared" si="10"/>
        <v>19275.399999999998</v>
      </c>
      <c r="E26" s="12">
        <f t="shared" si="10"/>
        <v>14346.800000000001</v>
      </c>
      <c r="F26" s="13">
        <f t="shared" si="10"/>
        <v>57480.200000000004</v>
      </c>
      <c r="G26" s="12">
        <f t="shared" si="10"/>
        <v>25620.2</v>
      </c>
      <c r="H26" s="12">
        <f t="shared" si="10"/>
        <v>19842.2</v>
      </c>
      <c r="I26" s="12">
        <f t="shared" si="10"/>
        <v>19819.3</v>
      </c>
      <c r="J26" s="13">
        <f t="shared" si="10"/>
        <v>65281.700000000004</v>
      </c>
      <c r="K26" s="13">
        <f t="shared" si="1"/>
        <v>88.049484005471669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2:62" s="25" customFormat="1" ht="18" customHeight="1">
      <c r="B27" s="20" t="s">
        <v>29</v>
      </c>
      <c r="C27" s="12">
        <f t="shared" ref="C27:J27" si="11">+C28</f>
        <v>13445.2</v>
      </c>
      <c r="D27" s="12">
        <f t="shared" si="11"/>
        <v>10310.5</v>
      </c>
      <c r="E27" s="12">
        <f t="shared" si="11"/>
        <v>6500.5</v>
      </c>
      <c r="F27" s="13">
        <f t="shared" si="11"/>
        <v>30256.2</v>
      </c>
      <c r="G27" s="12">
        <f t="shared" si="11"/>
        <v>12911.4</v>
      </c>
      <c r="H27" s="12">
        <f t="shared" si="11"/>
        <v>10241</v>
      </c>
      <c r="I27" s="12">
        <f t="shared" si="11"/>
        <v>10337.4</v>
      </c>
      <c r="J27" s="13">
        <f t="shared" si="11"/>
        <v>33489.800000000003</v>
      </c>
      <c r="K27" s="13">
        <f t="shared" si="1"/>
        <v>90.344522809930183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2:62" s="25" customFormat="1" ht="18" customHeight="1">
      <c r="B28" s="26" t="s">
        <v>30</v>
      </c>
      <c r="C28" s="22">
        <f>+[2]DGII!G28</f>
        <v>13445.2</v>
      </c>
      <c r="D28" s="22">
        <f>+[2]DGII!H28</f>
        <v>10310.5</v>
      </c>
      <c r="E28" s="22">
        <f>+[2]DGII!I28</f>
        <v>6500.5</v>
      </c>
      <c r="F28" s="18">
        <f>SUM(C28:E28)</f>
        <v>30256.2</v>
      </c>
      <c r="G28" s="22">
        <f>+'[2]PP (EST)'!G27</f>
        <v>12911.4</v>
      </c>
      <c r="H28" s="22">
        <f>+'[2]PP (EST)'!H27</f>
        <v>10241</v>
      </c>
      <c r="I28" s="22">
        <f>+'[2]PP (EST)'!I27</f>
        <v>10337.4</v>
      </c>
      <c r="J28" s="18">
        <f>SUM(G28:I28)</f>
        <v>33489.800000000003</v>
      </c>
      <c r="K28" s="18">
        <f t="shared" si="1"/>
        <v>90.344522809930183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2:62" s="25" customFormat="1" ht="18" customHeight="1">
      <c r="B29" s="27" t="s">
        <v>31</v>
      </c>
      <c r="C29" s="12">
        <f t="shared" ref="C29:J29" si="12">SUM(C30:C37)</f>
        <v>8824.5</v>
      </c>
      <c r="D29" s="12">
        <f t="shared" si="12"/>
        <v>7779</v>
      </c>
      <c r="E29" s="12">
        <f t="shared" si="12"/>
        <v>7064.4999999999991</v>
      </c>
      <c r="F29" s="13">
        <f t="shared" si="12"/>
        <v>23668.000000000004</v>
      </c>
      <c r="G29" s="12">
        <f t="shared" si="12"/>
        <v>10887.499999999998</v>
      </c>
      <c r="H29" s="12">
        <f t="shared" si="12"/>
        <v>8167.3</v>
      </c>
      <c r="I29" s="12">
        <f t="shared" si="12"/>
        <v>8038.2</v>
      </c>
      <c r="J29" s="13">
        <f t="shared" si="12"/>
        <v>27092.999999999996</v>
      </c>
      <c r="K29" s="13">
        <f t="shared" si="1"/>
        <v>87.358358247517828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</row>
    <row r="30" spans="2:62" s="25" customFormat="1" ht="18" customHeight="1">
      <c r="B30" s="26" t="s">
        <v>32</v>
      </c>
      <c r="C30" s="22">
        <f>+[2]DGII!G30</f>
        <v>2997.1</v>
      </c>
      <c r="D30" s="22">
        <f>+[2]DGII!H30</f>
        <v>3273.6</v>
      </c>
      <c r="E30" s="22">
        <f>+[2]DGII!I30</f>
        <v>2864.9</v>
      </c>
      <c r="F30" s="18">
        <f t="shared" ref="F30:F37" si="13">SUM(C30:E30)</f>
        <v>9135.6</v>
      </c>
      <c r="G30" s="22">
        <f>+'[2]PP (EST)'!G30</f>
        <v>4216.5</v>
      </c>
      <c r="H30" s="22">
        <f>+'[2]PP (EST)'!H30</f>
        <v>3312.6</v>
      </c>
      <c r="I30" s="22">
        <f>+'[2]PP (EST)'!I30</f>
        <v>3342.5</v>
      </c>
      <c r="J30" s="18">
        <f t="shared" ref="J30:J37" si="14">SUM(G30:I30)</f>
        <v>10871.6</v>
      </c>
      <c r="K30" s="18">
        <f t="shared" si="1"/>
        <v>84.031789249052579</v>
      </c>
      <c r="L30" s="19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2:62" s="25" customFormat="1" ht="18" customHeight="1">
      <c r="B31" s="26" t="s">
        <v>33</v>
      </c>
      <c r="C31" s="22">
        <f>+[2]DGII!G31</f>
        <v>1630.3</v>
      </c>
      <c r="D31" s="22">
        <f>+[2]DGII!H31</f>
        <v>1564.8</v>
      </c>
      <c r="E31" s="22">
        <f>+[2]DGII!I31</f>
        <v>1336.4</v>
      </c>
      <c r="F31" s="18">
        <f t="shared" si="13"/>
        <v>4531.5</v>
      </c>
      <c r="G31" s="22">
        <f>+'[2]PP (EST)'!G31</f>
        <v>2035.8</v>
      </c>
      <c r="H31" s="22">
        <f>+'[2]PP (EST)'!H31</f>
        <v>1734</v>
      </c>
      <c r="I31" s="22">
        <f>+'[2]PP (EST)'!I31</f>
        <v>1685.9</v>
      </c>
      <c r="J31" s="18">
        <f t="shared" si="14"/>
        <v>5455.7000000000007</v>
      </c>
      <c r="K31" s="18">
        <f t="shared" si="1"/>
        <v>83.059918983815081</v>
      </c>
      <c r="L31" s="19"/>
      <c r="M31" s="2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2:62" s="25" customFormat="1" ht="18" customHeight="1">
      <c r="B32" s="26" t="s">
        <v>34</v>
      </c>
      <c r="C32" s="22">
        <f>+[2]DGII!G32</f>
        <v>1088.8</v>
      </c>
      <c r="D32" s="22">
        <f>+[2]DGII!H32</f>
        <v>451.2</v>
      </c>
      <c r="E32" s="22">
        <f>+[2]DGII!I32</f>
        <v>436</v>
      </c>
      <c r="F32" s="18">
        <f t="shared" si="13"/>
        <v>1976</v>
      </c>
      <c r="G32" s="23">
        <v>1264.0999999999999</v>
      </c>
      <c r="H32" s="23">
        <v>493.7</v>
      </c>
      <c r="I32" s="23">
        <v>466.6</v>
      </c>
      <c r="J32" s="18">
        <f t="shared" si="14"/>
        <v>2224.4</v>
      </c>
      <c r="K32" s="18">
        <f t="shared" si="1"/>
        <v>88.832943715159146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1:62" s="25" customFormat="1" ht="18" customHeight="1">
      <c r="B33" s="26" t="s">
        <v>35</v>
      </c>
      <c r="C33" s="22">
        <f>+[2]DGII!G33</f>
        <v>1763.6</v>
      </c>
      <c r="D33" s="22">
        <f>+[2]DGII!H33</f>
        <v>1145.9000000000001</v>
      </c>
      <c r="E33" s="22">
        <f>+[2]DGII!I33</f>
        <v>1155.5999999999999</v>
      </c>
      <c r="F33" s="18">
        <f t="shared" si="13"/>
        <v>4065.1</v>
      </c>
      <c r="G33" s="29">
        <v>1987.3</v>
      </c>
      <c r="H33" s="29">
        <v>1277.9000000000001</v>
      </c>
      <c r="I33" s="29">
        <v>1318.7</v>
      </c>
      <c r="J33" s="18">
        <f t="shared" si="14"/>
        <v>4583.8999999999996</v>
      </c>
      <c r="K33" s="18">
        <f t="shared" si="1"/>
        <v>88.682126573441835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1:62" s="25" customFormat="1" ht="18" customHeight="1">
      <c r="B34" s="26" t="s">
        <v>36</v>
      </c>
      <c r="C34" s="22">
        <f>+[2]DGII!G34</f>
        <v>48.1</v>
      </c>
      <c r="D34" s="22">
        <f>+[2]DGII!H34</f>
        <v>28.4</v>
      </c>
      <c r="E34" s="22">
        <f>+[2]DGII!I34</f>
        <v>36.9</v>
      </c>
      <c r="F34" s="18">
        <f t="shared" si="13"/>
        <v>113.4</v>
      </c>
      <c r="G34" s="23">
        <v>51.9</v>
      </c>
      <c r="H34" s="23">
        <v>25.4</v>
      </c>
      <c r="I34" s="23">
        <v>24.4</v>
      </c>
      <c r="J34" s="18">
        <f t="shared" si="14"/>
        <v>101.69999999999999</v>
      </c>
      <c r="K34" s="18">
        <f t="shared" si="1"/>
        <v>111.50442477876108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1:62" s="25" customFormat="1" ht="18" customHeight="1">
      <c r="B35" s="26" t="s">
        <v>37</v>
      </c>
      <c r="C35" s="22">
        <f>+[2]DGII!G35</f>
        <v>664.1</v>
      </c>
      <c r="D35" s="22">
        <f>+[2]DGII!H35</f>
        <v>633.6</v>
      </c>
      <c r="E35" s="22">
        <f>+[2]DGII!I35</f>
        <v>622.70000000000005</v>
      </c>
      <c r="F35" s="18">
        <f t="shared" si="13"/>
        <v>1920.4</v>
      </c>
      <c r="G35" s="17">
        <f>+'[2]PP (EST)'!G34</f>
        <v>696.6</v>
      </c>
      <c r="H35" s="17">
        <f>+'[2]PP (EST)'!H34</f>
        <v>668.2</v>
      </c>
      <c r="I35" s="17">
        <f>+'[2]PP (EST)'!I34</f>
        <v>668.3</v>
      </c>
      <c r="J35" s="18">
        <f t="shared" si="14"/>
        <v>2033.1000000000001</v>
      </c>
      <c r="K35" s="18">
        <f t="shared" si="1"/>
        <v>94.456740937484625</v>
      </c>
      <c r="L35" s="19"/>
      <c r="M35" s="19"/>
      <c r="N35" s="30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1:62" s="25" customFormat="1" ht="18" customHeight="1">
      <c r="B36" s="26" t="s">
        <v>38</v>
      </c>
      <c r="C36" s="22">
        <f>+[2]DGII!G36</f>
        <v>630</v>
      </c>
      <c r="D36" s="22">
        <f>+[2]DGII!H36</f>
        <v>680.1</v>
      </c>
      <c r="E36" s="22">
        <f>+[2]DGII!I36</f>
        <v>612</v>
      </c>
      <c r="F36" s="18">
        <f t="shared" si="13"/>
        <v>1922.1</v>
      </c>
      <c r="G36" s="17">
        <f>+'[2]PP (EST)'!G35</f>
        <v>634</v>
      </c>
      <c r="H36" s="17">
        <f>+'[2]PP (EST)'!H35</f>
        <v>655.5</v>
      </c>
      <c r="I36" s="17">
        <f>+'[2]PP (EST)'!I35</f>
        <v>531.1</v>
      </c>
      <c r="J36" s="18">
        <f t="shared" si="14"/>
        <v>1820.6</v>
      </c>
      <c r="K36" s="18">
        <f t="shared" si="1"/>
        <v>105.5750851367681</v>
      </c>
      <c r="L36" s="19"/>
      <c r="M36" s="19"/>
      <c r="N36" s="30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1:62" s="25" customFormat="1" ht="18" customHeight="1">
      <c r="B37" s="26" t="s">
        <v>26</v>
      </c>
      <c r="C37" s="22">
        <f>+[2]DGII!G37</f>
        <v>2.5</v>
      </c>
      <c r="D37" s="22">
        <f>+[2]DGII!H37</f>
        <v>1.4</v>
      </c>
      <c r="E37" s="22">
        <f>+[2]DGII!I37</f>
        <v>0</v>
      </c>
      <c r="F37" s="18">
        <f t="shared" si="13"/>
        <v>3.9</v>
      </c>
      <c r="G37" s="23">
        <v>1.3</v>
      </c>
      <c r="H37" s="23">
        <v>0</v>
      </c>
      <c r="I37" s="23">
        <v>0.7</v>
      </c>
      <c r="J37" s="18">
        <f t="shared" si="14"/>
        <v>2</v>
      </c>
      <c r="K37" s="18">
        <f t="shared" si="1"/>
        <v>195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  <row r="38" spans="1:62" s="25" customFormat="1" ht="18" customHeight="1">
      <c r="B38" s="27" t="s">
        <v>39</v>
      </c>
      <c r="C38" s="12">
        <f t="shared" ref="C38:J38" si="15">SUM(C39:C42)</f>
        <v>1489.8</v>
      </c>
      <c r="D38" s="12">
        <f t="shared" si="15"/>
        <v>1121.3000000000002</v>
      </c>
      <c r="E38" s="12">
        <f t="shared" si="15"/>
        <v>736.19999999999993</v>
      </c>
      <c r="F38" s="13">
        <f t="shared" si="15"/>
        <v>3347.3000000000006</v>
      </c>
      <c r="G38" s="12">
        <f t="shared" si="15"/>
        <v>1716.9</v>
      </c>
      <c r="H38" s="12">
        <f t="shared" si="15"/>
        <v>1342.7</v>
      </c>
      <c r="I38" s="12">
        <f t="shared" si="15"/>
        <v>1319.5000000000002</v>
      </c>
      <c r="J38" s="13">
        <f t="shared" si="15"/>
        <v>4379.1000000000004</v>
      </c>
      <c r="K38" s="13">
        <f t="shared" si="1"/>
        <v>76.438080884199948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</row>
    <row r="39" spans="1:62" s="25" customFormat="1" ht="18" customHeight="1">
      <c r="B39" s="31" t="s">
        <v>40</v>
      </c>
      <c r="C39" s="22">
        <f>+[2]DGII!G39</f>
        <v>1141</v>
      </c>
      <c r="D39" s="22">
        <f>+[2]DGII!H39</f>
        <v>971.4</v>
      </c>
      <c r="E39" s="22">
        <f>+[2]DGII!I39</f>
        <v>641.9</v>
      </c>
      <c r="F39" s="18">
        <f>SUM(C39:E39)</f>
        <v>2754.3</v>
      </c>
      <c r="G39" s="22">
        <f>+'[2]PP (EST)'!G38</f>
        <v>1115.4000000000001</v>
      </c>
      <c r="H39" s="22">
        <f>+'[2]PP (EST)'!H38</f>
        <v>1166.5999999999999</v>
      </c>
      <c r="I39" s="22">
        <f>+'[2]PP (EST)'!I38</f>
        <v>1148.5</v>
      </c>
      <c r="J39" s="18">
        <f>SUM(G39:I39)</f>
        <v>3430.5</v>
      </c>
      <c r="K39" s="18">
        <f t="shared" si="1"/>
        <v>80.288587669435955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s="25" customFormat="1" ht="18" customHeight="1">
      <c r="B40" s="31" t="s">
        <v>41</v>
      </c>
      <c r="C40" s="22">
        <f>+[2]DGII!G40</f>
        <v>243.3</v>
      </c>
      <c r="D40" s="22">
        <f>+[2]DGII!H40</f>
        <v>44.2</v>
      </c>
      <c r="E40" s="22">
        <f>+[2]DGII!I40</f>
        <v>27.8</v>
      </c>
      <c r="F40" s="18">
        <f>SUM(C40:E40)</f>
        <v>315.3</v>
      </c>
      <c r="G40" s="22">
        <f>+'[2]PP (EST)'!G39</f>
        <v>486.2</v>
      </c>
      <c r="H40" s="22">
        <f>+'[2]PP (EST)'!H39</f>
        <v>66.900000000000006</v>
      </c>
      <c r="I40" s="22">
        <f>+'[2]PP (EST)'!I39</f>
        <v>54.9</v>
      </c>
      <c r="J40" s="18">
        <f>SUM(G40:I40)</f>
        <v>608</v>
      </c>
      <c r="K40" s="18">
        <f t="shared" si="1"/>
        <v>51.858552631578945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  <row r="41" spans="1:62" s="25" customFormat="1" ht="18" customHeight="1">
      <c r="B41" s="26" t="s">
        <v>42</v>
      </c>
      <c r="C41" s="22">
        <f>+[2]DGII!G41</f>
        <v>82</v>
      </c>
      <c r="D41" s="22">
        <f>+[2]DGII!H41</f>
        <v>82.3</v>
      </c>
      <c r="E41" s="22">
        <f>+[2]DGII!I41</f>
        <v>50.5</v>
      </c>
      <c r="F41" s="18">
        <f>SUM(C41:E41)</f>
        <v>214.8</v>
      </c>
      <c r="G41" s="22">
        <f>+'[2]PP (EST)'!G43</f>
        <v>89.1</v>
      </c>
      <c r="H41" s="22">
        <f>+'[2]PP (EST)'!H43</f>
        <v>86.7</v>
      </c>
      <c r="I41" s="22">
        <f>+'[2]PP (EST)'!I43</f>
        <v>89.2</v>
      </c>
      <c r="J41" s="18">
        <f>SUM(G41:I41)</f>
        <v>265</v>
      </c>
      <c r="K41" s="18">
        <f t="shared" si="1"/>
        <v>81.056603773584911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</row>
    <row r="42" spans="1:62" s="25" customFormat="1" ht="18" customHeight="1">
      <c r="B42" s="26" t="s">
        <v>43</v>
      </c>
      <c r="C42" s="22">
        <f>+[2]DGII!G42</f>
        <v>23.5</v>
      </c>
      <c r="D42" s="22">
        <f>+[2]DGII!H42</f>
        <v>23.4</v>
      </c>
      <c r="E42" s="22">
        <f>+[2]DGII!I42</f>
        <v>16</v>
      </c>
      <c r="F42" s="18">
        <f>SUM(C42:E42)</f>
        <v>62.9</v>
      </c>
      <c r="G42" s="22">
        <f>+'[2]PP (EST)'!G44</f>
        <v>26.2</v>
      </c>
      <c r="H42" s="22">
        <f>+'[2]PP (EST)'!H44</f>
        <v>22.5</v>
      </c>
      <c r="I42" s="22">
        <f>+'[2]PP (EST)'!I44</f>
        <v>26.9</v>
      </c>
      <c r="J42" s="18">
        <f>SUM(G42:I42)</f>
        <v>75.599999999999994</v>
      </c>
      <c r="K42" s="18">
        <f t="shared" si="1"/>
        <v>83.201058201058203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</row>
    <row r="43" spans="1:62" s="25" customFormat="1" ht="18" customHeight="1">
      <c r="B43" s="20" t="s">
        <v>44</v>
      </c>
      <c r="C43" s="12">
        <f>+[2]DGII!G43</f>
        <v>98.5</v>
      </c>
      <c r="D43" s="12">
        <f>+[2]DGII!H43</f>
        <v>64.599999999999994</v>
      </c>
      <c r="E43" s="12">
        <f>+[2]DGII!I43</f>
        <v>45.6</v>
      </c>
      <c r="F43" s="15">
        <f>SUM(C43:E43)</f>
        <v>208.7</v>
      </c>
      <c r="G43" s="32">
        <v>104.4</v>
      </c>
      <c r="H43" s="32">
        <v>91.2</v>
      </c>
      <c r="I43" s="32">
        <v>124.2</v>
      </c>
      <c r="J43" s="15">
        <f>SUM(G43:I43)</f>
        <v>319.8</v>
      </c>
      <c r="K43" s="18">
        <f t="shared" si="1"/>
        <v>65.259537210756719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</row>
    <row r="44" spans="1:62" s="25" customFormat="1" ht="18" customHeight="1">
      <c r="B44" s="33" t="s">
        <v>45</v>
      </c>
      <c r="C44" s="12">
        <f t="shared" ref="C44:J44" si="16">SUM(C45:C46)</f>
        <v>672.6</v>
      </c>
      <c r="D44" s="12">
        <f t="shared" si="16"/>
        <v>627.79999999999995</v>
      </c>
      <c r="E44" s="12">
        <f t="shared" si="16"/>
        <v>552.5</v>
      </c>
      <c r="F44" s="13">
        <f t="shared" si="16"/>
        <v>1852.9</v>
      </c>
      <c r="G44" s="12">
        <f t="shared" si="16"/>
        <v>802.6</v>
      </c>
      <c r="H44" s="12">
        <f t="shared" si="16"/>
        <v>751.59999999999991</v>
      </c>
      <c r="I44" s="12">
        <f t="shared" si="16"/>
        <v>759.1</v>
      </c>
      <c r="J44" s="13">
        <f t="shared" si="16"/>
        <v>2313.2999999999997</v>
      </c>
      <c r="K44" s="13">
        <f t="shared" si="1"/>
        <v>80.097695932218059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</row>
    <row r="45" spans="1:62" s="25" customFormat="1" ht="18" customHeight="1">
      <c r="B45" s="26" t="s">
        <v>46</v>
      </c>
      <c r="C45" s="22">
        <f>+[2]DGII!G45</f>
        <v>672.4</v>
      </c>
      <c r="D45" s="22">
        <f>+[2]DGII!H45</f>
        <v>627.5</v>
      </c>
      <c r="E45" s="22">
        <f>+[2]DGII!I45</f>
        <v>552.1</v>
      </c>
      <c r="F45" s="18">
        <f>SUM(C45:E45)</f>
        <v>1852</v>
      </c>
      <c r="G45" s="22">
        <f>+'[2]PP (EST)'!G52</f>
        <v>802.4</v>
      </c>
      <c r="H45" s="22">
        <f>+'[2]PP (EST)'!H52</f>
        <v>751.3</v>
      </c>
      <c r="I45" s="22">
        <f>+'[2]PP (EST)'!I52</f>
        <v>759.1</v>
      </c>
      <c r="J45" s="18">
        <f>SUM(G45:I45)</f>
        <v>2312.7999999999997</v>
      </c>
      <c r="K45" s="18">
        <f t="shared" si="1"/>
        <v>80.076098235904539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</row>
    <row r="46" spans="1:62" s="25" customFormat="1" ht="18" customHeight="1">
      <c r="B46" s="26" t="s">
        <v>26</v>
      </c>
      <c r="C46" s="22">
        <f>+[2]DGII!G46</f>
        <v>0.2</v>
      </c>
      <c r="D46" s="22">
        <f>+[2]DGII!H46</f>
        <v>0.3</v>
      </c>
      <c r="E46" s="22">
        <f>+[2]DGII!I46</f>
        <v>0.4</v>
      </c>
      <c r="F46" s="18">
        <f>SUM(C46:E46)</f>
        <v>0.9</v>
      </c>
      <c r="G46" s="22">
        <v>0.2</v>
      </c>
      <c r="H46" s="22">
        <v>0.3</v>
      </c>
      <c r="I46" s="22">
        <v>0</v>
      </c>
      <c r="J46" s="18">
        <f>SUM(G46:I46)</f>
        <v>0.5</v>
      </c>
      <c r="K46" s="18">
        <f t="shared" si="1"/>
        <v>180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</row>
    <row r="47" spans="1:62" ht="18" customHeight="1">
      <c r="B47" s="33" t="s">
        <v>47</v>
      </c>
      <c r="C47" s="12">
        <f>+[2]DGII!G47</f>
        <v>83.7</v>
      </c>
      <c r="D47" s="12">
        <f>+[2]DGII!H47</f>
        <v>65.5</v>
      </c>
      <c r="E47" s="12">
        <f>+[2]DGII!I47</f>
        <v>46.9</v>
      </c>
      <c r="F47" s="15">
        <f>SUM(C47:E47)</f>
        <v>196.1</v>
      </c>
      <c r="G47" s="12">
        <f>+'[2]PP (EST)'!G55</f>
        <v>78.599999999999994</v>
      </c>
      <c r="H47" s="12">
        <f>+'[2]PP (EST)'!H55</f>
        <v>81.5</v>
      </c>
      <c r="I47" s="12">
        <f>+'[2]PP (EST)'!I55</f>
        <v>84</v>
      </c>
      <c r="J47" s="15">
        <f>SUM(G47:I47)</f>
        <v>244.1</v>
      </c>
      <c r="K47" s="15">
        <f t="shared" si="1"/>
        <v>80.335927898402289</v>
      </c>
      <c r="L47" s="3"/>
      <c r="M47" s="3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</row>
    <row r="48" spans="1:62" ht="18" customHeight="1">
      <c r="A48" s="34"/>
      <c r="B48" s="33" t="s">
        <v>48</v>
      </c>
      <c r="C48" s="12">
        <f>+[2]DGII!G48</f>
        <v>0</v>
      </c>
      <c r="D48" s="12">
        <f>+[2]DGII!H48</f>
        <v>0.1</v>
      </c>
      <c r="E48" s="12">
        <f>+[2]DGII!I48</f>
        <v>0.1</v>
      </c>
      <c r="F48" s="15">
        <f>SUM(C48:E48)</f>
        <v>0.2</v>
      </c>
      <c r="G48" s="12">
        <f>+'[2]PP (EST)'!G56</f>
        <v>0.3</v>
      </c>
      <c r="H48" s="12">
        <f>+'[2]PP (EST)'!H56</f>
        <v>0.1</v>
      </c>
      <c r="I48" s="12">
        <f>+'[2]PP (EST)'!I56</f>
        <v>0.1</v>
      </c>
      <c r="J48" s="15">
        <f>SUM(G48:I48)</f>
        <v>0.5</v>
      </c>
      <c r="K48" s="15">
        <f t="shared" si="1"/>
        <v>40</v>
      </c>
      <c r="L48" s="3"/>
      <c r="M48" s="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</row>
    <row r="49" spans="1:235" ht="18" customHeight="1">
      <c r="B49" s="11" t="s">
        <v>49</v>
      </c>
      <c r="C49" s="12">
        <f t="shared" ref="C49:J49" si="17">+C50+C53+C56</f>
        <v>294.20000000000005</v>
      </c>
      <c r="D49" s="12">
        <f t="shared" si="17"/>
        <v>369.70000000000005</v>
      </c>
      <c r="E49" s="12">
        <f t="shared" si="17"/>
        <v>330</v>
      </c>
      <c r="F49" s="13">
        <f t="shared" si="17"/>
        <v>993.9</v>
      </c>
      <c r="G49" s="12">
        <f t="shared" si="17"/>
        <v>299</v>
      </c>
      <c r="H49" s="12">
        <f t="shared" si="17"/>
        <v>444.4</v>
      </c>
      <c r="I49" s="12">
        <f t="shared" si="17"/>
        <v>405.09999999999997</v>
      </c>
      <c r="J49" s="13">
        <f t="shared" si="17"/>
        <v>1148.5</v>
      </c>
      <c r="K49" s="13">
        <f t="shared" si="1"/>
        <v>86.538963865912052</v>
      </c>
      <c r="L49" s="3"/>
      <c r="M49" s="3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</row>
    <row r="50" spans="1:235" ht="18" customHeight="1">
      <c r="B50" s="35" t="s">
        <v>50</v>
      </c>
      <c r="C50" s="12">
        <f t="shared" ref="C50:J50" si="18">+C51+C52</f>
        <v>0.6</v>
      </c>
      <c r="D50" s="12">
        <f t="shared" si="18"/>
        <v>0.1</v>
      </c>
      <c r="E50" s="12">
        <f t="shared" si="18"/>
        <v>0</v>
      </c>
      <c r="F50" s="13">
        <f t="shared" si="18"/>
        <v>0.7</v>
      </c>
      <c r="G50" s="12">
        <f t="shared" si="18"/>
        <v>0.1</v>
      </c>
      <c r="H50" s="12">
        <f t="shared" si="18"/>
        <v>0</v>
      </c>
      <c r="I50" s="12">
        <f t="shared" si="18"/>
        <v>0.2</v>
      </c>
      <c r="J50" s="13">
        <f t="shared" si="18"/>
        <v>0.30000000000000004</v>
      </c>
      <c r="K50" s="15">
        <f t="shared" si="1"/>
        <v>233.33333333333331</v>
      </c>
      <c r="L50" s="3"/>
      <c r="M50" s="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</row>
    <row r="51" spans="1:235" ht="18" customHeight="1">
      <c r="B51" s="31" t="s">
        <v>51</v>
      </c>
      <c r="C51" s="22">
        <f>+[2]DGII!G51</f>
        <v>0.6</v>
      </c>
      <c r="D51" s="22">
        <f>+[2]DGII!H51</f>
        <v>0.1</v>
      </c>
      <c r="E51" s="22">
        <f>+[2]DGII!I51</f>
        <v>0</v>
      </c>
      <c r="F51" s="18">
        <f>SUM(C51:E51)</f>
        <v>0.7</v>
      </c>
      <c r="G51" s="22">
        <v>0.1</v>
      </c>
      <c r="H51" s="22">
        <v>0</v>
      </c>
      <c r="I51" s="22">
        <v>0.2</v>
      </c>
      <c r="J51" s="18">
        <f>SUM(G51:I51)</f>
        <v>0.30000000000000004</v>
      </c>
      <c r="K51" s="18">
        <f t="shared" si="1"/>
        <v>233.33333333333331</v>
      </c>
      <c r="L51" s="3"/>
      <c r="M51" s="3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</row>
    <row r="52" spans="1:235" ht="18" customHeight="1">
      <c r="B52" s="31" t="s">
        <v>52</v>
      </c>
      <c r="C52" s="22">
        <f>+[2]DGII!G52</f>
        <v>0</v>
      </c>
      <c r="D52" s="22">
        <f>+[2]DGII!H52</f>
        <v>0</v>
      </c>
      <c r="E52" s="22">
        <f>+[2]DGII!I52</f>
        <v>0</v>
      </c>
      <c r="F52" s="18">
        <f>SUM(C52:E52)</f>
        <v>0</v>
      </c>
      <c r="G52" s="22">
        <v>0</v>
      </c>
      <c r="H52" s="22">
        <v>0</v>
      </c>
      <c r="I52" s="22">
        <v>0</v>
      </c>
      <c r="J52" s="18">
        <f>SUM(G52:I52)</f>
        <v>0</v>
      </c>
      <c r="K52" s="36" t="s">
        <v>53</v>
      </c>
      <c r="L52" s="3"/>
      <c r="M52" s="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</row>
    <row r="53" spans="1:235" ht="18" customHeight="1">
      <c r="B53" s="35" t="s">
        <v>54</v>
      </c>
      <c r="C53" s="12">
        <f t="shared" ref="C53:J53" si="19">+C54+C55</f>
        <v>289</v>
      </c>
      <c r="D53" s="12">
        <f t="shared" si="19"/>
        <v>365</v>
      </c>
      <c r="E53" s="12">
        <f t="shared" si="19"/>
        <v>326.8</v>
      </c>
      <c r="F53" s="13">
        <f t="shared" si="19"/>
        <v>980.8</v>
      </c>
      <c r="G53" s="12">
        <f t="shared" si="19"/>
        <v>294.09999999999997</v>
      </c>
      <c r="H53" s="12">
        <f t="shared" si="19"/>
        <v>438.7</v>
      </c>
      <c r="I53" s="12">
        <f t="shared" si="19"/>
        <v>399</v>
      </c>
      <c r="J53" s="13">
        <f t="shared" si="19"/>
        <v>1131.8</v>
      </c>
      <c r="K53" s="13">
        <f t="shared" ref="K53:K64" si="20">+F53/J53*100</f>
        <v>86.658420215585792</v>
      </c>
      <c r="L53" s="3"/>
      <c r="M53" s="3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</row>
    <row r="54" spans="1:235" ht="18" customHeight="1">
      <c r="A54" s="37"/>
      <c r="B54" s="26" t="s">
        <v>55</v>
      </c>
      <c r="C54" s="22">
        <f>+[2]DGII!G54</f>
        <v>286.39999999999998</v>
      </c>
      <c r="D54" s="22">
        <f>+[2]DGII!H54</f>
        <v>362.4</v>
      </c>
      <c r="E54" s="22">
        <f>+[2]DGII!I54</f>
        <v>325</v>
      </c>
      <c r="F54" s="18">
        <f>SUM(C54:E54)</f>
        <v>973.8</v>
      </c>
      <c r="G54" s="22">
        <f>+'[2]PP (EST)'!G73</f>
        <v>290.89999999999998</v>
      </c>
      <c r="H54" s="22">
        <f>+'[2]PP (EST)'!H73</f>
        <v>435.7</v>
      </c>
      <c r="I54" s="22">
        <f>+'[2]PP (EST)'!I73</f>
        <v>395.8</v>
      </c>
      <c r="J54" s="18">
        <f>SUM(G54:I54)</f>
        <v>1122.3999999999999</v>
      </c>
      <c r="K54" s="18">
        <f t="shared" si="20"/>
        <v>86.760513186029939</v>
      </c>
      <c r="L54" s="3"/>
      <c r="M54" s="3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</row>
    <row r="55" spans="1:235" ht="18" customHeight="1">
      <c r="B55" s="26" t="s">
        <v>26</v>
      </c>
      <c r="C55" s="22">
        <f>+[2]DGII!G55</f>
        <v>2.6</v>
      </c>
      <c r="D55" s="22">
        <f>+[2]DGII!H55</f>
        <v>2.6</v>
      </c>
      <c r="E55" s="22">
        <f>+[2]DGII!I55</f>
        <v>1.8</v>
      </c>
      <c r="F55" s="18">
        <f>SUM(C55:E55)</f>
        <v>7</v>
      </c>
      <c r="G55" s="22">
        <f>+'[2]PP (EST)'!G75</f>
        <v>3.2</v>
      </c>
      <c r="H55" s="22">
        <f>+'[2]PP (EST)'!H75</f>
        <v>3</v>
      </c>
      <c r="I55" s="22">
        <f>+'[2]PP (EST)'!I75</f>
        <v>3.2</v>
      </c>
      <c r="J55" s="18">
        <f>SUM(G55:I55)</f>
        <v>9.4</v>
      </c>
      <c r="K55" s="18">
        <f t="shared" si="20"/>
        <v>74.468085106382972</v>
      </c>
      <c r="L55" s="3"/>
      <c r="M55" s="3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</row>
    <row r="56" spans="1:235" ht="18" customHeight="1">
      <c r="B56" s="35" t="s">
        <v>56</v>
      </c>
      <c r="C56" s="12">
        <f>+[2]DGII!G56</f>
        <v>4.5999999999999996</v>
      </c>
      <c r="D56" s="12">
        <f>+[2]DGII!H56</f>
        <v>4.5999999999999996</v>
      </c>
      <c r="E56" s="12">
        <f>+[2]DGII!I56</f>
        <v>3.2</v>
      </c>
      <c r="F56" s="15">
        <f>SUM(C56:E56)</f>
        <v>12.399999999999999</v>
      </c>
      <c r="G56" s="12">
        <f>+'[2]PP (EST)'!G76</f>
        <v>4.8</v>
      </c>
      <c r="H56" s="12">
        <f>+'[2]PP (EST)'!H76</f>
        <v>5.7</v>
      </c>
      <c r="I56" s="12">
        <f>+'[2]PP (EST)'!I76</f>
        <v>5.9</v>
      </c>
      <c r="J56" s="15">
        <f>SUM(G56:I56)</f>
        <v>16.399999999999999</v>
      </c>
      <c r="K56" s="15">
        <f t="shared" si="20"/>
        <v>75.609756097560975</v>
      </c>
      <c r="L56" s="3"/>
      <c r="M56" s="3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</row>
    <row r="57" spans="1:235" ht="18" customHeight="1">
      <c r="B57" s="38" t="s">
        <v>57</v>
      </c>
      <c r="C57" s="12">
        <f t="shared" ref="C57:J57" si="21">+C58+C62+C63</f>
        <v>1018.6</v>
      </c>
      <c r="D57" s="12">
        <f t="shared" si="21"/>
        <v>1007.9000000000001</v>
      </c>
      <c r="E57" s="12">
        <f t="shared" si="21"/>
        <v>973.80000000000007</v>
      </c>
      <c r="F57" s="13">
        <f t="shared" si="21"/>
        <v>3000.3</v>
      </c>
      <c r="G57" s="12">
        <f t="shared" si="21"/>
        <v>1160.2</v>
      </c>
      <c r="H57" s="12">
        <f t="shared" si="21"/>
        <v>945.3</v>
      </c>
      <c r="I57" s="12">
        <f t="shared" si="21"/>
        <v>939.1</v>
      </c>
      <c r="J57" s="13">
        <f t="shared" si="21"/>
        <v>3044.6000000000004</v>
      </c>
      <c r="K57" s="13">
        <f t="shared" si="20"/>
        <v>98.544964855810278</v>
      </c>
      <c r="L57" s="3"/>
      <c r="M57" s="3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</row>
    <row r="58" spans="1:235" s="39" customFormat="1" ht="18" customHeight="1">
      <c r="B58" s="38" t="s">
        <v>58</v>
      </c>
      <c r="C58" s="12">
        <f t="shared" ref="C58:J58" si="22">+C59</f>
        <v>284.40000000000003</v>
      </c>
      <c r="D58" s="12">
        <f t="shared" si="22"/>
        <v>211.5</v>
      </c>
      <c r="E58" s="12">
        <f t="shared" si="22"/>
        <v>216.7</v>
      </c>
      <c r="F58" s="13">
        <f t="shared" si="22"/>
        <v>712.6</v>
      </c>
      <c r="G58" s="12">
        <f t="shared" si="22"/>
        <v>173.3</v>
      </c>
      <c r="H58" s="12">
        <f t="shared" si="22"/>
        <v>152.6</v>
      </c>
      <c r="I58" s="12">
        <f t="shared" si="22"/>
        <v>142.80000000000001</v>
      </c>
      <c r="J58" s="13">
        <f t="shared" si="22"/>
        <v>468.7</v>
      </c>
      <c r="K58" s="13">
        <f t="shared" si="20"/>
        <v>152.03755067207169</v>
      </c>
      <c r="L58" s="40"/>
      <c r="M58" s="40"/>
    </row>
    <row r="59" spans="1:235" ht="18" customHeight="1">
      <c r="B59" s="35" t="s">
        <v>59</v>
      </c>
      <c r="C59" s="12">
        <f t="shared" ref="C59:J59" si="23">+C60+C61</f>
        <v>284.40000000000003</v>
      </c>
      <c r="D59" s="12">
        <f t="shared" si="23"/>
        <v>211.5</v>
      </c>
      <c r="E59" s="12">
        <f t="shared" si="23"/>
        <v>216.7</v>
      </c>
      <c r="F59" s="13">
        <f t="shared" si="23"/>
        <v>712.6</v>
      </c>
      <c r="G59" s="12">
        <f t="shared" si="23"/>
        <v>173.3</v>
      </c>
      <c r="H59" s="12">
        <f t="shared" si="23"/>
        <v>152.6</v>
      </c>
      <c r="I59" s="12">
        <f t="shared" si="23"/>
        <v>142.80000000000001</v>
      </c>
      <c r="J59" s="13">
        <f t="shared" si="23"/>
        <v>468.7</v>
      </c>
      <c r="K59" s="13">
        <f t="shared" si="20"/>
        <v>152.03755067207169</v>
      </c>
      <c r="L59" s="3"/>
      <c r="M59" s="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</row>
    <row r="60" spans="1:235" s="41" customFormat="1" ht="18" customHeight="1">
      <c r="B60" s="26" t="s">
        <v>60</v>
      </c>
      <c r="C60" s="22">
        <f>+[2]DGII!G60</f>
        <v>284.3</v>
      </c>
      <c r="D60" s="22">
        <f>+[2]DGII!H60</f>
        <v>211.5</v>
      </c>
      <c r="E60" s="22">
        <f>+[2]DGII!I60</f>
        <v>216.7</v>
      </c>
      <c r="F60" s="18">
        <f t="shared" ref="F60:F65" si="24">SUM(C60:E60)</f>
        <v>712.5</v>
      </c>
      <c r="G60" s="22">
        <f>+'[2]PP (EST)'!G83</f>
        <v>173.3</v>
      </c>
      <c r="H60" s="22">
        <f>+'[2]PP (EST)'!H83</f>
        <v>152.6</v>
      </c>
      <c r="I60" s="22">
        <f>+'[2]PP (EST)'!I83</f>
        <v>142.80000000000001</v>
      </c>
      <c r="J60" s="18">
        <f t="shared" ref="J60:J65" si="25">SUM(G60:I60)</f>
        <v>468.7</v>
      </c>
      <c r="K60" s="18">
        <f t="shared" si="20"/>
        <v>152.01621506294006</v>
      </c>
      <c r="L60" s="42"/>
      <c r="M60" s="42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 t="s">
        <v>61</v>
      </c>
      <c r="BY60" s="43" t="s">
        <v>61</v>
      </c>
      <c r="BZ60" s="43" t="s">
        <v>61</v>
      </c>
      <c r="CA60" s="43" t="s">
        <v>61</v>
      </c>
      <c r="CB60" s="43" t="s">
        <v>61</v>
      </c>
      <c r="CC60" s="43" t="s">
        <v>61</v>
      </c>
      <c r="CD60" s="43" t="s">
        <v>61</v>
      </c>
      <c r="CE60" s="43" t="s">
        <v>61</v>
      </c>
      <c r="CF60" s="43" t="s">
        <v>61</v>
      </c>
      <c r="CG60" s="43" t="s">
        <v>61</v>
      </c>
      <c r="CH60" s="43" t="s">
        <v>61</v>
      </c>
      <c r="CI60" s="43" t="s">
        <v>61</v>
      </c>
      <c r="CJ60" s="43" t="s">
        <v>61</v>
      </c>
      <c r="CK60" s="43" t="s">
        <v>61</v>
      </c>
      <c r="CL60" s="43" t="s">
        <v>61</v>
      </c>
      <c r="CM60" s="43" t="s">
        <v>61</v>
      </c>
      <c r="CN60" s="43" t="s">
        <v>61</v>
      </c>
      <c r="CO60" s="43" t="s">
        <v>61</v>
      </c>
      <c r="CP60" s="43" t="s">
        <v>61</v>
      </c>
      <c r="CQ60" s="43" t="s">
        <v>61</v>
      </c>
      <c r="CR60" s="43" t="s">
        <v>61</v>
      </c>
      <c r="CS60" s="43" t="s">
        <v>61</v>
      </c>
      <c r="CT60" s="43" t="s">
        <v>61</v>
      </c>
      <c r="CU60" s="43" t="s">
        <v>61</v>
      </c>
      <c r="CV60" s="43" t="s">
        <v>61</v>
      </c>
      <c r="CW60" s="43" t="s">
        <v>61</v>
      </c>
      <c r="CX60" s="43" t="s">
        <v>61</v>
      </c>
      <c r="CY60" s="43" t="s">
        <v>61</v>
      </c>
      <c r="CZ60" s="43" t="s">
        <v>61</v>
      </c>
      <c r="DA60" s="43" t="s">
        <v>61</v>
      </c>
      <c r="DB60" s="43" t="s">
        <v>61</v>
      </c>
      <c r="DC60" s="43" t="s">
        <v>61</v>
      </c>
      <c r="DD60" s="43" t="s">
        <v>61</v>
      </c>
      <c r="DE60" s="43" t="s">
        <v>61</v>
      </c>
      <c r="DF60" s="43" t="s">
        <v>61</v>
      </c>
      <c r="DG60" s="43" t="s">
        <v>61</v>
      </c>
      <c r="DH60" s="43" t="s">
        <v>61</v>
      </c>
      <c r="DI60" s="43" t="s">
        <v>61</v>
      </c>
      <c r="DJ60" s="43" t="s">
        <v>61</v>
      </c>
      <c r="DK60" s="43" t="s">
        <v>61</v>
      </c>
      <c r="DL60" s="43" t="s">
        <v>61</v>
      </c>
      <c r="DM60" s="43" t="s">
        <v>61</v>
      </c>
      <c r="DN60" s="43" t="s">
        <v>61</v>
      </c>
      <c r="DO60" s="43" t="s">
        <v>61</v>
      </c>
      <c r="DP60" s="43" t="s">
        <v>61</v>
      </c>
      <c r="DQ60" s="43" t="s">
        <v>61</v>
      </c>
      <c r="DR60" s="43" t="s">
        <v>61</v>
      </c>
      <c r="DS60" s="43" t="s">
        <v>61</v>
      </c>
      <c r="DT60" s="43" t="s">
        <v>61</v>
      </c>
      <c r="DU60" s="43" t="s">
        <v>61</v>
      </c>
      <c r="DV60" s="43" t="s">
        <v>61</v>
      </c>
      <c r="DW60" s="43" t="s">
        <v>61</v>
      </c>
      <c r="DX60" s="43" t="s">
        <v>61</v>
      </c>
      <c r="DY60" s="43" t="s">
        <v>61</v>
      </c>
      <c r="DZ60" s="43" t="s">
        <v>61</v>
      </c>
      <c r="EA60" s="43" t="s">
        <v>61</v>
      </c>
      <c r="EB60" s="43" t="s">
        <v>61</v>
      </c>
      <c r="EC60" s="43" t="s">
        <v>61</v>
      </c>
      <c r="ED60" s="43" t="s">
        <v>61</v>
      </c>
      <c r="EE60" s="43" t="s">
        <v>61</v>
      </c>
      <c r="EF60" s="43" t="s">
        <v>61</v>
      </c>
      <c r="EG60" s="43" t="s">
        <v>61</v>
      </c>
      <c r="EH60" s="43" t="s">
        <v>61</v>
      </c>
      <c r="EI60" s="43" t="s">
        <v>61</v>
      </c>
      <c r="EJ60" s="43" t="s">
        <v>61</v>
      </c>
      <c r="EK60" s="43" t="s">
        <v>61</v>
      </c>
      <c r="EL60" s="43" t="s">
        <v>61</v>
      </c>
      <c r="EM60" s="43" t="s">
        <v>61</v>
      </c>
      <c r="EN60" s="43" t="s">
        <v>61</v>
      </c>
      <c r="EO60" s="43" t="s">
        <v>61</v>
      </c>
      <c r="EP60" s="43" t="s">
        <v>61</v>
      </c>
      <c r="EQ60" s="43" t="s">
        <v>61</v>
      </c>
      <c r="ER60" s="43" t="s">
        <v>61</v>
      </c>
      <c r="ES60" s="43" t="s">
        <v>61</v>
      </c>
      <c r="ET60" s="43" t="s">
        <v>61</v>
      </c>
      <c r="EU60" s="43" t="s">
        <v>61</v>
      </c>
      <c r="EV60" s="43" t="s">
        <v>61</v>
      </c>
      <c r="EW60" s="43" t="s">
        <v>61</v>
      </c>
      <c r="EX60" s="43" t="s">
        <v>61</v>
      </c>
      <c r="EY60" s="43" t="s">
        <v>61</v>
      </c>
      <c r="EZ60" s="43" t="s">
        <v>61</v>
      </c>
      <c r="FA60" s="43" t="s">
        <v>61</v>
      </c>
      <c r="FB60" s="43" t="s">
        <v>61</v>
      </c>
      <c r="FC60" s="43" t="s">
        <v>61</v>
      </c>
      <c r="FD60" s="43" t="s">
        <v>61</v>
      </c>
      <c r="FE60" s="43" t="s">
        <v>61</v>
      </c>
      <c r="FF60" s="43" t="s">
        <v>61</v>
      </c>
      <c r="FG60" s="43" t="s">
        <v>61</v>
      </c>
      <c r="FH60" s="43" t="s">
        <v>61</v>
      </c>
      <c r="FI60" s="43" t="s">
        <v>61</v>
      </c>
      <c r="FJ60" s="43" t="s">
        <v>61</v>
      </c>
      <c r="FK60" s="43" t="s">
        <v>61</v>
      </c>
      <c r="FL60" s="43" t="s">
        <v>61</v>
      </c>
      <c r="FM60" s="43" t="s">
        <v>61</v>
      </c>
      <c r="FN60" s="43" t="s">
        <v>61</v>
      </c>
      <c r="FO60" s="43" t="s">
        <v>61</v>
      </c>
      <c r="FP60" s="43" t="s">
        <v>61</v>
      </c>
      <c r="FQ60" s="43" t="s">
        <v>61</v>
      </c>
      <c r="FR60" s="43" t="s">
        <v>61</v>
      </c>
      <c r="FS60" s="43" t="s">
        <v>61</v>
      </c>
      <c r="FT60" s="43" t="s">
        <v>61</v>
      </c>
      <c r="FU60" s="43" t="s">
        <v>61</v>
      </c>
      <c r="FV60" s="43" t="s">
        <v>61</v>
      </c>
      <c r="FW60" s="43" t="s">
        <v>61</v>
      </c>
      <c r="FX60" s="43" t="s">
        <v>61</v>
      </c>
      <c r="FY60" s="43" t="s">
        <v>61</v>
      </c>
      <c r="FZ60" s="43" t="s">
        <v>61</v>
      </c>
      <c r="GA60" s="43" t="s">
        <v>61</v>
      </c>
      <c r="GB60" s="43" t="s">
        <v>61</v>
      </c>
      <c r="GC60" s="43" t="s">
        <v>61</v>
      </c>
      <c r="GD60" s="43" t="s">
        <v>61</v>
      </c>
      <c r="GE60" s="43" t="s">
        <v>61</v>
      </c>
      <c r="GF60" s="43" t="s">
        <v>61</v>
      </c>
      <c r="GG60" s="43" t="s">
        <v>61</v>
      </c>
      <c r="GH60" s="43" t="s">
        <v>61</v>
      </c>
      <c r="GI60" s="43" t="s">
        <v>61</v>
      </c>
      <c r="GJ60" s="43" t="s">
        <v>61</v>
      </c>
      <c r="GK60" s="43" t="s">
        <v>61</v>
      </c>
      <c r="GL60" s="43" t="s">
        <v>61</v>
      </c>
      <c r="GM60" s="43" t="s">
        <v>61</v>
      </c>
      <c r="GN60" s="43" t="s">
        <v>61</v>
      </c>
      <c r="GO60" s="43" t="s">
        <v>61</v>
      </c>
      <c r="GP60" s="43" t="s">
        <v>61</v>
      </c>
      <c r="GQ60" s="43" t="s">
        <v>61</v>
      </c>
      <c r="GR60" s="43" t="s">
        <v>61</v>
      </c>
      <c r="GS60" s="43" t="s">
        <v>61</v>
      </c>
      <c r="GT60" s="43" t="s">
        <v>61</v>
      </c>
      <c r="GU60" s="43" t="s">
        <v>61</v>
      </c>
      <c r="GV60" s="43" t="s">
        <v>61</v>
      </c>
      <c r="GW60" s="43" t="s">
        <v>61</v>
      </c>
      <c r="GX60" s="43" t="s">
        <v>61</v>
      </c>
      <c r="GY60" s="43" t="s">
        <v>61</v>
      </c>
      <c r="GZ60" s="43" t="s">
        <v>61</v>
      </c>
      <c r="HA60" s="43" t="s">
        <v>61</v>
      </c>
      <c r="HB60" s="43" t="s">
        <v>61</v>
      </c>
      <c r="HC60" s="43" t="s">
        <v>61</v>
      </c>
      <c r="HD60" s="43" t="s">
        <v>61</v>
      </c>
      <c r="HE60" s="43" t="s">
        <v>61</v>
      </c>
      <c r="HF60" s="43" t="s">
        <v>61</v>
      </c>
      <c r="HG60" s="43" t="s">
        <v>61</v>
      </c>
      <c r="HH60" s="43" t="s">
        <v>61</v>
      </c>
      <c r="HI60" s="43" t="s">
        <v>61</v>
      </c>
      <c r="HJ60" s="43" t="s">
        <v>61</v>
      </c>
      <c r="HK60" s="43" t="s">
        <v>61</v>
      </c>
      <c r="HL60" s="43" t="s">
        <v>61</v>
      </c>
      <c r="HM60" s="43" t="s">
        <v>61</v>
      </c>
      <c r="HN60" s="43" t="s">
        <v>61</v>
      </c>
      <c r="HO60" s="43" t="s">
        <v>61</v>
      </c>
      <c r="HP60" s="43" t="s">
        <v>61</v>
      </c>
      <c r="HQ60" s="43" t="s">
        <v>61</v>
      </c>
      <c r="HR60" s="43" t="s">
        <v>61</v>
      </c>
      <c r="HS60" s="43" t="s">
        <v>61</v>
      </c>
      <c r="HT60" s="43" t="s">
        <v>61</v>
      </c>
      <c r="HU60" s="43" t="s">
        <v>61</v>
      </c>
      <c r="HV60" s="43" t="s">
        <v>61</v>
      </c>
      <c r="HW60" s="43" t="s">
        <v>61</v>
      </c>
      <c r="HX60" s="43" t="s">
        <v>61</v>
      </c>
      <c r="HY60" s="43" t="s">
        <v>61</v>
      </c>
      <c r="HZ60" s="43" t="s">
        <v>61</v>
      </c>
      <c r="IA60" s="43" t="s">
        <v>61</v>
      </c>
    </row>
    <row r="61" spans="1:235" ht="18" customHeight="1">
      <c r="B61" s="26" t="s">
        <v>26</v>
      </c>
      <c r="C61" s="22">
        <f>+[2]DGII!G61</f>
        <v>0.1</v>
      </c>
      <c r="D61" s="22">
        <f>+[2]DGII!H61</f>
        <v>0</v>
      </c>
      <c r="E61" s="22">
        <f>+[2]DGII!I61</f>
        <v>0</v>
      </c>
      <c r="F61" s="18">
        <f t="shared" si="24"/>
        <v>0.1</v>
      </c>
      <c r="G61" s="22">
        <v>0</v>
      </c>
      <c r="H61" s="22">
        <v>0</v>
      </c>
      <c r="I61" s="22">
        <v>0</v>
      </c>
      <c r="J61" s="18">
        <f t="shared" si="25"/>
        <v>0</v>
      </c>
      <c r="K61" s="18">
        <v>0</v>
      </c>
      <c r="L61" s="3"/>
      <c r="M61" s="3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</row>
    <row r="62" spans="1:235" ht="18" customHeight="1">
      <c r="B62" s="35" t="s">
        <v>62</v>
      </c>
      <c r="C62" s="12">
        <f>+[2]DGII!G62</f>
        <v>21.3</v>
      </c>
      <c r="D62" s="12">
        <f>+[2]DGII!H62</f>
        <v>8.1999999999999993</v>
      </c>
      <c r="E62" s="12">
        <f>+[2]DGII!I62</f>
        <v>7.9</v>
      </c>
      <c r="F62" s="15">
        <f t="shared" si="24"/>
        <v>37.4</v>
      </c>
      <c r="G62" s="12">
        <f>+'[2]PP (EST)'!G85</f>
        <v>21.1</v>
      </c>
      <c r="H62" s="12">
        <f>+'[2]PP (EST)'!H85</f>
        <v>17.7</v>
      </c>
      <c r="I62" s="12">
        <f>+'[2]PP (EST)'!I85</f>
        <v>19.8</v>
      </c>
      <c r="J62" s="15">
        <f t="shared" si="25"/>
        <v>58.599999999999994</v>
      </c>
      <c r="K62" s="15">
        <f t="shared" si="20"/>
        <v>63.822525597269632</v>
      </c>
      <c r="L62" s="3"/>
      <c r="M62" s="3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</row>
    <row r="63" spans="1:235" ht="18" customHeight="1">
      <c r="B63" s="35" t="s">
        <v>63</v>
      </c>
      <c r="C63" s="12">
        <f>+[2]DGII!G63</f>
        <v>712.9</v>
      </c>
      <c r="D63" s="12">
        <f>+[2]DGII!H63</f>
        <v>788.2</v>
      </c>
      <c r="E63" s="12">
        <f>+[2]DGII!I63</f>
        <v>749.2</v>
      </c>
      <c r="F63" s="15">
        <f t="shared" si="24"/>
        <v>2250.3000000000002</v>
      </c>
      <c r="G63" s="12">
        <v>965.8</v>
      </c>
      <c r="H63" s="12">
        <v>775</v>
      </c>
      <c r="I63" s="32">
        <v>776.5</v>
      </c>
      <c r="J63" s="15">
        <f t="shared" si="25"/>
        <v>2517.3000000000002</v>
      </c>
      <c r="K63" s="15">
        <f t="shared" si="20"/>
        <v>89.393397687999041</v>
      </c>
      <c r="L63" s="3"/>
      <c r="M63" s="3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</row>
    <row r="64" spans="1:235" ht="18" customHeight="1">
      <c r="B64" s="31" t="s">
        <v>64</v>
      </c>
      <c r="C64" s="22">
        <f>+[2]DGII!G64</f>
        <v>710.5</v>
      </c>
      <c r="D64" s="22">
        <f>+[2]DGII!H64</f>
        <v>775.2</v>
      </c>
      <c r="E64" s="22">
        <f>+[2]DGII!I64</f>
        <v>747.1</v>
      </c>
      <c r="F64" s="18">
        <f t="shared" si="24"/>
        <v>2232.8000000000002</v>
      </c>
      <c r="G64" s="22">
        <v>962.4</v>
      </c>
      <c r="H64" s="22">
        <v>769.9</v>
      </c>
      <c r="I64" s="23">
        <v>769.9</v>
      </c>
      <c r="J64" s="18">
        <f t="shared" si="25"/>
        <v>2502.1999999999998</v>
      </c>
      <c r="K64" s="18">
        <f t="shared" si="20"/>
        <v>89.233474542402703</v>
      </c>
      <c r="L64" s="3"/>
      <c r="M64" s="1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</row>
    <row r="65" spans="2:62" ht="18" customHeight="1">
      <c r="B65" s="44" t="s">
        <v>65</v>
      </c>
      <c r="C65" s="12">
        <f>+[2]DGII!G66</f>
        <v>0</v>
      </c>
      <c r="D65" s="12">
        <f>+[2]DGII!H66</f>
        <v>0</v>
      </c>
      <c r="E65" s="12">
        <f>+[2]DGII!I66</f>
        <v>0</v>
      </c>
      <c r="F65" s="15">
        <f t="shared" si="24"/>
        <v>0</v>
      </c>
      <c r="G65" s="12">
        <v>0</v>
      </c>
      <c r="H65" s="12">
        <v>0</v>
      </c>
      <c r="I65" s="12">
        <v>0</v>
      </c>
      <c r="J65" s="15">
        <f t="shared" si="25"/>
        <v>0</v>
      </c>
      <c r="K65" s="45" t="s">
        <v>53</v>
      </c>
      <c r="L65" s="19"/>
      <c r="M65" s="3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</row>
    <row r="66" spans="2:62" ht="21.75" customHeight="1" thickBot="1">
      <c r="B66" s="46" t="s">
        <v>66</v>
      </c>
      <c r="C66" s="47">
        <f t="shared" ref="C66:J66" si="26">+C65+C9</f>
        <v>48861.799999999988</v>
      </c>
      <c r="D66" s="47">
        <f t="shared" si="26"/>
        <v>37262.300000000003</v>
      </c>
      <c r="E66" s="47">
        <f t="shared" si="26"/>
        <v>32403.899999999998</v>
      </c>
      <c r="F66" s="47">
        <f t="shared" si="26"/>
        <v>118528</v>
      </c>
      <c r="G66" s="47">
        <f t="shared" si="26"/>
        <v>50726.7</v>
      </c>
      <c r="H66" s="47">
        <f t="shared" si="26"/>
        <v>38519.9</v>
      </c>
      <c r="I66" s="47">
        <f t="shared" si="26"/>
        <v>40262.499999999993</v>
      </c>
      <c r="J66" s="47">
        <f t="shared" si="26"/>
        <v>129509.10000000002</v>
      </c>
      <c r="K66" s="47">
        <f>+F66/J66*100</f>
        <v>91.520981923277972</v>
      </c>
      <c r="L66" s="19"/>
      <c r="M66" s="1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</row>
    <row r="67" spans="2:62" ht="18" customHeight="1" thickTop="1">
      <c r="B67" s="48" t="s">
        <v>67</v>
      </c>
      <c r="C67" s="49"/>
      <c r="D67" s="49"/>
      <c r="E67" s="49"/>
      <c r="F67" s="49"/>
      <c r="G67" s="50"/>
      <c r="H67" s="50"/>
      <c r="I67" s="50"/>
      <c r="J67" s="49"/>
      <c r="K67" s="49"/>
      <c r="L67" s="19"/>
      <c r="M67" s="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</row>
    <row r="68" spans="2:62" ht="14.25">
      <c r="B68" s="51" t="s">
        <v>68</v>
      </c>
      <c r="C68" s="52"/>
      <c r="D68" s="52"/>
      <c r="E68" s="52"/>
      <c r="F68" s="52"/>
      <c r="G68" s="53"/>
      <c r="H68" s="53"/>
      <c r="I68" s="53"/>
      <c r="J68" s="53"/>
      <c r="K68" s="54"/>
      <c r="L68" s="3"/>
      <c r="M68" s="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</row>
    <row r="69" spans="2:62" ht="12.75" customHeight="1">
      <c r="B69" s="55" t="s">
        <v>69</v>
      </c>
      <c r="C69" s="52"/>
      <c r="D69" s="52"/>
      <c r="E69" s="52"/>
      <c r="F69" s="52"/>
      <c r="G69" s="56"/>
      <c r="H69" s="56"/>
      <c r="I69" s="56"/>
      <c r="J69" s="52"/>
      <c r="K69" s="57"/>
      <c r="L69" s="3"/>
      <c r="M69" s="3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</row>
    <row r="70" spans="2:62" ht="12" customHeight="1">
      <c r="B70" s="55" t="s">
        <v>70</v>
      </c>
      <c r="C70" s="58"/>
      <c r="D70" s="58"/>
      <c r="E70" s="58"/>
      <c r="F70" s="59"/>
      <c r="G70" s="56"/>
      <c r="H70" s="56"/>
      <c r="I70" s="56"/>
      <c r="J70" s="59"/>
      <c r="K70" s="59"/>
      <c r="L70" s="3"/>
      <c r="M70" s="3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</row>
    <row r="71" spans="2:62" ht="14.25">
      <c r="B71" s="55" t="s">
        <v>71</v>
      </c>
      <c r="C71" s="52"/>
      <c r="D71" s="52"/>
      <c r="E71" s="52"/>
      <c r="F71" s="52"/>
      <c r="G71" s="58"/>
      <c r="H71" s="58"/>
      <c r="I71" s="58"/>
      <c r="J71" s="58"/>
      <c r="K71" s="58"/>
      <c r="L71" s="3"/>
      <c r="M71" s="3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</row>
    <row r="72" spans="2:62" ht="14.25">
      <c r="B72" s="60" t="s">
        <v>72</v>
      </c>
      <c r="C72" s="58"/>
      <c r="D72" s="58"/>
      <c r="E72" s="58"/>
      <c r="F72" s="58"/>
      <c r="G72" s="58"/>
      <c r="H72" s="58"/>
      <c r="I72" s="58"/>
      <c r="J72" s="58"/>
      <c r="K72" s="58"/>
      <c r="L72" s="3"/>
      <c r="M72" s="3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</row>
    <row r="73" spans="2:62" ht="14.25">
      <c r="B73" s="61"/>
      <c r="C73" s="58"/>
      <c r="D73" s="58"/>
      <c r="E73" s="58"/>
      <c r="F73" s="58"/>
      <c r="G73" s="58"/>
      <c r="H73" s="58"/>
      <c r="I73" s="58"/>
      <c r="J73" s="58"/>
      <c r="K73" s="58"/>
      <c r="L73" s="3"/>
      <c r="M73" s="3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</row>
    <row r="74" spans="2:62" ht="14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3"/>
      <c r="M74" s="3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</row>
    <row r="75" spans="2:62" ht="14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3"/>
      <c r="M75" s="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62" ht="14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3"/>
      <c r="M76" s="3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</row>
    <row r="77" spans="2:62" ht="14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3"/>
      <c r="M77" s="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</row>
    <row r="78" spans="2:62" ht="14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3"/>
      <c r="M78" s="3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</row>
    <row r="79" spans="2:62" ht="14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3"/>
      <c r="M79" s="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</row>
    <row r="80" spans="2:62" ht="14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3"/>
      <c r="M80" s="3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</row>
    <row r="81" spans="2:62" ht="14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3"/>
      <c r="M81" s="3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</row>
    <row r="82" spans="2:62" ht="14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3"/>
      <c r="M82" s="3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</row>
    <row r="83" spans="2:62" ht="14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3"/>
      <c r="M83" s="3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</row>
    <row r="84" spans="2:62" ht="14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3"/>
      <c r="M84" s="3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</row>
    <row r="85" spans="2:62" ht="14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3"/>
      <c r="M85" s="3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</row>
    <row r="86" spans="2:62" ht="14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3"/>
      <c r="M86" s="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</row>
    <row r="87" spans="2:62" ht="14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3"/>
      <c r="M87" s="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</row>
    <row r="88" spans="2:62" ht="14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3"/>
      <c r="M88" s="3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</row>
    <row r="89" spans="2:62" ht="14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3"/>
      <c r="M89" s="3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</row>
    <row r="90" spans="2:62" ht="14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3"/>
      <c r="M90" s="3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</row>
    <row r="91" spans="2:62" ht="14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3"/>
      <c r="M91" s="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</row>
    <row r="92" spans="2:62" ht="14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3"/>
      <c r="M92" s="3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</row>
    <row r="93" spans="2:62" ht="14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3"/>
      <c r="M93" s="3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</row>
    <row r="94" spans="2:62" ht="14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3"/>
      <c r="M94" s="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</row>
    <row r="95" spans="2:62" ht="14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3"/>
      <c r="M95" s="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</row>
    <row r="96" spans="2:62" ht="14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3"/>
      <c r="M96" s="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</row>
    <row r="97" spans="2:62" ht="14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3"/>
      <c r="M97" s="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</row>
    <row r="98" spans="2:62" ht="14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3"/>
      <c r="M98" s="3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</row>
    <row r="99" spans="2:62" ht="14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3"/>
      <c r="M99" s="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</row>
    <row r="100" spans="2:62" ht="14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3"/>
      <c r="M100" s="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</row>
    <row r="101" spans="2:62" ht="14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3"/>
      <c r="M101" s="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</row>
    <row r="102" spans="2:62" ht="14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3"/>
      <c r="M102" s="3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</row>
    <row r="103" spans="2:62" ht="14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3"/>
      <c r="M103" s="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</row>
    <row r="104" spans="2:62" ht="14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3"/>
      <c r="M104" s="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</row>
    <row r="105" spans="2:62" ht="14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3"/>
      <c r="M105" s="3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</row>
    <row r="106" spans="2:62" ht="14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3"/>
      <c r="M106" s="3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</row>
    <row r="107" spans="2:62" ht="14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3"/>
      <c r="M107" s="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</row>
    <row r="108" spans="2:62" ht="14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3"/>
      <c r="M108" s="3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</row>
    <row r="109" spans="2:62" ht="14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3"/>
      <c r="M109" s="3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</row>
    <row r="110" spans="2:62" ht="14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3"/>
      <c r="M110" s="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</row>
    <row r="111" spans="2:62" ht="14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3"/>
      <c r="M111" s="3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</row>
    <row r="112" spans="2:62" ht="14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3"/>
      <c r="M112" s="3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</row>
    <row r="113" spans="2:62" ht="14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3"/>
      <c r="M113" s="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</row>
    <row r="114" spans="2:62" ht="14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3"/>
      <c r="M114" s="3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</row>
    <row r="115" spans="2:62" ht="14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3"/>
      <c r="M115" s="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</row>
    <row r="116" spans="2:62" ht="14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3"/>
      <c r="M116" s="3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</row>
    <row r="117" spans="2:62" ht="14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3"/>
      <c r="M117" s="3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</row>
    <row r="118" spans="2:62" ht="14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3"/>
      <c r="M118" s="3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</row>
    <row r="119" spans="2:62" ht="14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3"/>
      <c r="M119" s="3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</row>
    <row r="120" spans="2:62" ht="14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3"/>
      <c r="M120" s="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</row>
    <row r="121" spans="2:62" ht="14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3"/>
      <c r="M121" s="3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</row>
    <row r="122" spans="2:62" ht="14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3"/>
      <c r="M122" s="3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</row>
    <row r="123" spans="2:62" ht="14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3"/>
      <c r="M123" s="3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</row>
    <row r="124" spans="2:62" ht="14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3"/>
      <c r="M124" s="3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</row>
    <row r="125" spans="2:62" ht="14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3"/>
      <c r="M125" s="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</row>
    <row r="126" spans="2:62" ht="14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3"/>
      <c r="M126" s="3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</row>
    <row r="127" spans="2:62" ht="14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3"/>
      <c r="M127" s="3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</row>
    <row r="128" spans="2:62" ht="14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3"/>
      <c r="M128" s="3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</row>
    <row r="129" spans="2:62" ht="14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3"/>
      <c r="M129" s="3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</row>
    <row r="130" spans="2:62" ht="14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3"/>
      <c r="M130" s="3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</row>
    <row r="131" spans="2:62" ht="14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3"/>
      <c r="M131" s="3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</row>
    <row r="132" spans="2:62" ht="14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3"/>
      <c r="M132" s="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</row>
    <row r="133" spans="2:62" ht="14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3"/>
      <c r="M133" s="3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</row>
    <row r="134" spans="2:62" ht="14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3"/>
      <c r="M134" s="3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</row>
    <row r="135" spans="2:62" ht="14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3"/>
      <c r="M135" s="3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</row>
    <row r="136" spans="2:62" ht="14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3"/>
      <c r="M136" s="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</row>
    <row r="137" spans="2:62" ht="14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3"/>
      <c r="M137" s="3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</row>
    <row r="138" spans="2:62" ht="14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3"/>
      <c r="M138" s="3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</row>
    <row r="139" spans="2:62" ht="14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3"/>
      <c r="M139" s="3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</row>
    <row r="140" spans="2:62" ht="14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3"/>
      <c r="M140" s="3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</row>
    <row r="141" spans="2:62" ht="14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3"/>
      <c r="M141" s="3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</row>
    <row r="142" spans="2:62" ht="14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3"/>
      <c r="M142" s="3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</row>
    <row r="143" spans="2:62" ht="14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3"/>
      <c r="M143" s="3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</row>
    <row r="144" spans="2:62" ht="14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3"/>
      <c r="M144" s="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</row>
    <row r="145" spans="2:62" ht="14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3"/>
      <c r="M145" s="3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</row>
    <row r="146" spans="2:62" ht="14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3"/>
      <c r="M146" s="3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</row>
    <row r="147" spans="2:62" ht="14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3"/>
      <c r="M147" s="3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</row>
    <row r="148" spans="2:62" ht="14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3"/>
      <c r="M148" s="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</row>
    <row r="149" spans="2:62" ht="14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3"/>
      <c r="M149" s="3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</row>
    <row r="150" spans="2:62" ht="14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3"/>
      <c r="M150" s="3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</row>
    <row r="151" spans="2:62" ht="14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3"/>
      <c r="M151" s="3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</row>
    <row r="152" spans="2:62" ht="14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3"/>
      <c r="M152" s="3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</row>
    <row r="153" spans="2:62" ht="14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3"/>
      <c r="M153" s="3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</row>
    <row r="154" spans="2:62" ht="14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3"/>
      <c r="M154" s="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</row>
    <row r="155" spans="2:62" ht="14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3"/>
      <c r="M155" s="3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</row>
    <row r="156" spans="2:62" ht="14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3"/>
      <c r="M156" s="3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</row>
    <row r="157" spans="2:62" ht="14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3"/>
      <c r="M157" s="3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</row>
    <row r="158" spans="2:62" ht="14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3"/>
      <c r="M158" s="3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</row>
    <row r="159" spans="2:62" ht="14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3"/>
      <c r="M159" s="3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</row>
    <row r="160" spans="2:62" ht="14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3"/>
      <c r="M160" s="3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</row>
    <row r="161" spans="2:62" ht="14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3"/>
      <c r="M161" s="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</row>
    <row r="162" spans="2:62" ht="14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3"/>
      <c r="M162" s="3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</row>
    <row r="163" spans="2:62" ht="14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3"/>
      <c r="M163" s="3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</row>
    <row r="164" spans="2:62" ht="14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3"/>
      <c r="M164" s="3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2:62" ht="14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3"/>
      <c r="M165" s="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</row>
    <row r="166" spans="2:62" ht="14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3"/>
      <c r="M166" s="3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</row>
    <row r="167" spans="2:62" ht="14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3"/>
      <c r="M167" s="3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</row>
    <row r="168" spans="2:62" ht="14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3"/>
      <c r="M168" s="3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</row>
    <row r="169" spans="2:62" ht="14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3"/>
      <c r="M169" s="3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</row>
    <row r="170" spans="2:62" ht="14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3"/>
      <c r="M170" s="3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</row>
    <row r="171" spans="2:62" ht="14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3"/>
      <c r="M171" s="3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</row>
    <row r="172" spans="2:62" ht="14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3"/>
      <c r="M172" s="3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</row>
    <row r="173" spans="2:62" ht="14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3"/>
      <c r="M173" s="3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</row>
    <row r="174" spans="2:62" ht="14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3"/>
      <c r="M174" s="3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</row>
    <row r="175" spans="2:62" ht="14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3"/>
      <c r="M175" s="3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</row>
    <row r="176" spans="2:62" ht="14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3"/>
      <c r="M176" s="3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</row>
    <row r="177" spans="2:62" ht="14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3"/>
      <c r="M177" s="3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</row>
    <row r="178" spans="2:62" ht="14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3"/>
      <c r="M178" s="3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</row>
    <row r="179" spans="2:62" ht="14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3"/>
      <c r="M179" s="3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</row>
    <row r="180" spans="2:62" ht="14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3"/>
      <c r="M180" s="3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</row>
    <row r="181" spans="2:62" ht="14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3"/>
      <c r="M181" s="3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</row>
    <row r="182" spans="2:62" ht="14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3"/>
      <c r="M182" s="3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</row>
    <row r="183" spans="2:62" ht="14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3"/>
      <c r="M183" s="3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</row>
    <row r="184" spans="2:62" ht="14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3"/>
      <c r="M184" s="3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</row>
    <row r="185" spans="2:62" ht="14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3"/>
      <c r="M185" s="3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</row>
    <row r="186" spans="2:62" ht="14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3"/>
      <c r="M186" s="3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</row>
    <row r="187" spans="2:62" ht="14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3"/>
      <c r="M187" s="3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</row>
    <row r="188" spans="2:62" ht="14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3"/>
      <c r="M188" s="3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</row>
    <row r="189" spans="2:62" ht="14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3"/>
      <c r="M189" s="3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</row>
    <row r="190" spans="2:62" ht="14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3"/>
      <c r="M190" s="3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</row>
    <row r="191" spans="2:62" ht="14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3"/>
      <c r="M191" s="3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</row>
    <row r="192" spans="2:62" ht="14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3"/>
      <c r="M192" s="3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</row>
    <row r="193" spans="2:62" ht="14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3"/>
      <c r="M193" s="3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</row>
    <row r="194" spans="2:62" ht="14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3"/>
      <c r="M194" s="3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</row>
    <row r="195" spans="2:62" ht="14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3"/>
      <c r="M195" s="3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</row>
    <row r="196" spans="2:62" ht="14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3"/>
      <c r="M196" s="3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</row>
    <row r="197" spans="2:62" ht="14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3"/>
      <c r="M197" s="3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</row>
    <row r="198" spans="2:62" ht="14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3"/>
      <c r="M198" s="3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</row>
    <row r="199" spans="2:62" ht="14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3"/>
      <c r="M199" s="3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</row>
    <row r="200" spans="2:62" ht="14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3"/>
      <c r="M200" s="3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</row>
    <row r="201" spans="2:62" ht="14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3"/>
      <c r="M201" s="3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</row>
    <row r="202" spans="2:62" ht="14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3"/>
      <c r="M202" s="3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</row>
    <row r="203" spans="2:62" ht="14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3"/>
      <c r="M203" s="3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</row>
    <row r="204" spans="2:62" ht="14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3"/>
      <c r="M204" s="3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</row>
    <row r="205" spans="2:62" ht="14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3"/>
      <c r="M205" s="3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</row>
    <row r="206" spans="2:62" ht="14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3"/>
      <c r="M206" s="3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</row>
    <row r="207" spans="2:62" ht="14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3"/>
      <c r="M207" s="3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</row>
    <row r="208" spans="2:62" ht="14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3"/>
      <c r="M208" s="3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</row>
    <row r="209" spans="2:62" ht="14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3"/>
      <c r="M209" s="3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</row>
    <row r="210" spans="2:62" ht="14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3"/>
      <c r="M210" s="3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</row>
    <row r="211" spans="2:62" ht="14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3"/>
      <c r="M211" s="3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</row>
    <row r="212" spans="2:62" ht="14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3"/>
      <c r="M212" s="3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</row>
    <row r="213" spans="2:62" ht="14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3"/>
      <c r="M213" s="3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</row>
    <row r="214" spans="2:62" ht="14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3"/>
      <c r="M214" s="3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</row>
    <row r="215" spans="2:62" ht="14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3"/>
      <c r="M215" s="3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</row>
    <row r="216" spans="2:62" ht="14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3"/>
      <c r="M216" s="3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</row>
    <row r="217" spans="2:62" ht="14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3"/>
      <c r="M217" s="3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</row>
    <row r="218" spans="2:62" ht="14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3"/>
      <c r="M218" s="3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</row>
    <row r="219" spans="2:62" ht="14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3"/>
      <c r="M219" s="3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</row>
    <row r="220" spans="2:62" ht="14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3"/>
      <c r="M220" s="3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</row>
    <row r="221" spans="2:62" ht="14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3"/>
      <c r="M221" s="3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</row>
    <row r="222" spans="2:62" ht="14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3"/>
      <c r="M222" s="3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</row>
    <row r="223" spans="2:62" ht="14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3"/>
      <c r="M223" s="3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</row>
    <row r="224" spans="2:62" ht="14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3"/>
      <c r="M224" s="3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</row>
    <row r="225" spans="2:62" ht="14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3"/>
      <c r="M225" s="3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</row>
    <row r="226" spans="2:62" ht="14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3"/>
      <c r="M226" s="3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</row>
    <row r="227" spans="2:62" ht="14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3"/>
      <c r="M227" s="3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</row>
    <row r="228" spans="2:62" ht="14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3"/>
      <c r="M228" s="3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</row>
    <row r="229" spans="2:62" ht="14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3"/>
      <c r="M229" s="3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</row>
    <row r="230" spans="2:62" ht="14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3"/>
      <c r="M230" s="3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</row>
    <row r="231" spans="2:62" ht="14.25"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3"/>
      <c r="M231" s="3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</row>
    <row r="232" spans="2:62" ht="14.25"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3"/>
      <c r="M232" s="3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</row>
    <row r="233" spans="2:62" ht="14.25"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3"/>
      <c r="M233" s="3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</row>
    <row r="234" spans="2:62" ht="14.25"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3"/>
      <c r="M234" s="3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</row>
    <row r="235" spans="2:62" ht="14.25"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3"/>
      <c r="M235" s="3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</row>
    <row r="236" spans="2:62" ht="14.25"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3"/>
      <c r="M236" s="3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</row>
    <row r="237" spans="2:62" ht="14.25"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3"/>
      <c r="M237" s="3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</row>
    <row r="238" spans="2:62" ht="14.25"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3"/>
      <c r="M238" s="3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</row>
    <row r="239" spans="2:62" ht="14.25"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3"/>
      <c r="M239" s="3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</row>
    <row r="240" spans="2:62" ht="14.25"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3"/>
      <c r="M240" s="3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</row>
    <row r="241" spans="2:62" ht="14.25"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3"/>
      <c r="M241" s="3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</row>
    <row r="242" spans="2:62" ht="14.25"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3"/>
      <c r="M242" s="3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</row>
    <row r="243" spans="2:62" ht="14.25"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3"/>
      <c r="M243" s="3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</row>
    <row r="244" spans="2:62" ht="14.25"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3"/>
      <c r="M244" s="3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</row>
    <row r="245" spans="2:6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3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</row>
    <row r="246" spans="2:6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3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</row>
    <row r="247" spans="2:6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3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</row>
    <row r="248" spans="2:6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3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</row>
    <row r="249" spans="2:6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3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</row>
    <row r="250" spans="2:6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3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</row>
    <row r="251" spans="2:6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3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</row>
    <row r="252" spans="2:6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3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</row>
    <row r="253" spans="2:6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3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</row>
    <row r="254" spans="2:6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3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</row>
    <row r="255" spans="2:6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3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</row>
    <row r="256" spans="2:6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3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</row>
    <row r="257" spans="2:6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3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</row>
    <row r="258" spans="2:6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3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</row>
    <row r="259" spans="2:6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3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</row>
    <row r="260" spans="2:6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3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</row>
    <row r="261" spans="2:6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3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</row>
    <row r="262" spans="2:6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3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</row>
    <row r="263" spans="2:6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3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</row>
    <row r="264" spans="2:6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3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</row>
    <row r="265" spans="2:6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3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</row>
    <row r="266" spans="2:6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3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</row>
    <row r="267" spans="2:6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3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</row>
    <row r="268" spans="2:6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3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</row>
    <row r="269" spans="2:6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3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</row>
    <row r="270" spans="2:6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3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</row>
    <row r="271" spans="2:6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3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</row>
    <row r="272" spans="2:6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3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</row>
    <row r="273" spans="2:6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3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</row>
    <row r="274" spans="2:6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3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</row>
    <row r="275" spans="2:6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3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</row>
    <row r="276" spans="2:6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3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</row>
    <row r="277" spans="2:6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3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</row>
    <row r="278" spans="2:6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3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</row>
    <row r="279" spans="2:6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3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</row>
    <row r="280" spans="2:6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3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</row>
    <row r="281" spans="2:6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3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</row>
    <row r="282" spans="2:6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3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</row>
    <row r="283" spans="2:6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3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</row>
    <row r="284" spans="2:6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3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</row>
    <row r="285" spans="2:6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3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</row>
    <row r="286" spans="2:6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3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</row>
    <row r="287" spans="2:6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3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</row>
    <row r="288" spans="2:6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3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</row>
    <row r="289" spans="2:6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3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</row>
    <row r="290" spans="2:6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3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</row>
    <row r="291" spans="2:6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3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</row>
    <row r="292" spans="2:6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3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</row>
    <row r="293" spans="2:6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3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</row>
    <row r="294" spans="2:6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3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</row>
    <row r="295" spans="2:6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3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</row>
    <row r="296" spans="2:6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3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</row>
    <row r="297" spans="2:6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3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</row>
    <row r="298" spans="2:6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3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</row>
    <row r="299" spans="2:6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3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</row>
    <row r="300" spans="2:6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3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</row>
    <row r="301" spans="2:6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3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</row>
    <row r="302" spans="2:6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3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</row>
    <row r="303" spans="2:6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3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</row>
    <row r="304" spans="2:6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3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</row>
    <row r="305" spans="2:6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3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</row>
    <row r="306" spans="2:6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3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</row>
    <row r="307" spans="2:6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3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</row>
    <row r="308" spans="2:6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3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</row>
    <row r="309" spans="2:6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3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</row>
    <row r="310" spans="2:6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3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</row>
    <row r="311" spans="2:6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3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</row>
    <row r="312" spans="2:6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3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</row>
    <row r="313" spans="2:6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3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</row>
    <row r="314" spans="2:6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3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</row>
    <row r="315" spans="2:62">
      <c r="B315" s="62"/>
      <c r="C315" s="63"/>
      <c r="D315" s="63"/>
      <c r="E315" s="63"/>
      <c r="F315" s="63"/>
      <c r="G315" s="63"/>
      <c r="H315" s="63"/>
      <c r="I315" s="63"/>
      <c r="J315" s="63"/>
      <c r="K315" s="63"/>
    </row>
    <row r="316" spans="2:62">
      <c r="B316" s="62"/>
      <c r="C316" s="63"/>
      <c r="D316" s="63"/>
      <c r="E316" s="63"/>
      <c r="F316" s="63"/>
      <c r="G316" s="63"/>
      <c r="H316" s="63"/>
      <c r="I316" s="63"/>
      <c r="J316" s="63"/>
      <c r="K316" s="63"/>
    </row>
    <row r="317" spans="2:62">
      <c r="B317" s="62"/>
      <c r="C317" s="63"/>
      <c r="D317" s="63"/>
      <c r="E317" s="63"/>
      <c r="F317" s="63"/>
      <c r="G317" s="63"/>
      <c r="H317" s="63"/>
      <c r="I317" s="63"/>
      <c r="J317" s="63"/>
      <c r="K317" s="63"/>
    </row>
    <row r="318" spans="2:62">
      <c r="B318" s="62"/>
      <c r="C318" s="63"/>
      <c r="D318" s="63"/>
      <c r="E318" s="63"/>
      <c r="F318" s="63"/>
      <c r="G318" s="63"/>
      <c r="H318" s="63"/>
      <c r="I318" s="63"/>
      <c r="J318" s="63"/>
      <c r="K318" s="63"/>
    </row>
    <row r="319" spans="2:62">
      <c r="B319" s="62"/>
      <c r="C319" s="63"/>
      <c r="D319" s="63"/>
      <c r="E319" s="63"/>
      <c r="F319" s="63"/>
      <c r="G319" s="63"/>
      <c r="H319" s="63"/>
      <c r="I319" s="63"/>
      <c r="J319" s="63"/>
      <c r="K319" s="63"/>
    </row>
    <row r="320" spans="2:62">
      <c r="B320" s="62"/>
      <c r="C320" s="63"/>
      <c r="D320" s="63"/>
      <c r="E320" s="63"/>
      <c r="F320" s="63"/>
      <c r="G320" s="63"/>
      <c r="H320" s="63"/>
      <c r="I320" s="63"/>
      <c r="J320" s="63"/>
      <c r="K320" s="63"/>
    </row>
    <row r="321" spans="2:11">
      <c r="B321" s="62"/>
      <c r="C321" s="63"/>
      <c r="D321" s="63"/>
      <c r="E321" s="63"/>
      <c r="F321" s="63"/>
      <c r="G321" s="63"/>
      <c r="H321" s="63"/>
      <c r="I321" s="63"/>
      <c r="J321" s="63"/>
      <c r="K321" s="63"/>
    </row>
    <row r="322" spans="2:11">
      <c r="B322" s="62"/>
      <c r="C322" s="63"/>
      <c r="D322" s="63"/>
      <c r="E322" s="63"/>
      <c r="F322" s="63"/>
      <c r="G322" s="63"/>
      <c r="H322" s="63"/>
      <c r="I322" s="63"/>
      <c r="J322" s="63"/>
      <c r="K322" s="63"/>
    </row>
    <row r="323" spans="2:11">
      <c r="B323" s="62"/>
      <c r="C323" s="63"/>
      <c r="D323" s="63"/>
      <c r="E323" s="63"/>
      <c r="F323" s="63"/>
      <c r="G323" s="63"/>
      <c r="H323" s="63"/>
      <c r="I323" s="63"/>
      <c r="J323" s="63"/>
      <c r="K323" s="63"/>
    </row>
    <row r="324" spans="2:11">
      <c r="B324" s="62"/>
      <c r="C324" s="63"/>
      <c r="D324" s="63"/>
      <c r="E324" s="63"/>
      <c r="F324" s="63"/>
      <c r="G324" s="63"/>
      <c r="H324" s="63"/>
      <c r="I324" s="63"/>
      <c r="J324" s="63"/>
      <c r="K324" s="63"/>
    </row>
    <row r="325" spans="2:11">
      <c r="B325" s="62"/>
      <c r="C325" s="63"/>
      <c r="D325" s="63"/>
      <c r="E325" s="63"/>
      <c r="F325" s="63"/>
      <c r="G325" s="63"/>
      <c r="H325" s="63"/>
      <c r="I325" s="63"/>
      <c r="J325" s="63"/>
      <c r="K325" s="63"/>
    </row>
    <row r="326" spans="2:11">
      <c r="B326" s="62"/>
      <c r="C326" s="63"/>
      <c r="D326" s="63"/>
      <c r="E326" s="63"/>
      <c r="F326" s="63"/>
      <c r="G326" s="63"/>
      <c r="H326" s="63"/>
      <c r="I326" s="63"/>
      <c r="J326" s="63"/>
      <c r="K326" s="63"/>
    </row>
    <row r="327" spans="2:11">
      <c r="B327" s="62"/>
      <c r="C327" s="63"/>
      <c r="D327" s="63"/>
      <c r="E327" s="63"/>
      <c r="F327" s="63"/>
      <c r="G327" s="63"/>
      <c r="H327" s="63"/>
      <c r="I327" s="63"/>
      <c r="J327" s="63"/>
      <c r="K327" s="63"/>
    </row>
    <row r="328" spans="2:11">
      <c r="B328" s="62"/>
      <c r="C328" s="63"/>
      <c r="D328" s="63"/>
      <c r="E328" s="63"/>
      <c r="F328" s="63"/>
      <c r="G328" s="63"/>
      <c r="H328" s="63"/>
      <c r="I328" s="63"/>
      <c r="J328" s="63"/>
      <c r="K328" s="63"/>
    </row>
    <row r="329" spans="2:11">
      <c r="B329" s="62"/>
      <c r="C329" s="63"/>
      <c r="D329" s="63"/>
      <c r="E329" s="63"/>
      <c r="F329" s="63"/>
      <c r="G329" s="63"/>
      <c r="H329" s="63"/>
      <c r="I329" s="63"/>
      <c r="J329" s="63"/>
      <c r="K329" s="63"/>
    </row>
    <row r="330" spans="2:11">
      <c r="B330" s="62"/>
      <c r="C330" s="63"/>
      <c r="D330" s="63"/>
      <c r="E330" s="63"/>
      <c r="F330" s="63"/>
      <c r="G330" s="63"/>
      <c r="H330" s="63"/>
      <c r="I330" s="63"/>
      <c r="J330" s="63"/>
      <c r="K330" s="63"/>
    </row>
    <row r="331" spans="2:11">
      <c r="B331" s="62"/>
      <c r="C331" s="63"/>
      <c r="D331" s="63"/>
      <c r="E331" s="63"/>
      <c r="F331" s="63"/>
      <c r="G331" s="63"/>
      <c r="H331" s="63"/>
      <c r="I331" s="63"/>
      <c r="J331" s="63"/>
      <c r="K331" s="63"/>
    </row>
    <row r="332" spans="2:11">
      <c r="B332" s="62"/>
      <c r="C332" s="63"/>
      <c r="D332" s="63"/>
      <c r="E332" s="63"/>
      <c r="F332" s="63"/>
      <c r="G332" s="63"/>
      <c r="H332" s="63"/>
      <c r="I332" s="63"/>
      <c r="J332" s="63"/>
      <c r="K332" s="63"/>
    </row>
    <row r="333" spans="2:11">
      <c r="B333" s="62"/>
      <c r="C333" s="63"/>
      <c r="D333" s="63"/>
      <c r="E333" s="63"/>
      <c r="F333" s="63"/>
      <c r="G333" s="63"/>
      <c r="H333" s="63"/>
      <c r="I333" s="63"/>
      <c r="J333" s="63"/>
      <c r="K333" s="63"/>
    </row>
    <row r="334" spans="2:11">
      <c r="B334" s="62"/>
      <c r="C334" s="63"/>
      <c r="D334" s="63"/>
      <c r="E334" s="63"/>
      <c r="F334" s="63"/>
      <c r="G334" s="63"/>
      <c r="H334" s="63"/>
      <c r="I334" s="63"/>
      <c r="J334" s="63"/>
      <c r="K334" s="63"/>
    </row>
    <row r="335" spans="2:11">
      <c r="B335" s="62"/>
      <c r="C335" s="63"/>
      <c r="D335" s="63"/>
      <c r="E335" s="63"/>
      <c r="F335" s="63"/>
      <c r="G335" s="63"/>
      <c r="H335" s="63"/>
      <c r="I335" s="63"/>
      <c r="J335" s="63"/>
      <c r="K335" s="63"/>
    </row>
    <row r="336" spans="2:11">
      <c r="B336" s="62"/>
      <c r="C336" s="63"/>
      <c r="D336" s="63"/>
      <c r="E336" s="63"/>
      <c r="F336" s="63"/>
      <c r="G336" s="63"/>
      <c r="H336" s="63"/>
      <c r="I336" s="63"/>
      <c r="J336" s="63"/>
      <c r="K336" s="63"/>
    </row>
    <row r="337" spans="2:11">
      <c r="B337" s="62"/>
      <c r="C337" s="63"/>
      <c r="D337" s="63"/>
      <c r="E337" s="63"/>
      <c r="F337" s="63"/>
      <c r="G337" s="63"/>
      <c r="H337" s="63"/>
      <c r="I337" s="63"/>
      <c r="J337" s="63"/>
      <c r="K337" s="63"/>
    </row>
    <row r="338" spans="2:11">
      <c r="B338" s="62"/>
      <c r="C338" s="63"/>
      <c r="D338" s="63"/>
      <c r="E338" s="63"/>
      <c r="F338" s="63"/>
      <c r="G338" s="63"/>
      <c r="H338" s="63"/>
      <c r="I338" s="63"/>
      <c r="J338" s="63"/>
      <c r="K338" s="63"/>
    </row>
    <row r="339" spans="2:11">
      <c r="B339" s="62"/>
      <c r="C339" s="63"/>
      <c r="D339" s="63"/>
      <c r="E339" s="63"/>
      <c r="F339" s="63"/>
      <c r="G339" s="63"/>
      <c r="H339" s="63"/>
      <c r="I339" s="63"/>
      <c r="J339" s="63"/>
      <c r="K339" s="63"/>
    </row>
    <row r="340" spans="2:11">
      <c r="B340" s="62"/>
      <c r="C340" s="63"/>
      <c r="D340" s="63"/>
      <c r="E340" s="63"/>
      <c r="F340" s="63"/>
      <c r="G340" s="63"/>
      <c r="H340" s="63"/>
      <c r="I340" s="63"/>
      <c r="J340" s="63"/>
      <c r="K340" s="63"/>
    </row>
    <row r="341" spans="2:11">
      <c r="B341" s="62"/>
      <c r="C341" s="63"/>
      <c r="D341" s="63"/>
      <c r="E341" s="63"/>
      <c r="F341" s="63"/>
      <c r="G341" s="63"/>
      <c r="H341" s="63"/>
      <c r="I341" s="63"/>
      <c r="J341" s="63"/>
      <c r="K341" s="63"/>
    </row>
    <row r="342" spans="2:11">
      <c r="B342" s="62"/>
      <c r="C342" s="63"/>
      <c r="D342" s="63"/>
      <c r="E342" s="63"/>
      <c r="F342" s="63"/>
      <c r="G342" s="63"/>
      <c r="H342" s="63"/>
      <c r="I342" s="63"/>
      <c r="J342" s="63"/>
      <c r="K342" s="63"/>
    </row>
    <row r="343" spans="2:11">
      <c r="B343" s="62"/>
      <c r="C343" s="63"/>
      <c r="D343" s="63"/>
      <c r="E343" s="63"/>
      <c r="F343" s="63"/>
      <c r="G343" s="63"/>
      <c r="H343" s="63"/>
      <c r="I343" s="63"/>
      <c r="J343" s="63"/>
      <c r="K343" s="63"/>
    </row>
    <row r="344" spans="2:11">
      <c r="B344" s="62"/>
      <c r="C344" s="63"/>
      <c r="D344" s="63"/>
      <c r="E344" s="63"/>
      <c r="F344" s="63"/>
      <c r="G344" s="63"/>
      <c r="H344" s="63"/>
      <c r="I344" s="63"/>
      <c r="J344" s="63"/>
      <c r="K344" s="63"/>
    </row>
    <row r="345" spans="2:11">
      <c r="B345" s="62"/>
      <c r="C345" s="63"/>
      <c r="D345" s="63"/>
      <c r="E345" s="63"/>
      <c r="F345" s="63"/>
      <c r="G345" s="63"/>
      <c r="H345" s="63"/>
      <c r="I345" s="63"/>
      <c r="J345" s="63"/>
      <c r="K345" s="63"/>
    </row>
    <row r="346" spans="2:11">
      <c r="B346" s="62"/>
      <c r="C346" s="63"/>
      <c r="D346" s="63"/>
      <c r="E346" s="63"/>
      <c r="F346" s="63"/>
      <c r="G346" s="63"/>
      <c r="H346" s="63"/>
      <c r="I346" s="63"/>
      <c r="J346" s="63"/>
      <c r="K346" s="63"/>
    </row>
    <row r="347" spans="2:11">
      <c r="B347" s="62"/>
      <c r="C347" s="63"/>
      <c r="D347" s="63"/>
      <c r="E347" s="63"/>
      <c r="F347" s="63"/>
      <c r="G347" s="63"/>
      <c r="H347" s="63"/>
      <c r="I347" s="63"/>
      <c r="J347" s="63"/>
      <c r="K347" s="63"/>
    </row>
    <row r="348" spans="2:11">
      <c r="B348" s="62"/>
      <c r="C348" s="63"/>
      <c r="D348" s="63"/>
      <c r="E348" s="63"/>
      <c r="F348" s="63"/>
      <c r="G348" s="63"/>
      <c r="H348" s="63"/>
      <c r="I348" s="63"/>
      <c r="J348" s="63"/>
      <c r="K348" s="63"/>
    </row>
    <row r="349" spans="2:11">
      <c r="B349" s="62"/>
      <c r="C349" s="63"/>
      <c r="D349" s="63"/>
      <c r="E349" s="63"/>
      <c r="F349" s="63"/>
      <c r="G349" s="63"/>
      <c r="H349" s="63"/>
      <c r="I349" s="63"/>
      <c r="J349" s="63"/>
      <c r="K349" s="63"/>
    </row>
    <row r="350" spans="2:11">
      <c r="B350" s="62"/>
      <c r="C350" s="63"/>
      <c r="D350" s="63"/>
      <c r="E350" s="63"/>
      <c r="F350" s="63"/>
      <c r="G350" s="63"/>
      <c r="H350" s="63"/>
      <c r="I350" s="63"/>
      <c r="J350" s="63"/>
      <c r="K350" s="63"/>
    </row>
    <row r="351" spans="2:11">
      <c r="B351" s="62"/>
      <c r="C351" s="63"/>
      <c r="D351" s="63"/>
      <c r="E351" s="63"/>
      <c r="F351" s="63"/>
      <c r="G351" s="63"/>
      <c r="H351" s="63"/>
      <c r="I351" s="63"/>
      <c r="J351" s="63"/>
      <c r="K351" s="63"/>
    </row>
    <row r="352" spans="2:11">
      <c r="B352" s="62"/>
      <c r="C352" s="63"/>
      <c r="D352" s="63"/>
      <c r="E352" s="63"/>
      <c r="F352" s="63"/>
      <c r="G352" s="63"/>
      <c r="H352" s="63"/>
      <c r="I352" s="63"/>
      <c r="J352" s="63"/>
      <c r="K352" s="63"/>
    </row>
    <row r="353" spans="2:11">
      <c r="B353" s="62"/>
      <c r="C353" s="63"/>
      <c r="D353" s="63"/>
      <c r="E353" s="63"/>
      <c r="F353" s="63"/>
      <c r="G353" s="63"/>
      <c r="H353" s="63"/>
      <c r="I353" s="63"/>
      <c r="J353" s="63"/>
      <c r="K353" s="63"/>
    </row>
    <row r="354" spans="2:11">
      <c r="B354" s="62"/>
      <c r="C354" s="63"/>
      <c r="D354" s="63"/>
      <c r="E354" s="63"/>
      <c r="F354" s="63"/>
      <c r="G354" s="63"/>
      <c r="H354" s="63"/>
      <c r="I354" s="63"/>
      <c r="J354" s="63"/>
      <c r="K354" s="63"/>
    </row>
    <row r="355" spans="2:11">
      <c r="B355" s="62"/>
      <c r="C355" s="63"/>
      <c r="D355" s="63"/>
      <c r="E355" s="63"/>
      <c r="F355" s="63"/>
      <c r="G355" s="63"/>
      <c r="H355" s="63"/>
      <c r="I355" s="63"/>
      <c r="J355" s="63"/>
      <c r="K355" s="63"/>
    </row>
    <row r="356" spans="2:11">
      <c r="B356" s="62"/>
      <c r="C356" s="63"/>
      <c r="D356" s="63"/>
      <c r="E356" s="63"/>
      <c r="F356" s="63"/>
      <c r="G356" s="63"/>
      <c r="H356" s="63"/>
      <c r="I356" s="63"/>
      <c r="J356" s="63"/>
      <c r="K356" s="63"/>
    </row>
    <row r="357" spans="2:11">
      <c r="B357" s="62"/>
      <c r="C357" s="63"/>
      <c r="D357" s="63"/>
      <c r="E357" s="63"/>
      <c r="F357" s="63"/>
      <c r="G357" s="63"/>
      <c r="H357" s="63"/>
      <c r="I357" s="63"/>
      <c r="J357" s="63"/>
      <c r="K357" s="63"/>
    </row>
    <row r="358" spans="2:11">
      <c r="B358" s="62"/>
      <c r="C358" s="63"/>
      <c r="D358" s="63"/>
      <c r="E358" s="63"/>
      <c r="F358" s="63"/>
      <c r="G358" s="63"/>
      <c r="H358" s="63"/>
      <c r="I358" s="63"/>
      <c r="J358" s="63"/>
      <c r="K358" s="63"/>
    </row>
    <row r="359" spans="2:11">
      <c r="B359" s="62"/>
      <c r="C359" s="63"/>
      <c r="D359" s="63"/>
      <c r="E359" s="63"/>
      <c r="F359" s="63"/>
      <c r="G359" s="63"/>
      <c r="H359" s="63"/>
      <c r="I359" s="63"/>
      <c r="J359" s="63"/>
      <c r="K359" s="63"/>
    </row>
    <row r="360" spans="2:11">
      <c r="B360" s="62"/>
      <c r="C360" s="63"/>
      <c r="D360" s="63"/>
      <c r="E360" s="63"/>
      <c r="F360" s="63"/>
      <c r="G360" s="63"/>
      <c r="H360" s="63"/>
      <c r="I360" s="63"/>
      <c r="J360" s="63"/>
      <c r="K360" s="63"/>
    </row>
    <row r="361" spans="2:11">
      <c r="B361" s="62"/>
      <c r="C361" s="63"/>
      <c r="D361" s="63"/>
      <c r="E361" s="63"/>
      <c r="F361" s="63"/>
      <c r="G361" s="63"/>
      <c r="H361" s="63"/>
      <c r="I361" s="63"/>
      <c r="J361" s="63"/>
      <c r="K361" s="63"/>
    </row>
    <row r="362" spans="2:11">
      <c r="B362" s="62"/>
      <c r="C362" s="63"/>
      <c r="D362" s="63"/>
      <c r="E362" s="63"/>
      <c r="F362" s="63"/>
      <c r="G362" s="63"/>
      <c r="H362" s="63"/>
      <c r="I362" s="63"/>
      <c r="J362" s="63"/>
      <c r="K362" s="63"/>
    </row>
    <row r="363" spans="2:11">
      <c r="B363" s="62"/>
      <c r="C363" s="63"/>
      <c r="D363" s="63"/>
      <c r="E363" s="63"/>
      <c r="F363" s="63"/>
      <c r="G363" s="63"/>
      <c r="H363" s="63"/>
      <c r="I363" s="63"/>
      <c r="J363" s="63"/>
      <c r="K363" s="63"/>
    </row>
    <row r="364" spans="2:11">
      <c r="B364" s="62"/>
      <c r="C364" s="63"/>
      <c r="D364" s="63"/>
      <c r="E364" s="63"/>
      <c r="F364" s="63"/>
      <c r="G364" s="63"/>
      <c r="H364" s="63"/>
      <c r="I364" s="63"/>
      <c r="J364" s="63"/>
      <c r="K364" s="63"/>
    </row>
    <row r="365" spans="2:11">
      <c r="B365" s="62"/>
      <c r="C365" s="63"/>
      <c r="D365" s="63"/>
      <c r="E365" s="63"/>
      <c r="F365" s="63"/>
      <c r="G365" s="63"/>
      <c r="H365" s="63"/>
      <c r="I365" s="63"/>
      <c r="J365" s="63"/>
      <c r="K365" s="63"/>
    </row>
    <row r="366" spans="2:11">
      <c r="B366" s="62"/>
      <c r="C366" s="63"/>
      <c r="D366" s="63"/>
      <c r="E366" s="63"/>
      <c r="F366" s="63"/>
      <c r="G366" s="63"/>
      <c r="H366" s="63"/>
      <c r="I366" s="63"/>
      <c r="J366" s="63"/>
      <c r="K366" s="63"/>
    </row>
    <row r="367" spans="2:11">
      <c r="B367" s="62"/>
      <c r="C367" s="63"/>
      <c r="D367" s="63"/>
      <c r="E367" s="63"/>
      <c r="F367" s="63"/>
      <c r="G367" s="63"/>
      <c r="H367" s="63"/>
      <c r="I367" s="63"/>
      <c r="J367" s="63"/>
      <c r="K367" s="63"/>
    </row>
    <row r="368" spans="2:11">
      <c r="B368" s="62"/>
      <c r="C368" s="63"/>
      <c r="D368" s="63"/>
      <c r="E368" s="63"/>
      <c r="F368" s="63"/>
      <c r="G368" s="63"/>
      <c r="H368" s="63"/>
      <c r="I368" s="63"/>
      <c r="J368" s="63"/>
      <c r="K368" s="63"/>
    </row>
    <row r="369" spans="2:11">
      <c r="B369" s="62"/>
      <c r="C369" s="63"/>
      <c r="D369" s="63"/>
      <c r="E369" s="63"/>
      <c r="F369" s="63"/>
      <c r="G369" s="63"/>
      <c r="H369" s="63"/>
      <c r="I369" s="63"/>
      <c r="J369" s="63"/>
      <c r="K369" s="63"/>
    </row>
    <row r="370" spans="2:11">
      <c r="B370" s="62"/>
      <c r="C370" s="63"/>
      <c r="D370" s="63"/>
      <c r="E370" s="63"/>
      <c r="F370" s="63"/>
      <c r="G370" s="63"/>
      <c r="H370" s="63"/>
      <c r="I370" s="63"/>
      <c r="J370" s="63"/>
      <c r="K370" s="63"/>
    </row>
    <row r="371" spans="2:11">
      <c r="B371" s="62"/>
      <c r="C371" s="63"/>
      <c r="D371" s="63"/>
      <c r="E371" s="63"/>
      <c r="F371" s="63"/>
      <c r="G371" s="63"/>
      <c r="H371" s="63"/>
      <c r="I371" s="63"/>
      <c r="J371" s="63"/>
      <c r="K371" s="63"/>
    </row>
    <row r="372" spans="2:11">
      <c r="B372" s="62"/>
      <c r="C372" s="63"/>
      <c r="D372" s="63"/>
      <c r="E372" s="63"/>
      <c r="F372" s="63"/>
      <c r="G372" s="63"/>
      <c r="H372" s="63"/>
      <c r="I372" s="63"/>
      <c r="J372" s="63"/>
      <c r="K372" s="63"/>
    </row>
    <row r="373" spans="2:11">
      <c r="B373" s="62"/>
      <c r="C373" s="63"/>
      <c r="D373" s="63"/>
      <c r="E373" s="63"/>
      <c r="F373" s="63"/>
      <c r="G373" s="63"/>
      <c r="H373" s="63"/>
      <c r="I373" s="63"/>
      <c r="J373" s="63"/>
      <c r="K373" s="63"/>
    </row>
    <row r="374" spans="2:11">
      <c r="B374" s="62"/>
      <c r="C374" s="63"/>
      <c r="D374" s="63"/>
      <c r="E374" s="63"/>
      <c r="F374" s="63"/>
      <c r="G374" s="63"/>
      <c r="H374" s="63"/>
      <c r="I374" s="63"/>
      <c r="J374" s="63"/>
      <c r="K374" s="63"/>
    </row>
    <row r="375" spans="2:11">
      <c r="B375" s="62"/>
      <c r="C375" s="63"/>
      <c r="D375" s="63"/>
      <c r="E375" s="63"/>
      <c r="F375" s="63"/>
      <c r="G375" s="63"/>
      <c r="H375" s="63"/>
      <c r="I375" s="63"/>
      <c r="J375" s="63"/>
      <c r="K375" s="63"/>
    </row>
    <row r="376" spans="2:11">
      <c r="B376" s="62"/>
      <c r="C376" s="63"/>
      <c r="D376" s="63"/>
      <c r="E376" s="63"/>
      <c r="F376" s="63"/>
      <c r="G376" s="63"/>
      <c r="H376" s="63"/>
      <c r="I376" s="63"/>
      <c r="J376" s="63"/>
      <c r="K376" s="63"/>
    </row>
    <row r="377" spans="2:11">
      <c r="B377" s="62"/>
      <c r="C377" s="63"/>
      <c r="D377" s="63"/>
      <c r="E377" s="63"/>
      <c r="F377" s="63"/>
      <c r="G377" s="63"/>
      <c r="H377" s="63"/>
      <c r="I377" s="63"/>
      <c r="J377" s="63"/>
      <c r="K377" s="63"/>
    </row>
    <row r="378" spans="2:11">
      <c r="B378" s="62"/>
      <c r="C378" s="63"/>
      <c r="D378" s="63"/>
      <c r="E378" s="63"/>
      <c r="F378" s="63"/>
      <c r="G378" s="63"/>
      <c r="H378" s="63"/>
      <c r="I378" s="63"/>
      <c r="J378" s="63"/>
      <c r="K378" s="63"/>
    </row>
    <row r="379" spans="2:11">
      <c r="B379" s="62"/>
      <c r="C379" s="63"/>
      <c r="D379" s="63"/>
      <c r="E379" s="63"/>
      <c r="F379" s="63"/>
      <c r="G379" s="63"/>
      <c r="H379" s="63"/>
      <c r="I379" s="63"/>
      <c r="J379" s="63"/>
      <c r="K379" s="63"/>
    </row>
    <row r="380" spans="2:11">
      <c r="B380" s="62"/>
      <c r="C380" s="63"/>
      <c r="D380" s="63"/>
      <c r="E380" s="63"/>
      <c r="F380" s="63"/>
      <c r="G380" s="63"/>
      <c r="H380" s="63"/>
      <c r="I380" s="63"/>
      <c r="J380" s="63"/>
      <c r="K380" s="63"/>
    </row>
    <row r="381" spans="2:11">
      <c r="B381" s="62"/>
      <c r="C381" s="63"/>
      <c r="D381" s="63"/>
      <c r="E381" s="63"/>
      <c r="F381" s="63"/>
      <c r="G381" s="63"/>
      <c r="H381" s="63"/>
      <c r="I381" s="63"/>
      <c r="J381" s="63"/>
      <c r="K381" s="63"/>
    </row>
    <row r="382" spans="2:11">
      <c r="B382" s="62"/>
      <c r="C382" s="63"/>
      <c r="D382" s="63"/>
      <c r="E382" s="63"/>
      <c r="F382" s="63"/>
      <c r="G382" s="63"/>
      <c r="H382" s="63"/>
      <c r="I382" s="63"/>
      <c r="J382" s="63"/>
      <c r="K382" s="63"/>
    </row>
    <row r="383" spans="2:11">
      <c r="B383" s="62"/>
      <c r="C383" s="63"/>
      <c r="D383" s="63"/>
      <c r="E383" s="63"/>
      <c r="F383" s="63"/>
      <c r="G383" s="63"/>
      <c r="H383" s="63"/>
      <c r="I383" s="63"/>
      <c r="J383" s="63"/>
      <c r="K383" s="63"/>
    </row>
    <row r="384" spans="2:11">
      <c r="B384" s="62"/>
      <c r="C384" s="63"/>
      <c r="D384" s="63"/>
      <c r="E384" s="63"/>
      <c r="F384" s="63"/>
      <c r="G384" s="63"/>
      <c r="H384" s="63"/>
      <c r="I384" s="63"/>
      <c r="J384" s="63"/>
      <c r="K384" s="63"/>
    </row>
    <row r="385" spans="2:11">
      <c r="B385" s="62"/>
      <c r="C385" s="63"/>
      <c r="D385" s="63"/>
      <c r="E385" s="63"/>
      <c r="F385" s="63"/>
      <c r="G385" s="63"/>
      <c r="H385" s="63"/>
      <c r="I385" s="63"/>
      <c r="J385" s="63"/>
      <c r="K385" s="63"/>
    </row>
    <row r="386" spans="2:11">
      <c r="B386" s="62"/>
      <c r="C386" s="63"/>
      <c r="D386" s="63"/>
      <c r="E386" s="63"/>
      <c r="F386" s="63"/>
      <c r="G386" s="63"/>
      <c r="H386" s="63"/>
      <c r="I386" s="63"/>
      <c r="J386" s="63"/>
      <c r="K386" s="63"/>
    </row>
    <row r="387" spans="2:11">
      <c r="B387" s="62"/>
      <c r="C387" s="63"/>
      <c r="D387" s="63"/>
      <c r="E387" s="63"/>
      <c r="F387" s="63"/>
      <c r="G387" s="63"/>
      <c r="H387" s="63"/>
      <c r="I387" s="63"/>
      <c r="J387" s="63"/>
      <c r="K387" s="63"/>
    </row>
    <row r="388" spans="2:11">
      <c r="B388" s="62"/>
      <c r="C388" s="63"/>
      <c r="D388" s="63"/>
      <c r="E388" s="63"/>
      <c r="F388" s="63"/>
      <c r="G388" s="63"/>
      <c r="H388" s="63"/>
      <c r="I388" s="63"/>
      <c r="J388" s="63"/>
      <c r="K388" s="63"/>
    </row>
    <row r="389" spans="2:11">
      <c r="B389" s="62"/>
      <c r="C389" s="63"/>
      <c r="D389" s="63"/>
      <c r="E389" s="63"/>
      <c r="F389" s="63"/>
      <c r="G389" s="63"/>
      <c r="H389" s="63"/>
      <c r="I389" s="63"/>
      <c r="J389" s="63"/>
      <c r="K389" s="63"/>
    </row>
    <row r="390" spans="2:11">
      <c r="B390" s="62"/>
      <c r="C390" s="63"/>
      <c r="D390" s="63"/>
      <c r="E390" s="63"/>
      <c r="F390" s="63"/>
      <c r="G390" s="63"/>
      <c r="H390" s="63"/>
      <c r="I390" s="63"/>
      <c r="J390" s="63"/>
      <c r="K390" s="63"/>
    </row>
    <row r="391" spans="2:11">
      <c r="B391" s="62"/>
      <c r="C391" s="63"/>
      <c r="D391" s="63"/>
      <c r="E391" s="63"/>
      <c r="F391" s="63"/>
      <c r="G391" s="63"/>
      <c r="H391" s="63"/>
      <c r="I391" s="63"/>
      <c r="J391" s="63"/>
      <c r="K391" s="63"/>
    </row>
    <row r="392" spans="2:11">
      <c r="B392" s="62"/>
      <c r="C392" s="63"/>
      <c r="D392" s="63"/>
      <c r="E392" s="63"/>
      <c r="F392" s="63"/>
      <c r="G392" s="63"/>
      <c r="H392" s="63"/>
      <c r="I392" s="63"/>
      <c r="J392" s="63"/>
      <c r="K392" s="63"/>
    </row>
    <row r="393" spans="2:11">
      <c r="B393" s="62"/>
      <c r="C393" s="63"/>
      <c r="D393" s="63"/>
      <c r="E393" s="63"/>
      <c r="F393" s="63"/>
      <c r="G393" s="63"/>
      <c r="H393" s="63"/>
      <c r="I393" s="63"/>
      <c r="J393" s="63"/>
      <c r="K393" s="63"/>
    </row>
    <row r="394" spans="2:11">
      <c r="B394" s="62"/>
      <c r="C394" s="63"/>
      <c r="D394" s="63"/>
      <c r="E394" s="63"/>
      <c r="F394" s="63"/>
      <c r="G394" s="63"/>
      <c r="H394" s="63"/>
      <c r="I394" s="63"/>
      <c r="J394" s="63"/>
      <c r="K394" s="63"/>
    </row>
    <row r="395" spans="2:11">
      <c r="B395" s="62"/>
      <c r="C395" s="63"/>
      <c r="D395" s="63"/>
      <c r="E395" s="63"/>
      <c r="F395" s="63"/>
      <c r="G395" s="63"/>
      <c r="H395" s="63"/>
      <c r="I395" s="63"/>
      <c r="J395" s="63"/>
      <c r="K395" s="63"/>
    </row>
    <row r="396" spans="2:11">
      <c r="B396" s="62"/>
      <c r="C396" s="63"/>
      <c r="D396" s="63"/>
      <c r="E396" s="63"/>
      <c r="F396" s="63"/>
      <c r="G396" s="63"/>
      <c r="H396" s="63"/>
      <c r="I396" s="63"/>
      <c r="J396" s="63"/>
      <c r="K396" s="63"/>
    </row>
    <row r="397" spans="2:11">
      <c r="B397" s="62"/>
      <c r="C397" s="63"/>
      <c r="D397" s="63"/>
      <c r="E397" s="63"/>
      <c r="F397" s="63"/>
      <c r="G397" s="63"/>
      <c r="H397" s="63"/>
      <c r="I397" s="63"/>
      <c r="J397" s="63"/>
      <c r="K397" s="63"/>
    </row>
    <row r="398" spans="2:11">
      <c r="B398" s="62"/>
      <c r="C398" s="63"/>
      <c r="D398" s="63"/>
      <c r="E398" s="63"/>
      <c r="F398" s="63"/>
      <c r="G398" s="63"/>
      <c r="H398" s="63"/>
      <c r="I398" s="63"/>
      <c r="J398" s="63"/>
      <c r="K398" s="63"/>
    </row>
    <row r="399" spans="2:11">
      <c r="B399" s="62"/>
      <c r="C399" s="63"/>
      <c r="D399" s="63"/>
      <c r="E399" s="63"/>
      <c r="F399" s="63"/>
      <c r="G399" s="63"/>
      <c r="H399" s="63"/>
      <c r="I399" s="63"/>
      <c r="J399" s="63"/>
      <c r="K399" s="63"/>
    </row>
    <row r="400" spans="2:11">
      <c r="B400" s="62"/>
      <c r="C400" s="63"/>
      <c r="D400" s="63"/>
      <c r="E400" s="63"/>
      <c r="F400" s="63"/>
      <c r="G400" s="63"/>
      <c r="H400" s="63"/>
      <c r="I400" s="63"/>
      <c r="J400" s="63"/>
      <c r="K400" s="63"/>
    </row>
    <row r="401" spans="2:11">
      <c r="B401" s="62"/>
      <c r="C401" s="63"/>
      <c r="D401" s="63"/>
      <c r="E401" s="63"/>
      <c r="F401" s="63"/>
      <c r="G401" s="63"/>
      <c r="H401" s="63"/>
      <c r="I401" s="63"/>
      <c r="J401" s="63"/>
      <c r="K401" s="63"/>
    </row>
    <row r="402" spans="2:11">
      <c r="B402" s="62"/>
      <c r="C402" s="63"/>
      <c r="D402" s="63"/>
      <c r="E402" s="63"/>
      <c r="F402" s="63"/>
      <c r="G402" s="63"/>
      <c r="H402" s="63"/>
      <c r="I402" s="63"/>
      <c r="J402" s="63"/>
      <c r="K402" s="63"/>
    </row>
    <row r="403" spans="2:11">
      <c r="B403" s="62"/>
      <c r="C403" s="63"/>
      <c r="D403" s="63"/>
      <c r="E403" s="63"/>
      <c r="F403" s="63"/>
      <c r="G403" s="63"/>
      <c r="H403" s="63"/>
      <c r="I403" s="63"/>
      <c r="J403" s="63"/>
      <c r="K403" s="63"/>
    </row>
    <row r="404" spans="2:11">
      <c r="B404" s="63"/>
      <c r="C404" s="63"/>
      <c r="D404" s="63"/>
      <c r="E404" s="63"/>
      <c r="F404" s="63"/>
      <c r="G404" s="63"/>
      <c r="H404" s="63"/>
      <c r="I404" s="63"/>
      <c r="J404" s="63"/>
      <c r="K404" s="63"/>
    </row>
    <row r="405" spans="2:11">
      <c r="B405" s="63"/>
      <c r="C405" s="63"/>
      <c r="D405" s="63"/>
      <c r="E405" s="63"/>
      <c r="F405" s="63"/>
      <c r="G405" s="63"/>
      <c r="H405" s="63"/>
      <c r="I405" s="63"/>
      <c r="J405" s="63"/>
      <c r="K405" s="63"/>
    </row>
    <row r="406" spans="2:11">
      <c r="B406" s="63"/>
      <c r="C406" s="63"/>
      <c r="D406" s="63"/>
      <c r="E406" s="63"/>
      <c r="F406" s="63"/>
      <c r="G406" s="63"/>
      <c r="H406" s="63"/>
      <c r="I406" s="63"/>
      <c r="J406" s="63"/>
      <c r="K406" s="63"/>
    </row>
    <row r="407" spans="2:11">
      <c r="B407" s="63"/>
      <c r="C407" s="63"/>
      <c r="D407" s="63"/>
      <c r="E407" s="63"/>
      <c r="F407" s="63"/>
      <c r="G407" s="63"/>
      <c r="H407" s="63"/>
      <c r="I407" s="63"/>
      <c r="J407" s="63"/>
      <c r="K407" s="63"/>
    </row>
    <row r="408" spans="2:11">
      <c r="B408" s="63"/>
      <c r="C408" s="63"/>
      <c r="D408" s="63"/>
      <c r="E408" s="63"/>
      <c r="F408" s="63"/>
      <c r="G408" s="63"/>
      <c r="H408" s="63"/>
      <c r="I408" s="63"/>
      <c r="J408" s="63"/>
      <c r="K408" s="63"/>
    </row>
    <row r="409" spans="2:11">
      <c r="B409" s="63"/>
      <c r="C409" s="63"/>
      <c r="D409" s="63"/>
      <c r="E409" s="63"/>
      <c r="F409" s="63"/>
      <c r="G409" s="63"/>
      <c r="H409" s="63"/>
      <c r="I409" s="63"/>
      <c r="J409" s="63"/>
      <c r="K409" s="63"/>
    </row>
    <row r="410" spans="2:11">
      <c r="B410" s="63"/>
      <c r="C410" s="63"/>
      <c r="D410" s="63"/>
      <c r="E410" s="63"/>
      <c r="F410" s="63"/>
      <c r="G410" s="63"/>
      <c r="H410" s="63"/>
      <c r="I410" s="63"/>
      <c r="J410" s="63"/>
      <c r="K410" s="63"/>
    </row>
    <row r="411" spans="2:11">
      <c r="B411" s="63"/>
      <c r="C411" s="63"/>
      <c r="D411" s="63"/>
      <c r="E411" s="63"/>
      <c r="F411" s="63"/>
      <c r="G411" s="63"/>
      <c r="H411" s="63"/>
      <c r="I411" s="63"/>
      <c r="J411" s="63"/>
      <c r="K411" s="63"/>
    </row>
    <row r="412" spans="2:11">
      <c r="B412" s="63"/>
      <c r="C412" s="63"/>
      <c r="D412" s="63"/>
      <c r="E412" s="63"/>
      <c r="F412" s="63"/>
      <c r="G412" s="63"/>
      <c r="H412" s="63"/>
      <c r="I412" s="63"/>
      <c r="J412" s="63"/>
      <c r="K412" s="63"/>
    </row>
    <row r="413" spans="2:11">
      <c r="B413" s="63"/>
      <c r="C413" s="63"/>
      <c r="D413" s="63"/>
      <c r="E413" s="63"/>
      <c r="F413" s="63"/>
      <c r="G413" s="63"/>
      <c r="H413" s="63"/>
      <c r="I413" s="63"/>
      <c r="J413" s="63"/>
      <c r="K413" s="63"/>
    </row>
    <row r="414" spans="2:11">
      <c r="B414" s="63"/>
      <c r="C414" s="63"/>
      <c r="D414" s="63"/>
      <c r="E414" s="63"/>
      <c r="F414" s="63"/>
      <c r="G414" s="63"/>
      <c r="H414" s="63"/>
      <c r="I414" s="63"/>
      <c r="J414" s="63"/>
      <c r="K414" s="63"/>
    </row>
    <row r="415" spans="2:11">
      <c r="B415" s="63"/>
      <c r="C415" s="63"/>
      <c r="D415" s="63"/>
      <c r="E415" s="63"/>
      <c r="F415" s="63"/>
      <c r="G415" s="63"/>
      <c r="H415" s="63"/>
      <c r="I415" s="63"/>
      <c r="J415" s="63"/>
      <c r="K415" s="63"/>
    </row>
    <row r="416" spans="2:11">
      <c r="B416" s="63"/>
      <c r="C416" s="63"/>
      <c r="D416" s="63"/>
      <c r="E416" s="63"/>
      <c r="F416" s="63"/>
      <c r="G416" s="63"/>
      <c r="H416" s="63"/>
      <c r="I416" s="63"/>
      <c r="J416" s="63"/>
      <c r="K416" s="63"/>
    </row>
    <row r="417" spans="2:11">
      <c r="B417" s="63"/>
      <c r="C417" s="63"/>
      <c r="D417" s="63"/>
      <c r="E417" s="63"/>
      <c r="F417" s="63"/>
      <c r="G417" s="63"/>
      <c r="H417" s="63"/>
      <c r="I417" s="63"/>
      <c r="J417" s="63"/>
      <c r="K417" s="63"/>
    </row>
    <row r="418" spans="2:11">
      <c r="B418" s="63"/>
      <c r="C418" s="63"/>
      <c r="D418" s="63"/>
      <c r="E418" s="63"/>
      <c r="F418" s="63"/>
      <c r="G418" s="63"/>
      <c r="H418" s="63"/>
      <c r="I418" s="63"/>
      <c r="J418" s="63"/>
      <c r="K418" s="63"/>
    </row>
    <row r="419" spans="2:11">
      <c r="B419" s="63"/>
      <c r="C419" s="63"/>
      <c r="D419" s="63"/>
      <c r="E419" s="63"/>
      <c r="F419" s="63"/>
      <c r="G419" s="63"/>
      <c r="H419" s="63"/>
      <c r="I419" s="63"/>
      <c r="J419" s="63"/>
      <c r="K419" s="63"/>
    </row>
    <row r="420" spans="2:11">
      <c r="B420" s="63"/>
      <c r="C420" s="63"/>
      <c r="D420" s="63"/>
      <c r="E420" s="63"/>
      <c r="F420" s="63"/>
      <c r="G420" s="63"/>
      <c r="H420" s="63"/>
      <c r="I420" s="63"/>
      <c r="J420" s="63"/>
      <c r="K420" s="63"/>
    </row>
    <row r="421" spans="2:11">
      <c r="B421" s="63"/>
      <c r="C421" s="63"/>
      <c r="D421" s="63"/>
      <c r="E421" s="63"/>
      <c r="F421" s="63"/>
      <c r="G421" s="63"/>
      <c r="H421" s="63"/>
      <c r="I421" s="63"/>
      <c r="J421" s="63"/>
      <c r="K421" s="63"/>
    </row>
    <row r="422" spans="2:11">
      <c r="B422" s="63"/>
      <c r="C422" s="63"/>
      <c r="D422" s="63"/>
      <c r="E422" s="63"/>
      <c r="F422" s="63"/>
      <c r="G422" s="63"/>
      <c r="H422" s="63"/>
      <c r="I422" s="63"/>
      <c r="J422" s="63"/>
      <c r="K422" s="63"/>
    </row>
    <row r="423" spans="2:11">
      <c r="B423" s="63"/>
      <c r="C423" s="63"/>
      <c r="D423" s="63"/>
      <c r="E423" s="63"/>
      <c r="F423" s="63"/>
      <c r="G423" s="63"/>
      <c r="H423" s="63"/>
      <c r="I423" s="63"/>
      <c r="J423" s="63"/>
      <c r="K423" s="63"/>
    </row>
    <row r="424" spans="2:11">
      <c r="B424" s="63"/>
      <c r="C424" s="63"/>
      <c r="D424" s="63"/>
      <c r="E424" s="63"/>
      <c r="F424" s="63"/>
      <c r="G424" s="63"/>
      <c r="H424" s="63"/>
      <c r="I424" s="63"/>
      <c r="J424" s="63"/>
      <c r="K424" s="63"/>
    </row>
    <row r="425" spans="2:11">
      <c r="B425" s="63"/>
      <c r="C425" s="63"/>
      <c r="D425" s="63"/>
      <c r="E425" s="63"/>
      <c r="F425" s="63"/>
      <c r="G425" s="63"/>
      <c r="H425" s="63"/>
      <c r="I425" s="63"/>
      <c r="J425" s="63"/>
      <c r="K425" s="63"/>
    </row>
    <row r="426" spans="2:11">
      <c r="B426" s="63"/>
      <c r="C426" s="63"/>
      <c r="D426" s="63"/>
      <c r="E426" s="63"/>
      <c r="F426" s="63"/>
      <c r="G426" s="63"/>
      <c r="H426" s="63"/>
      <c r="I426" s="63"/>
      <c r="J426" s="63"/>
      <c r="K426" s="63"/>
    </row>
    <row r="427" spans="2:11">
      <c r="B427" s="63"/>
      <c r="C427" s="63"/>
      <c r="D427" s="63"/>
      <c r="E427" s="63"/>
      <c r="F427" s="63"/>
      <c r="G427" s="63"/>
      <c r="H427" s="63"/>
      <c r="I427" s="63"/>
      <c r="J427" s="63"/>
      <c r="K427" s="63"/>
    </row>
    <row r="428" spans="2:11">
      <c r="B428" s="63"/>
      <c r="C428" s="63"/>
      <c r="D428" s="63"/>
      <c r="E428" s="63"/>
      <c r="F428" s="63"/>
      <c r="G428" s="63"/>
      <c r="H428" s="63"/>
      <c r="I428" s="63"/>
      <c r="J428" s="63"/>
      <c r="K428" s="63"/>
    </row>
    <row r="429" spans="2:11">
      <c r="B429" s="63"/>
      <c r="C429" s="63"/>
      <c r="D429" s="63"/>
      <c r="E429" s="63"/>
      <c r="F429" s="63"/>
      <c r="G429" s="63"/>
      <c r="H429" s="63"/>
      <c r="I429" s="63"/>
      <c r="J429" s="63"/>
      <c r="K429" s="63"/>
    </row>
    <row r="430" spans="2:11">
      <c r="B430" s="63"/>
      <c r="C430" s="63"/>
      <c r="D430" s="63"/>
      <c r="E430" s="63"/>
      <c r="F430" s="63"/>
      <c r="G430" s="63"/>
      <c r="H430" s="63"/>
      <c r="I430" s="63"/>
      <c r="J430" s="63"/>
      <c r="K430" s="63"/>
    </row>
    <row r="431" spans="2:11">
      <c r="B431" s="63"/>
      <c r="C431" s="63"/>
      <c r="D431" s="63"/>
      <c r="E431" s="63"/>
      <c r="F431" s="63"/>
      <c r="G431" s="63"/>
      <c r="H431" s="63"/>
      <c r="I431" s="63"/>
      <c r="J431" s="63"/>
      <c r="K431" s="63"/>
    </row>
    <row r="432" spans="2:11">
      <c r="B432" s="63"/>
      <c r="C432" s="63"/>
      <c r="D432" s="63"/>
      <c r="E432" s="63"/>
      <c r="F432" s="63"/>
      <c r="G432" s="63"/>
      <c r="H432" s="63"/>
      <c r="I432" s="63"/>
      <c r="J432" s="63"/>
      <c r="K432" s="63"/>
    </row>
    <row r="433" spans="2:11">
      <c r="B433" s="63"/>
      <c r="C433" s="63"/>
      <c r="D433" s="63"/>
      <c r="E433" s="63"/>
      <c r="F433" s="63"/>
      <c r="G433" s="63"/>
      <c r="H433" s="63"/>
      <c r="I433" s="63"/>
      <c r="J433" s="63"/>
      <c r="K433" s="63"/>
    </row>
    <row r="434" spans="2:11">
      <c r="B434" s="63"/>
      <c r="C434" s="63"/>
      <c r="D434" s="63"/>
      <c r="E434" s="63"/>
      <c r="F434" s="63"/>
      <c r="G434" s="63"/>
      <c r="H434" s="63"/>
      <c r="I434" s="63"/>
      <c r="J434" s="63"/>
      <c r="K434" s="63"/>
    </row>
    <row r="435" spans="2:11">
      <c r="B435" s="63"/>
      <c r="C435" s="63"/>
      <c r="D435" s="63"/>
      <c r="E435" s="63"/>
      <c r="F435" s="63"/>
      <c r="G435" s="63"/>
      <c r="H435" s="63"/>
      <c r="I435" s="63"/>
      <c r="J435" s="63"/>
      <c r="K435" s="63"/>
    </row>
    <row r="436" spans="2:11">
      <c r="B436" s="63"/>
      <c r="C436" s="63"/>
      <c r="D436" s="63"/>
      <c r="E436" s="63"/>
      <c r="F436" s="63"/>
      <c r="G436" s="63"/>
      <c r="H436" s="63"/>
      <c r="I436" s="63"/>
      <c r="J436" s="63"/>
      <c r="K436" s="63"/>
    </row>
    <row r="437" spans="2:11">
      <c r="B437" s="63"/>
      <c r="C437" s="63"/>
      <c r="D437" s="63"/>
      <c r="E437" s="63"/>
      <c r="F437" s="63"/>
      <c r="G437" s="63"/>
      <c r="H437" s="63"/>
      <c r="I437" s="63"/>
      <c r="J437" s="63"/>
      <c r="K437" s="63"/>
    </row>
    <row r="438" spans="2:11">
      <c r="B438" s="63"/>
      <c r="C438" s="63"/>
      <c r="D438" s="63"/>
      <c r="E438" s="63"/>
      <c r="F438" s="63"/>
      <c r="G438" s="63"/>
      <c r="H438" s="63"/>
      <c r="I438" s="63"/>
      <c r="J438" s="63"/>
      <c r="K438" s="63"/>
    </row>
    <row r="439" spans="2:11">
      <c r="B439" s="63"/>
      <c r="C439" s="63"/>
      <c r="D439" s="63"/>
      <c r="E439" s="63"/>
      <c r="F439" s="63"/>
      <c r="G439" s="63"/>
      <c r="H439" s="63"/>
      <c r="I439" s="63"/>
      <c r="J439" s="63"/>
      <c r="K439" s="63"/>
    </row>
    <row r="440" spans="2:11">
      <c r="B440" s="63"/>
      <c r="C440" s="63"/>
      <c r="D440" s="63"/>
      <c r="E440" s="63"/>
      <c r="F440" s="63"/>
      <c r="G440" s="63"/>
      <c r="H440" s="63"/>
      <c r="I440" s="63"/>
      <c r="J440" s="63"/>
      <c r="K440" s="63"/>
    </row>
    <row r="441" spans="2:11">
      <c r="B441" s="63"/>
      <c r="C441" s="63"/>
      <c r="D441" s="63"/>
      <c r="E441" s="63"/>
      <c r="F441" s="63"/>
      <c r="G441" s="63"/>
      <c r="H441" s="63"/>
      <c r="I441" s="63"/>
      <c r="J441" s="63"/>
      <c r="K441" s="63"/>
    </row>
    <row r="442" spans="2:11">
      <c r="B442" s="63"/>
      <c r="C442" s="63"/>
      <c r="D442" s="63"/>
      <c r="E442" s="63"/>
      <c r="F442" s="63"/>
      <c r="G442" s="63"/>
      <c r="H442" s="63"/>
      <c r="I442" s="63"/>
      <c r="J442" s="63"/>
      <c r="K442" s="63"/>
    </row>
    <row r="443" spans="2:11">
      <c r="B443" s="63"/>
      <c r="C443" s="63"/>
      <c r="D443" s="63"/>
      <c r="E443" s="63"/>
      <c r="F443" s="63"/>
      <c r="G443" s="63"/>
      <c r="H443" s="63"/>
      <c r="I443" s="63"/>
      <c r="J443" s="63"/>
      <c r="K443" s="63"/>
    </row>
    <row r="444" spans="2:11">
      <c r="B444" s="63"/>
      <c r="C444" s="63"/>
      <c r="D444" s="63"/>
      <c r="E444" s="63"/>
      <c r="F444" s="63"/>
      <c r="G444" s="63"/>
      <c r="H444" s="63"/>
      <c r="I444" s="63"/>
      <c r="J444" s="63"/>
      <c r="K444" s="63"/>
    </row>
    <row r="445" spans="2:11">
      <c r="B445" s="63"/>
      <c r="C445" s="63"/>
      <c r="D445" s="63"/>
      <c r="E445" s="63"/>
      <c r="F445" s="63"/>
      <c r="G445" s="63"/>
      <c r="H445" s="63"/>
      <c r="I445" s="63"/>
      <c r="J445" s="63"/>
      <c r="K445" s="63"/>
    </row>
    <row r="446" spans="2:11">
      <c r="B446" s="63"/>
      <c r="C446" s="63"/>
      <c r="D446" s="63"/>
      <c r="E446" s="63"/>
      <c r="F446" s="63"/>
      <c r="G446" s="63"/>
      <c r="H446" s="63"/>
      <c r="I446" s="63"/>
      <c r="J446" s="63"/>
      <c r="K446" s="63"/>
    </row>
    <row r="447" spans="2:11">
      <c r="B447" s="63"/>
      <c r="C447" s="63"/>
      <c r="D447" s="63"/>
      <c r="E447" s="63"/>
      <c r="F447" s="63"/>
      <c r="G447" s="63"/>
      <c r="H447" s="63"/>
      <c r="I447" s="63"/>
      <c r="J447" s="63"/>
      <c r="K447" s="63"/>
    </row>
    <row r="448" spans="2:11">
      <c r="B448" s="63"/>
      <c r="C448" s="63"/>
      <c r="D448" s="63"/>
      <c r="E448" s="63"/>
      <c r="F448" s="63"/>
      <c r="G448" s="63"/>
      <c r="H448" s="63"/>
      <c r="I448" s="63"/>
      <c r="J448" s="63"/>
      <c r="K448" s="63"/>
    </row>
    <row r="449" spans="2:11">
      <c r="B449" s="63"/>
      <c r="C449" s="63"/>
      <c r="D449" s="63"/>
      <c r="E449" s="63"/>
      <c r="F449" s="63"/>
      <c r="G449" s="63"/>
      <c r="H449" s="63"/>
      <c r="I449" s="63"/>
      <c r="J449" s="63"/>
      <c r="K449" s="63"/>
    </row>
    <row r="450" spans="2:11">
      <c r="B450" s="63"/>
      <c r="C450" s="63"/>
      <c r="D450" s="63"/>
      <c r="E450" s="63"/>
      <c r="F450" s="63"/>
      <c r="G450" s="63"/>
      <c r="H450" s="63"/>
      <c r="I450" s="63"/>
      <c r="J450" s="63"/>
      <c r="K450" s="63"/>
    </row>
    <row r="451" spans="2:11">
      <c r="B451" s="63"/>
      <c r="C451" s="63"/>
      <c r="D451" s="63"/>
      <c r="E451" s="63"/>
      <c r="F451" s="63"/>
      <c r="G451" s="63"/>
      <c r="H451" s="63"/>
      <c r="I451" s="63"/>
      <c r="J451" s="63"/>
      <c r="K451" s="63"/>
    </row>
    <row r="452" spans="2:11">
      <c r="B452" s="63"/>
      <c r="C452" s="63"/>
      <c r="D452" s="63"/>
      <c r="E452" s="63"/>
      <c r="F452" s="63"/>
      <c r="G452" s="63"/>
      <c r="H452" s="63"/>
      <c r="I452" s="63"/>
      <c r="J452" s="63"/>
      <c r="K452" s="63"/>
    </row>
    <row r="453" spans="2:11">
      <c r="B453" s="63"/>
      <c r="C453" s="63"/>
      <c r="D453" s="63"/>
      <c r="E453" s="63"/>
      <c r="F453" s="63"/>
      <c r="G453" s="63"/>
      <c r="H453" s="63"/>
      <c r="I453" s="63"/>
      <c r="J453" s="63"/>
      <c r="K453" s="63"/>
    </row>
    <row r="454" spans="2:11">
      <c r="B454" s="63"/>
      <c r="C454" s="63"/>
      <c r="D454" s="63"/>
      <c r="E454" s="63"/>
      <c r="F454" s="63"/>
      <c r="G454" s="63"/>
      <c r="H454" s="63"/>
      <c r="I454" s="63"/>
      <c r="J454" s="63"/>
      <c r="K454" s="63"/>
    </row>
    <row r="455" spans="2:11">
      <c r="B455" s="63"/>
      <c r="C455" s="63"/>
      <c r="D455" s="63"/>
      <c r="E455" s="63"/>
      <c r="F455" s="63"/>
      <c r="G455" s="63"/>
      <c r="H455" s="63"/>
      <c r="I455" s="63"/>
      <c r="J455" s="63"/>
      <c r="K455" s="63"/>
    </row>
    <row r="456" spans="2:11">
      <c r="B456" s="63"/>
      <c r="C456" s="63"/>
      <c r="D456" s="63"/>
      <c r="E456" s="63"/>
      <c r="F456" s="63"/>
      <c r="G456" s="63"/>
      <c r="H456" s="63"/>
      <c r="I456" s="63"/>
      <c r="J456" s="63"/>
      <c r="K456" s="63"/>
    </row>
    <row r="457" spans="2:11">
      <c r="B457" s="63"/>
      <c r="C457" s="63"/>
      <c r="D457" s="63"/>
      <c r="E457" s="63"/>
      <c r="F457" s="63"/>
      <c r="G457" s="63"/>
      <c r="H457" s="63"/>
      <c r="I457" s="63"/>
      <c r="J457" s="63"/>
      <c r="K457" s="63"/>
    </row>
    <row r="458" spans="2:11">
      <c r="B458" s="63"/>
      <c r="C458" s="63"/>
      <c r="D458" s="63"/>
      <c r="E458" s="63"/>
      <c r="F458" s="63"/>
      <c r="G458" s="63"/>
      <c r="H458" s="63"/>
      <c r="I458" s="63"/>
      <c r="J458" s="63"/>
      <c r="K458" s="63"/>
    </row>
    <row r="459" spans="2:11">
      <c r="B459" s="63"/>
      <c r="C459" s="63"/>
      <c r="D459" s="63"/>
      <c r="E459" s="63"/>
      <c r="F459" s="63"/>
      <c r="G459" s="63"/>
      <c r="H459" s="63"/>
      <c r="I459" s="63"/>
      <c r="J459" s="63"/>
      <c r="K459" s="63"/>
    </row>
    <row r="460" spans="2:11">
      <c r="B460" s="63"/>
      <c r="C460" s="63"/>
      <c r="D460" s="63"/>
      <c r="E460" s="63"/>
      <c r="F460" s="63"/>
      <c r="G460" s="63"/>
      <c r="H460" s="63"/>
      <c r="I460" s="63"/>
      <c r="J460" s="63"/>
      <c r="K460" s="63"/>
    </row>
    <row r="461" spans="2:11">
      <c r="B461" s="63"/>
      <c r="C461" s="63"/>
      <c r="D461" s="63"/>
      <c r="E461" s="63"/>
      <c r="F461" s="63"/>
      <c r="G461" s="63"/>
      <c r="H461" s="63"/>
      <c r="I461" s="63"/>
      <c r="J461" s="63"/>
      <c r="K461" s="63"/>
    </row>
    <row r="462" spans="2:11">
      <c r="B462" s="63"/>
      <c r="C462" s="63"/>
      <c r="D462" s="63"/>
      <c r="E462" s="63"/>
      <c r="F462" s="63"/>
      <c r="G462" s="63"/>
      <c r="H462" s="63"/>
      <c r="I462" s="63"/>
      <c r="J462" s="63"/>
      <c r="K462" s="63"/>
    </row>
    <row r="463" spans="2:11">
      <c r="B463" s="63"/>
      <c r="C463" s="63"/>
      <c r="D463" s="63"/>
      <c r="E463" s="63"/>
      <c r="F463" s="63"/>
      <c r="G463" s="63"/>
      <c r="H463" s="63"/>
      <c r="I463" s="63"/>
      <c r="J463" s="63"/>
      <c r="K463" s="63"/>
    </row>
    <row r="464" spans="2:11">
      <c r="B464" s="63"/>
      <c r="C464" s="63"/>
      <c r="D464" s="63"/>
      <c r="E464" s="63"/>
      <c r="F464" s="63"/>
      <c r="G464" s="63"/>
      <c r="H464" s="63"/>
      <c r="I464" s="63"/>
      <c r="J464" s="63"/>
      <c r="K464" s="63"/>
    </row>
    <row r="465" spans="2:11">
      <c r="B465" s="63"/>
      <c r="C465" s="63"/>
      <c r="D465" s="63"/>
      <c r="E465" s="63"/>
      <c r="F465" s="63"/>
      <c r="G465" s="63"/>
      <c r="H465" s="63"/>
      <c r="I465" s="63"/>
      <c r="J465" s="63"/>
      <c r="K465" s="63"/>
    </row>
    <row r="466" spans="2:11">
      <c r="B466" s="63"/>
      <c r="C466" s="63"/>
      <c r="D466" s="63"/>
      <c r="E466" s="63"/>
      <c r="F466" s="63"/>
      <c r="G466" s="63"/>
      <c r="H466" s="63"/>
      <c r="I466" s="63"/>
      <c r="J466" s="63"/>
      <c r="K466" s="63"/>
    </row>
    <row r="467" spans="2:11">
      <c r="B467" s="63"/>
      <c r="C467" s="63"/>
      <c r="D467" s="63"/>
      <c r="E467" s="63"/>
      <c r="F467" s="63"/>
      <c r="G467" s="63"/>
      <c r="H467" s="63"/>
      <c r="I467" s="63"/>
      <c r="J467" s="63"/>
      <c r="K467" s="63"/>
    </row>
    <row r="468" spans="2:11">
      <c r="B468" s="63"/>
      <c r="C468" s="63"/>
      <c r="D468" s="63"/>
      <c r="E468" s="63"/>
      <c r="F468" s="63"/>
      <c r="G468" s="63"/>
      <c r="H468" s="63"/>
      <c r="I468" s="63"/>
      <c r="J468" s="63"/>
      <c r="K468" s="63"/>
    </row>
    <row r="469" spans="2:11">
      <c r="B469" s="63"/>
      <c r="C469" s="63"/>
      <c r="D469" s="63"/>
      <c r="E469" s="63"/>
      <c r="F469" s="63"/>
      <c r="G469" s="63"/>
      <c r="H469" s="63"/>
      <c r="I469" s="63"/>
      <c r="J469" s="63"/>
      <c r="K469" s="63"/>
    </row>
    <row r="470" spans="2:11">
      <c r="B470" s="63"/>
      <c r="C470" s="63"/>
      <c r="D470" s="63"/>
      <c r="E470" s="63"/>
      <c r="F470" s="63"/>
      <c r="G470" s="63"/>
      <c r="H470" s="63"/>
      <c r="I470" s="63"/>
      <c r="J470" s="63"/>
      <c r="K470" s="63"/>
    </row>
    <row r="471" spans="2:11">
      <c r="B471" s="63"/>
      <c r="C471" s="63"/>
      <c r="D471" s="63"/>
      <c r="E471" s="63"/>
      <c r="F471" s="63"/>
      <c r="G471" s="63"/>
      <c r="H471" s="63"/>
      <c r="I471" s="63"/>
      <c r="J471" s="63"/>
      <c r="K471" s="63"/>
    </row>
    <row r="472" spans="2:11">
      <c r="B472" s="63"/>
      <c r="C472" s="63"/>
      <c r="D472" s="63"/>
      <c r="E472" s="63"/>
      <c r="F472" s="63"/>
      <c r="G472" s="63"/>
      <c r="H472" s="63"/>
      <c r="I472" s="63"/>
      <c r="J472" s="63"/>
      <c r="K472" s="63"/>
    </row>
    <row r="473" spans="2:11">
      <c r="B473" s="63"/>
      <c r="C473" s="63"/>
      <c r="D473" s="63"/>
      <c r="E473" s="63"/>
      <c r="F473" s="63"/>
      <c r="G473" s="63"/>
      <c r="H473" s="63"/>
      <c r="I473" s="63"/>
      <c r="J473" s="63"/>
      <c r="K473" s="63"/>
    </row>
    <row r="474" spans="2:11">
      <c r="B474" s="63"/>
      <c r="C474" s="63"/>
      <c r="D474" s="63"/>
      <c r="E474" s="63"/>
      <c r="F474" s="63"/>
      <c r="G474" s="63"/>
      <c r="H474" s="63"/>
      <c r="I474" s="63"/>
      <c r="J474" s="63"/>
      <c r="K474" s="63"/>
    </row>
    <row r="475" spans="2:11">
      <c r="B475" s="63"/>
      <c r="C475" s="63"/>
      <c r="D475" s="63"/>
      <c r="E475" s="63"/>
      <c r="F475" s="63"/>
      <c r="G475" s="63"/>
      <c r="H475" s="63"/>
      <c r="I475" s="63"/>
      <c r="J475" s="63"/>
      <c r="K475" s="63"/>
    </row>
    <row r="476" spans="2:11">
      <c r="B476" s="63"/>
      <c r="C476" s="63"/>
      <c r="D476" s="63"/>
      <c r="E476" s="63"/>
      <c r="F476" s="63"/>
      <c r="G476" s="63"/>
      <c r="H476" s="63"/>
      <c r="I476" s="63"/>
      <c r="J476" s="63"/>
      <c r="K476" s="63"/>
    </row>
    <row r="477" spans="2:11">
      <c r="B477" s="63"/>
      <c r="C477" s="63"/>
      <c r="D477" s="63"/>
      <c r="E477" s="63"/>
      <c r="F477" s="63"/>
      <c r="G477" s="63"/>
      <c r="H477" s="63"/>
      <c r="I477" s="63"/>
      <c r="J477" s="63"/>
      <c r="K477" s="63"/>
    </row>
    <row r="478" spans="2:11">
      <c r="B478" s="63"/>
      <c r="C478" s="63"/>
      <c r="D478" s="63"/>
      <c r="E478" s="63"/>
      <c r="F478" s="63"/>
      <c r="G478" s="63"/>
      <c r="H478" s="63"/>
      <c r="I478" s="63"/>
      <c r="J478" s="63"/>
      <c r="K478" s="63"/>
    </row>
    <row r="479" spans="2:11">
      <c r="B479" s="63"/>
      <c r="C479" s="63"/>
      <c r="D479" s="63"/>
      <c r="E479" s="63"/>
      <c r="F479" s="63"/>
      <c r="G479" s="63"/>
      <c r="H479" s="63"/>
      <c r="I479" s="63"/>
      <c r="J479" s="63"/>
      <c r="K479" s="63"/>
    </row>
    <row r="480" spans="2:11">
      <c r="B480" s="63"/>
      <c r="C480" s="63"/>
      <c r="D480" s="63"/>
      <c r="E480" s="63"/>
      <c r="F480" s="63"/>
      <c r="G480" s="63"/>
      <c r="H480" s="63"/>
      <c r="I480" s="63"/>
      <c r="J480" s="63"/>
      <c r="K480" s="63"/>
    </row>
    <row r="481" spans="2:11">
      <c r="B481" s="63"/>
      <c r="C481" s="63"/>
      <c r="D481" s="63"/>
      <c r="E481" s="63"/>
      <c r="F481" s="63"/>
      <c r="G481" s="63"/>
      <c r="H481" s="63"/>
      <c r="I481" s="63"/>
      <c r="J481" s="63"/>
      <c r="K481" s="63"/>
    </row>
    <row r="482" spans="2:11">
      <c r="B482" s="63"/>
      <c r="C482" s="63"/>
      <c r="D482" s="63"/>
      <c r="E482" s="63"/>
      <c r="F482" s="63"/>
      <c r="G482" s="63"/>
      <c r="H482" s="63"/>
      <c r="I482" s="63"/>
      <c r="J482" s="63"/>
      <c r="K482" s="63"/>
    </row>
    <row r="483" spans="2:11">
      <c r="B483" s="63"/>
      <c r="C483" s="63"/>
      <c r="D483" s="63"/>
      <c r="E483" s="63"/>
      <c r="F483" s="63"/>
      <c r="G483" s="63"/>
      <c r="H483" s="63"/>
      <c r="I483" s="63"/>
      <c r="J483" s="63"/>
      <c r="K483" s="63"/>
    </row>
    <row r="484" spans="2:11">
      <c r="B484" s="63"/>
      <c r="C484" s="63"/>
      <c r="D484" s="63"/>
      <c r="E484" s="63"/>
      <c r="F484" s="63"/>
      <c r="G484" s="63"/>
      <c r="H484" s="63"/>
      <c r="I484" s="63"/>
      <c r="J484" s="63"/>
      <c r="K484" s="63"/>
    </row>
    <row r="485" spans="2:11">
      <c r="B485" s="63"/>
      <c r="C485" s="63"/>
      <c r="D485" s="63"/>
      <c r="E485" s="63"/>
      <c r="F485" s="63"/>
      <c r="G485" s="63"/>
      <c r="H485" s="63"/>
      <c r="I485" s="63"/>
      <c r="J485" s="63"/>
      <c r="K485" s="63"/>
    </row>
    <row r="486" spans="2:11">
      <c r="B486" s="63"/>
      <c r="C486" s="63"/>
      <c r="D486" s="63"/>
      <c r="E486" s="63"/>
      <c r="F486" s="63"/>
      <c r="G486" s="63"/>
      <c r="H486" s="63"/>
      <c r="I486" s="63"/>
      <c r="J486" s="63"/>
      <c r="K486" s="63"/>
    </row>
    <row r="487" spans="2:11">
      <c r="B487" s="63"/>
      <c r="C487" s="63"/>
      <c r="D487" s="63"/>
      <c r="E487" s="63"/>
      <c r="F487" s="63"/>
      <c r="G487" s="63"/>
      <c r="H487" s="63"/>
      <c r="I487" s="63"/>
      <c r="J487" s="63"/>
      <c r="K487" s="63"/>
    </row>
    <row r="488" spans="2:11">
      <c r="B488" s="63"/>
      <c r="C488" s="63"/>
      <c r="D488" s="63"/>
      <c r="E488" s="63"/>
      <c r="F488" s="63"/>
      <c r="G488" s="63"/>
      <c r="H488" s="63"/>
      <c r="I488" s="63"/>
      <c r="J488" s="63"/>
      <c r="K488" s="63"/>
    </row>
    <row r="489" spans="2:11">
      <c r="B489" s="63"/>
      <c r="C489" s="63"/>
      <c r="D489" s="63"/>
      <c r="E489" s="63"/>
      <c r="F489" s="63"/>
      <c r="G489" s="63"/>
      <c r="H489" s="63"/>
      <c r="I489" s="63"/>
      <c r="J489" s="63"/>
      <c r="K489" s="63"/>
    </row>
    <row r="490" spans="2:11">
      <c r="B490" s="63"/>
      <c r="C490" s="63"/>
      <c r="D490" s="63"/>
      <c r="E490" s="63"/>
      <c r="F490" s="63"/>
      <c r="G490" s="63"/>
      <c r="H490" s="63"/>
      <c r="I490" s="63"/>
      <c r="J490" s="63"/>
      <c r="K490" s="63"/>
    </row>
    <row r="491" spans="2:11">
      <c r="B491" s="63"/>
      <c r="C491" s="63"/>
      <c r="D491" s="63"/>
      <c r="E491" s="63"/>
      <c r="F491" s="63"/>
      <c r="G491" s="63"/>
      <c r="H491" s="63"/>
      <c r="I491" s="63"/>
      <c r="J491" s="63"/>
      <c r="K491" s="63"/>
    </row>
    <row r="492" spans="2:11">
      <c r="B492" s="63"/>
      <c r="C492" s="63"/>
      <c r="D492" s="63"/>
      <c r="E492" s="63"/>
      <c r="F492" s="63"/>
      <c r="G492" s="63"/>
      <c r="H492" s="63"/>
      <c r="I492" s="63"/>
      <c r="J492" s="63"/>
      <c r="K492" s="63"/>
    </row>
    <row r="493" spans="2:11">
      <c r="B493" s="63"/>
      <c r="C493" s="63"/>
      <c r="D493" s="63"/>
      <c r="E493" s="63"/>
      <c r="F493" s="63"/>
      <c r="G493" s="63"/>
      <c r="H493" s="63"/>
      <c r="I493" s="63"/>
      <c r="J493" s="63"/>
      <c r="K493" s="63"/>
    </row>
    <row r="494" spans="2:11">
      <c r="B494" s="63"/>
      <c r="C494" s="63"/>
      <c r="D494" s="63"/>
      <c r="E494" s="63"/>
      <c r="F494" s="63"/>
      <c r="G494" s="63"/>
      <c r="H494" s="63"/>
      <c r="I494" s="63"/>
      <c r="J494" s="63"/>
      <c r="K494" s="63"/>
    </row>
    <row r="495" spans="2:11">
      <c r="B495" s="63"/>
      <c r="C495" s="63"/>
      <c r="D495" s="63"/>
      <c r="E495" s="63"/>
      <c r="F495" s="63"/>
      <c r="G495" s="63"/>
      <c r="H495" s="63"/>
      <c r="I495" s="63"/>
      <c r="J495" s="63"/>
      <c r="K495" s="63"/>
    </row>
    <row r="496" spans="2:11">
      <c r="B496" s="63"/>
      <c r="C496" s="63"/>
      <c r="D496" s="63"/>
      <c r="E496" s="63"/>
      <c r="F496" s="63"/>
      <c r="G496" s="63"/>
      <c r="H496" s="63"/>
      <c r="I496" s="63"/>
      <c r="J496" s="63"/>
      <c r="K496" s="63"/>
    </row>
    <row r="497" spans="2:11">
      <c r="B497" s="63"/>
      <c r="C497" s="63"/>
      <c r="D497" s="63"/>
      <c r="E497" s="63"/>
      <c r="F497" s="63"/>
      <c r="G497" s="63"/>
      <c r="H497" s="63"/>
      <c r="I497" s="63"/>
      <c r="J497" s="63"/>
      <c r="K497" s="63"/>
    </row>
    <row r="498" spans="2:11">
      <c r="B498" s="63"/>
      <c r="C498" s="63"/>
      <c r="D498" s="63"/>
      <c r="E498" s="63"/>
      <c r="F498" s="63"/>
      <c r="G498" s="63"/>
      <c r="H498" s="63"/>
      <c r="I498" s="63"/>
      <c r="J498" s="63"/>
      <c r="K498" s="63"/>
    </row>
    <row r="499" spans="2:11">
      <c r="B499" s="63"/>
      <c r="C499" s="63"/>
      <c r="D499" s="63"/>
      <c r="E499" s="63"/>
      <c r="F499" s="63"/>
      <c r="G499" s="63"/>
      <c r="H499" s="63"/>
      <c r="I499" s="63"/>
      <c r="J499" s="63"/>
      <c r="K499" s="63"/>
    </row>
    <row r="500" spans="2:11">
      <c r="B500" s="63"/>
      <c r="C500" s="63"/>
      <c r="D500" s="63"/>
      <c r="E500" s="63"/>
      <c r="F500" s="63"/>
      <c r="G500" s="63"/>
      <c r="H500" s="63"/>
      <c r="I500" s="63"/>
      <c r="J500" s="63"/>
      <c r="K500" s="63"/>
    </row>
    <row r="501" spans="2:11">
      <c r="B501" s="63"/>
      <c r="C501" s="63"/>
      <c r="D501" s="63"/>
      <c r="E501" s="63"/>
      <c r="F501" s="63"/>
      <c r="G501" s="63"/>
      <c r="H501" s="63"/>
      <c r="I501" s="63"/>
      <c r="J501" s="63"/>
      <c r="K501" s="63"/>
    </row>
    <row r="502" spans="2:11">
      <c r="B502" s="63"/>
      <c r="C502" s="63"/>
      <c r="D502" s="63"/>
      <c r="E502" s="63"/>
      <c r="F502" s="63"/>
      <c r="G502" s="63"/>
      <c r="H502" s="63"/>
      <c r="I502" s="63"/>
      <c r="J502" s="63"/>
      <c r="K502" s="63"/>
    </row>
    <row r="503" spans="2:11">
      <c r="B503" s="63"/>
      <c r="C503" s="63"/>
      <c r="D503" s="63"/>
      <c r="E503" s="63"/>
      <c r="F503" s="63"/>
      <c r="G503" s="63"/>
      <c r="H503" s="63"/>
      <c r="I503" s="63"/>
      <c r="J503" s="63"/>
      <c r="K503" s="63"/>
    </row>
    <row r="504" spans="2:11">
      <c r="B504" s="63"/>
      <c r="C504" s="63"/>
      <c r="D504" s="63"/>
      <c r="E504" s="63"/>
      <c r="F504" s="63"/>
      <c r="G504" s="63"/>
      <c r="H504" s="63"/>
      <c r="I504" s="63"/>
      <c r="J504" s="63"/>
      <c r="K504" s="63"/>
    </row>
    <row r="505" spans="2:11">
      <c r="B505" s="63"/>
      <c r="C505" s="63"/>
      <c r="D505" s="63"/>
      <c r="E505" s="63"/>
      <c r="F505" s="63"/>
      <c r="G505" s="63"/>
      <c r="H505" s="63"/>
      <c r="I505" s="63"/>
      <c r="J505" s="63"/>
      <c r="K505" s="63"/>
    </row>
    <row r="506" spans="2:11">
      <c r="B506" s="63"/>
      <c r="C506" s="63"/>
      <c r="D506" s="63"/>
      <c r="E506" s="63"/>
      <c r="F506" s="63"/>
      <c r="G506" s="63"/>
      <c r="H506" s="63"/>
      <c r="I506" s="63"/>
      <c r="J506" s="63"/>
      <c r="K506" s="63"/>
    </row>
    <row r="507" spans="2:11">
      <c r="B507" s="63"/>
      <c r="C507" s="63"/>
      <c r="D507" s="63"/>
      <c r="E507" s="63"/>
      <c r="F507" s="63"/>
      <c r="G507" s="63"/>
      <c r="H507" s="63"/>
      <c r="I507" s="63"/>
      <c r="J507" s="63"/>
      <c r="K507" s="63"/>
    </row>
    <row r="508" spans="2:11">
      <c r="B508" s="63"/>
      <c r="C508" s="63"/>
      <c r="D508" s="63"/>
      <c r="E508" s="63"/>
      <c r="F508" s="63"/>
      <c r="G508" s="63"/>
      <c r="H508" s="63"/>
      <c r="I508" s="63"/>
      <c r="J508" s="63"/>
      <c r="K508" s="63"/>
    </row>
    <row r="509" spans="2:11">
      <c r="B509" s="63"/>
      <c r="C509" s="63"/>
      <c r="D509" s="63"/>
      <c r="E509" s="63"/>
      <c r="F509" s="63"/>
      <c r="G509" s="63"/>
      <c r="H509" s="63"/>
      <c r="I509" s="63"/>
      <c r="J509" s="63"/>
      <c r="K509" s="63"/>
    </row>
    <row r="510" spans="2:11">
      <c r="B510" s="63"/>
      <c r="C510" s="63"/>
      <c r="D510" s="63"/>
      <c r="E510" s="63"/>
      <c r="F510" s="63"/>
      <c r="G510" s="63"/>
      <c r="H510" s="63"/>
      <c r="I510" s="63"/>
      <c r="J510" s="63"/>
      <c r="K510" s="63"/>
    </row>
    <row r="511" spans="2:11">
      <c r="B511" s="63"/>
      <c r="C511" s="63"/>
      <c r="D511" s="63"/>
      <c r="E511" s="63"/>
      <c r="F511" s="63"/>
      <c r="G511" s="63"/>
      <c r="H511" s="63"/>
      <c r="I511" s="63"/>
      <c r="J511" s="63"/>
      <c r="K511" s="63"/>
    </row>
    <row r="512" spans="2:11">
      <c r="B512" s="63"/>
      <c r="C512" s="63"/>
      <c r="D512" s="63"/>
      <c r="E512" s="63"/>
      <c r="F512" s="63"/>
      <c r="G512" s="63"/>
      <c r="H512" s="63"/>
      <c r="I512" s="63"/>
      <c r="J512" s="63"/>
      <c r="K512" s="63"/>
    </row>
    <row r="513" spans="2:11">
      <c r="B513" s="63"/>
      <c r="C513" s="63"/>
      <c r="D513" s="63"/>
      <c r="E513" s="63"/>
      <c r="F513" s="63"/>
      <c r="G513" s="63"/>
      <c r="H513" s="63"/>
      <c r="I513" s="63"/>
      <c r="J513" s="63"/>
      <c r="K513" s="63"/>
    </row>
    <row r="514" spans="2:11">
      <c r="B514" s="63"/>
      <c r="C514" s="63"/>
      <c r="D514" s="63"/>
      <c r="E514" s="63"/>
      <c r="F514" s="63"/>
      <c r="G514" s="63"/>
      <c r="H514" s="63"/>
      <c r="I514" s="63"/>
      <c r="J514" s="63"/>
      <c r="K514" s="63"/>
    </row>
    <row r="515" spans="2:11">
      <c r="B515" s="63"/>
      <c r="C515" s="63"/>
      <c r="D515" s="63"/>
      <c r="E515" s="63"/>
      <c r="F515" s="63"/>
      <c r="G515" s="63"/>
      <c r="H515" s="63"/>
      <c r="I515" s="63"/>
      <c r="J515" s="63"/>
      <c r="K515" s="63"/>
    </row>
    <row r="516" spans="2:11">
      <c r="B516" s="63"/>
      <c r="C516" s="63"/>
      <c r="D516" s="63"/>
      <c r="E516" s="63"/>
      <c r="F516" s="63"/>
      <c r="G516" s="63"/>
      <c r="H516" s="63"/>
      <c r="I516" s="63"/>
      <c r="J516" s="63"/>
      <c r="K516" s="63"/>
    </row>
    <row r="517" spans="2:11">
      <c r="B517" s="63"/>
      <c r="C517" s="63"/>
      <c r="D517" s="63"/>
      <c r="E517" s="63"/>
      <c r="F517" s="63"/>
      <c r="G517" s="63"/>
      <c r="H517" s="63"/>
      <c r="I517" s="63"/>
      <c r="J517" s="63"/>
      <c r="K517" s="63"/>
    </row>
    <row r="518" spans="2:11">
      <c r="B518" s="63"/>
      <c r="C518" s="63"/>
      <c r="D518" s="63"/>
      <c r="E518" s="63"/>
      <c r="F518" s="63"/>
      <c r="G518" s="63"/>
      <c r="H518" s="63"/>
      <c r="I518" s="63"/>
      <c r="J518" s="63"/>
      <c r="K518" s="63"/>
    </row>
    <row r="519" spans="2:11">
      <c r="B519" s="63"/>
      <c r="C519" s="63"/>
      <c r="D519" s="63"/>
      <c r="E519" s="63"/>
      <c r="F519" s="63"/>
      <c r="G519" s="63"/>
      <c r="H519" s="63"/>
      <c r="I519" s="63"/>
      <c r="J519" s="63"/>
      <c r="K519" s="63"/>
    </row>
    <row r="520" spans="2:11">
      <c r="B520" s="63"/>
      <c r="C520" s="63"/>
      <c r="D520" s="63"/>
      <c r="E520" s="63"/>
      <c r="F520" s="63"/>
      <c r="G520" s="63"/>
      <c r="H520" s="63"/>
      <c r="I520" s="63"/>
      <c r="J520" s="63"/>
      <c r="K520" s="63"/>
    </row>
    <row r="521" spans="2:11">
      <c r="B521" s="63"/>
      <c r="C521" s="63"/>
      <c r="D521" s="63"/>
      <c r="E521" s="63"/>
      <c r="F521" s="63"/>
      <c r="G521" s="63"/>
      <c r="H521" s="63"/>
      <c r="I521" s="63"/>
      <c r="J521" s="63"/>
      <c r="K521" s="63"/>
    </row>
    <row r="522" spans="2:11">
      <c r="B522" s="63"/>
      <c r="C522" s="63"/>
      <c r="D522" s="63"/>
      <c r="E522" s="63"/>
      <c r="F522" s="63"/>
      <c r="G522" s="63"/>
      <c r="H522" s="63"/>
      <c r="I522" s="63"/>
      <c r="J522" s="63"/>
      <c r="K522" s="63"/>
    </row>
    <row r="523" spans="2:11">
      <c r="B523" s="63"/>
      <c r="C523" s="63"/>
      <c r="D523" s="63"/>
      <c r="E523" s="63"/>
      <c r="F523" s="63"/>
      <c r="G523" s="63"/>
      <c r="H523" s="63"/>
      <c r="I523" s="63"/>
      <c r="J523" s="63"/>
      <c r="K523" s="63"/>
    </row>
    <row r="524" spans="2:11">
      <c r="B524" s="63"/>
      <c r="C524" s="63"/>
      <c r="D524" s="63"/>
      <c r="E524" s="63"/>
      <c r="F524" s="63"/>
      <c r="G524" s="63"/>
      <c r="H524" s="63"/>
      <c r="I524" s="63"/>
      <c r="J524" s="63"/>
      <c r="K524" s="63"/>
    </row>
    <row r="525" spans="2:11">
      <c r="B525" s="63"/>
      <c r="C525" s="63"/>
      <c r="D525" s="63"/>
      <c r="E525" s="63"/>
      <c r="F525" s="63"/>
      <c r="G525" s="63"/>
      <c r="H525" s="63"/>
      <c r="I525" s="63"/>
      <c r="J525" s="63"/>
      <c r="K525" s="63"/>
    </row>
    <row r="526" spans="2:11">
      <c r="B526" s="63"/>
      <c r="C526" s="63"/>
      <c r="D526" s="63"/>
      <c r="E526" s="63"/>
      <c r="F526" s="63"/>
      <c r="G526" s="63"/>
      <c r="H526" s="63"/>
      <c r="I526" s="63"/>
      <c r="J526" s="63"/>
      <c r="K526" s="63"/>
    </row>
    <row r="527" spans="2:11">
      <c r="B527" s="63"/>
      <c r="C527" s="63"/>
      <c r="D527" s="63"/>
      <c r="E527" s="63"/>
      <c r="F527" s="63"/>
      <c r="G527" s="63"/>
      <c r="H527" s="63"/>
      <c r="I527" s="63"/>
      <c r="J527" s="63"/>
      <c r="K527" s="63"/>
    </row>
    <row r="528" spans="2:11">
      <c r="B528" s="63"/>
      <c r="C528" s="63"/>
      <c r="D528" s="63"/>
      <c r="E528" s="63"/>
      <c r="F528" s="63"/>
      <c r="G528" s="63"/>
      <c r="H528" s="63"/>
      <c r="I528" s="63"/>
      <c r="J528" s="63"/>
      <c r="K528" s="63"/>
    </row>
    <row r="529" spans="2:11">
      <c r="B529" s="63"/>
      <c r="C529" s="63"/>
      <c r="D529" s="63"/>
      <c r="E529" s="63"/>
      <c r="F529" s="63"/>
      <c r="G529" s="63"/>
      <c r="H529" s="63"/>
      <c r="I529" s="63"/>
      <c r="J529" s="63"/>
      <c r="K529" s="63"/>
    </row>
    <row r="530" spans="2:11">
      <c r="B530" s="63"/>
      <c r="C530" s="63"/>
      <c r="D530" s="63"/>
      <c r="E530" s="63"/>
      <c r="F530" s="63"/>
      <c r="G530" s="63"/>
      <c r="H530" s="63"/>
      <c r="I530" s="63"/>
      <c r="J530" s="63"/>
      <c r="K530" s="63"/>
    </row>
    <row r="531" spans="2:11">
      <c r="B531" s="63"/>
      <c r="C531" s="63"/>
      <c r="D531" s="63"/>
      <c r="E531" s="63"/>
      <c r="F531" s="63"/>
      <c r="G531" s="63"/>
      <c r="H531" s="63"/>
      <c r="I531" s="63"/>
      <c r="J531" s="63"/>
      <c r="K531" s="63"/>
    </row>
    <row r="532" spans="2:11">
      <c r="B532" s="63"/>
      <c r="C532" s="63"/>
      <c r="D532" s="63"/>
      <c r="E532" s="63"/>
      <c r="F532" s="63"/>
      <c r="G532" s="63"/>
      <c r="H532" s="63"/>
      <c r="I532" s="63"/>
      <c r="J532" s="63"/>
      <c r="K532" s="63"/>
    </row>
    <row r="533" spans="2:11">
      <c r="B533" s="63"/>
      <c r="C533" s="63"/>
      <c r="D533" s="63"/>
      <c r="E533" s="63"/>
      <c r="F533" s="63"/>
      <c r="G533" s="63"/>
      <c r="H533" s="63"/>
      <c r="I533" s="63"/>
      <c r="J533" s="63"/>
      <c r="K533" s="63"/>
    </row>
    <row r="534" spans="2:11">
      <c r="B534" s="63"/>
      <c r="C534" s="63"/>
      <c r="D534" s="63"/>
      <c r="E534" s="63"/>
      <c r="F534" s="63"/>
      <c r="G534" s="63"/>
      <c r="H534" s="63"/>
      <c r="I534" s="63"/>
      <c r="J534" s="63"/>
      <c r="K534" s="63"/>
    </row>
    <row r="535" spans="2:11">
      <c r="B535" s="63"/>
      <c r="C535" s="63"/>
      <c r="D535" s="63"/>
      <c r="E535" s="63"/>
      <c r="F535" s="63"/>
      <c r="G535" s="63"/>
      <c r="H535" s="63"/>
      <c r="I535" s="63"/>
      <c r="J535" s="63"/>
      <c r="K535" s="63"/>
    </row>
    <row r="536" spans="2:11">
      <c r="B536" s="63"/>
      <c r="C536" s="63"/>
      <c r="D536" s="63"/>
      <c r="E536" s="63"/>
      <c r="F536" s="63"/>
      <c r="G536" s="63"/>
      <c r="H536" s="63"/>
      <c r="I536" s="63"/>
      <c r="J536" s="63"/>
      <c r="K536" s="63"/>
    </row>
    <row r="537" spans="2:11">
      <c r="B537" s="63"/>
      <c r="C537" s="63"/>
      <c r="D537" s="63"/>
      <c r="E537" s="63"/>
      <c r="F537" s="63"/>
      <c r="G537" s="63"/>
      <c r="H537" s="63"/>
      <c r="I537" s="63"/>
      <c r="J537" s="63"/>
      <c r="K537" s="63"/>
    </row>
    <row r="538" spans="2:11">
      <c r="B538" s="63"/>
      <c r="C538" s="63"/>
      <c r="D538" s="63"/>
      <c r="E538" s="63"/>
      <c r="F538" s="63"/>
      <c r="G538" s="63"/>
      <c r="H538" s="63"/>
      <c r="I538" s="63"/>
      <c r="J538" s="63"/>
      <c r="K538" s="63"/>
    </row>
    <row r="539" spans="2:11">
      <c r="B539" s="63"/>
      <c r="C539" s="63"/>
      <c r="D539" s="63"/>
      <c r="E539" s="63"/>
      <c r="F539" s="63"/>
      <c r="G539" s="63"/>
      <c r="H539" s="63"/>
      <c r="I539" s="63"/>
      <c r="J539" s="63"/>
      <c r="K539" s="63"/>
    </row>
    <row r="540" spans="2:11">
      <c r="B540" s="63"/>
      <c r="C540" s="63"/>
      <c r="D540" s="63"/>
      <c r="E540" s="63"/>
      <c r="F540" s="63"/>
      <c r="G540" s="63"/>
      <c r="H540" s="63"/>
      <c r="I540" s="63"/>
      <c r="J540" s="63"/>
      <c r="K540" s="63"/>
    </row>
    <row r="541" spans="2:11">
      <c r="B541" s="63"/>
      <c r="C541" s="63"/>
      <c r="D541" s="63"/>
      <c r="E541" s="63"/>
      <c r="F541" s="63"/>
      <c r="G541" s="63"/>
      <c r="H541" s="63"/>
      <c r="I541" s="63"/>
      <c r="J541" s="63"/>
      <c r="K541" s="63"/>
    </row>
    <row r="542" spans="2:11">
      <c r="B542" s="63"/>
      <c r="C542" s="63"/>
      <c r="D542" s="63"/>
      <c r="E542" s="63"/>
      <c r="F542" s="63"/>
      <c r="G542" s="63"/>
      <c r="H542" s="63"/>
      <c r="I542" s="63"/>
      <c r="J542" s="63"/>
      <c r="K542" s="63"/>
    </row>
    <row r="543" spans="2:11">
      <c r="B543" s="63"/>
      <c r="C543" s="63"/>
      <c r="D543" s="63"/>
      <c r="E543" s="63"/>
      <c r="F543" s="63"/>
      <c r="G543" s="63"/>
      <c r="H543" s="63"/>
      <c r="I543" s="63"/>
      <c r="J543" s="63"/>
      <c r="K543" s="63"/>
    </row>
    <row r="544" spans="2:11">
      <c r="B544" s="63"/>
      <c r="C544" s="63"/>
      <c r="D544" s="63"/>
      <c r="E544" s="63"/>
      <c r="F544" s="63"/>
      <c r="G544" s="63"/>
      <c r="H544" s="63"/>
      <c r="I544" s="63"/>
      <c r="J544" s="63"/>
      <c r="K544" s="63"/>
    </row>
    <row r="545" spans="2:11">
      <c r="B545" s="63"/>
      <c r="C545" s="63"/>
      <c r="D545" s="63"/>
      <c r="E545" s="63"/>
      <c r="F545" s="63"/>
      <c r="G545" s="63"/>
      <c r="H545" s="63"/>
      <c r="I545" s="63"/>
      <c r="J545" s="63"/>
      <c r="K545" s="63"/>
    </row>
    <row r="546" spans="2:11">
      <c r="B546" s="63"/>
      <c r="C546" s="63"/>
      <c r="D546" s="63"/>
      <c r="E546" s="63"/>
      <c r="F546" s="63"/>
      <c r="G546" s="63"/>
      <c r="H546" s="63"/>
      <c r="I546" s="63"/>
      <c r="J546" s="63"/>
      <c r="K546" s="63"/>
    </row>
    <row r="547" spans="2:11">
      <c r="B547" s="63"/>
      <c r="C547" s="63"/>
      <c r="D547" s="63"/>
      <c r="E547" s="63"/>
      <c r="F547" s="63"/>
      <c r="G547" s="63"/>
      <c r="H547" s="63"/>
      <c r="I547" s="63"/>
      <c r="J547" s="63"/>
      <c r="K547" s="63"/>
    </row>
    <row r="548" spans="2:11">
      <c r="B548" s="63"/>
      <c r="C548" s="63"/>
      <c r="D548" s="63"/>
      <c r="E548" s="63"/>
      <c r="F548" s="63"/>
      <c r="G548" s="63"/>
      <c r="H548" s="63"/>
      <c r="I548" s="63"/>
      <c r="J548" s="63"/>
      <c r="K548" s="63"/>
    </row>
    <row r="549" spans="2:11">
      <c r="B549" s="63"/>
      <c r="C549" s="63"/>
      <c r="D549" s="63"/>
      <c r="E549" s="63"/>
      <c r="F549" s="63"/>
      <c r="G549" s="63"/>
      <c r="H549" s="63"/>
      <c r="I549" s="63"/>
      <c r="J549" s="63"/>
      <c r="K549" s="63"/>
    </row>
    <row r="550" spans="2:11">
      <c r="B550" s="63"/>
      <c r="C550" s="63"/>
      <c r="D550" s="63"/>
      <c r="E550" s="63"/>
      <c r="F550" s="63"/>
      <c r="G550" s="63"/>
      <c r="H550" s="63"/>
      <c r="I550" s="63"/>
      <c r="J550" s="63"/>
      <c r="K550" s="63"/>
    </row>
    <row r="551" spans="2:11">
      <c r="B551" s="63"/>
      <c r="C551" s="63"/>
      <c r="D551" s="63"/>
      <c r="E551" s="63"/>
      <c r="F551" s="63"/>
      <c r="G551" s="63"/>
      <c r="H551" s="63"/>
      <c r="I551" s="63"/>
      <c r="J551" s="63"/>
      <c r="K551" s="63"/>
    </row>
    <row r="552" spans="2:11">
      <c r="B552" s="63"/>
      <c r="C552" s="63"/>
      <c r="D552" s="63"/>
      <c r="E552" s="63"/>
      <c r="F552" s="63"/>
      <c r="G552" s="63"/>
      <c r="H552" s="63"/>
      <c r="I552" s="63"/>
      <c r="J552" s="63"/>
      <c r="K552" s="63"/>
    </row>
    <row r="553" spans="2:11">
      <c r="B553" s="63"/>
      <c r="C553" s="63"/>
      <c r="D553" s="63"/>
      <c r="E553" s="63"/>
      <c r="F553" s="63"/>
      <c r="G553" s="63"/>
      <c r="H553" s="63"/>
      <c r="I553" s="63"/>
      <c r="J553" s="63"/>
      <c r="K553" s="63"/>
    </row>
    <row r="554" spans="2:11">
      <c r="B554" s="63"/>
      <c r="C554" s="63"/>
      <c r="D554" s="63"/>
      <c r="E554" s="63"/>
      <c r="F554" s="63"/>
      <c r="G554" s="63"/>
      <c r="H554" s="63"/>
      <c r="I554" s="63"/>
      <c r="J554" s="63"/>
      <c r="K554" s="63"/>
    </row>
    <row r="555" spans="2:11">
      <c r="B555" s="63"/>
      <c r="C555" s="63"/>
      <c r="D555" s="63"/>
      <c r="E555" s="63"/>
      <c r="F555" s="63"/>
      <c r="G555" s="63"/>
      <c r="H555" s="63"/>
      <c r="I555" s="63"/>
      <c r="J555" s="63"/>
      <c r="K555" s="63"/>
    </row>
    <row r="556" spans="2:11">
      <c r="B556" s="63"/>
      <c r="C556" s="63"/>
      <c r="D556" s="63"/>
      <c r="E556" s="63"/>
      <c r="F556" s="63"/>
      <c r="G556" s="63"/>
      <c r="H556" s="63"/>
      <c r="I556" s="63"/>
      <c r="J556" s="63"/>
      <c r="K556" s="63"/>
    </row>
    <row r="557" spans="2:11">
      <c r="B557" s="63"/>
      <c r="C557" s="63"/>
      <c r="D557" s="63"/>
      <c r="E557" s="63"/>
      <c r="F557" s="63"/>
      <c r="G557" s="63"/>
      <c r="H557" s="63"/>
      <c r="I557" s="63"/>
      <c r="J557" s="63"/>
      <c r="K557" s="63"/>
    </row>
    <row r="558" spans="2:11">
      <c r="B558" s="63"/>
      <c r="C558" s="63"/>
      <c r="D558" s="63"/>
      <c r="E558" s="63"/>
      <c r="F558" s="63"/>
      <c r="G558" s="63"/>
      <c r="H558" s="63"/>
      <c r="I558" s="63"/>
      <c r="J558" s="63"/>
      <c r="K558" s="63"/>
    </row>
    <row r="559" spans="2:11">
      <c r="B559" s="63"/>
      <c r="C559" s="63"/>
      <c r="D559" s="63"/>
      <c r="E559" s="63"/>
      <c r="F559" s="63"/>
      <c r="G559" s="63"/>
      <c r="H559" s="63"/>
      <c r="I559" s="63"/>
      <c r="J559" s="63"/>
      <c r="K559" s="63"/>
    </row>
    <row r="560" spans="2:11">
      <c r="B560" s="63"/>
      <c r="C560" s="63"/>
      <c r="D560" s="63"/>
      <c r="E560" s="63"/>
      <c r="F560" s="63"/>
      <c r="G560" s="63"/>
      <c r="H560" s="63"/>
      <c r="I560" s="63"/>
      <c r="J560" s="63"/>
      <c r="K560" s="63"/>
    </row>
    <row r="561" spans="2:11">
      <c r="B561" s="63"/>
      <c r="C561" s="63"/>
      <c r="D561" s="63"/>
      <c r="E561" s="63"/>
      <c r="F561" s="63"/>
      <c r="G561" s="63"/>
      <c r="H561" s="63"/>
      <c r="I561" s="63"/>
      <c r="J561" s="63"/>
      <c r="K561" s="63"/>
    </row>
    <row r="562" spans="2:11">
      <c r="B562" s="63"/>
      <c r="C562" s="63"/>
      <c r="D562" s="63"/>
      <c r="E562" s="63"/>
      <c r="F562" s="63"/>
      <c r="G562" s="63"/>
      <c r="H562" s="63"/>
      <c r="I562" s="63"/>
      <c r="J562" s="63"/>
      <c r="K562" s="63"/>
    </row>
    <row r="563" spans="2:11">
      <c r="B563" s="63"/>
      <c r="C563" s="63"/>
      <c r="D563" s="63"/>
      <c r="E563" s="63"/>
      <c r="F563" s="63"/>
      <c r="G563" s="63"/>
      <c r="H563" s="63"/>
      <c r="I563" s="63"/>
      <c r="J563" s="63"/>
      <c r="K563" s="63"/>
    </row>
    <row r="564" spans="2:11">
      <c r="B564" s="63"/>
      <c r="C564" s="63"/>
      <c r="D564" s="63"/>
      <c r="E564" s="63"/>
      <c r="F564" s="63"/>
      <c r="G564" s="63"/>
      <c r="H564" s="63"/>
      <c r="I564" s="63"/>
      <c r="J564" s="63"/>
      <c r="K564" s="63"/>
    </row>
    <row r="565" spans="2:11">
      <c r="B565" s="63"/>
      <c r="C565" s="63"/>
      <c r="D565" s="63"/>
      <c r="E565" s="63"/>
      <c r="F565" s="63"/>
      <c r="G565" s="63"/>
      <c r="H565" s="63"/>
      <c r="I565" s="63"/>
      <c r="J565" s="63"/>
      <c r="K565" s="63"/>
    </row>
    <row r="566" spans="2:11">
      <c r="B566" s="63"/>
      <c r="C566" s="63"/>
      <c r="D566" s="63"/>
      <c r="E566" s="63"/>
      <c r="F566" s="63"/>
      <c r="G566" s="63"/>
      <c r="H566" s="63"/>
      <c r="I566" s="63"/>
      <c r="J566" s="63"/>
      <c r="K566" s="63"/>
    </row>
    <row r="567" spans="2:11">
      <c r="B567" s="63"/>
      <c r="C567" s="63"/>
      <c r="D567" s="63"/>
      <c r="E567" s="63"/>
      <c r="F567" s="63"/>
      <c r="G567" s="63"/>
      <c r="H567" s="63"/>
      <c r="I567" s="63"/>
      <c r="J567" s="63"/>
      <c r="K567" s="63"/>
    </row>
    <row r="568" spans="2:11">
      <c r="B568" s="63"/>
      <c r="C568" s="63"/>
      <c r="D568" s="63"/>
      <c r="E568" s="63"/>
      <c r="F568" s="63"/>
      <c r="G568" s="63"/>
      <c r="H568" s="63"/>
      <c r="I568" s="63"/>
      <c r="J568" s="63"/>
      <c r="K568" s="63"/>
    </row>
    <row r="569" spans="2:11">
      <c r="B569" s="63"/>
      <c r="C569" s="63"/>
      <c r="D569" s="63"/>
      <c r="E569" s="63"/>
      <c r="F569" s="63"/>
      <c r="G569" s="63"/>
      <c r="H569" s="63"/>
      <c r="I569" s="63"/>
      <c r="J569" s="63"/>
      <c r="K569" s="63"/>
    </row>
    <row r="570" spans="2:11">
      <c r="B570" s="63"/>
      <c r="C570" s="63"/>
      <c r="D570" s="63"/>
      <c r="E570" s="63"/>
      <c r="F570" s="63"/>
      <c r="G570" s="63"/>
      <c r="H570" s="63"/>
      <c r="I570" s="63"/>
      <c r="J570" s="63"/>
      <c r="K570" s="63"/>
    </row>
    <row r="571" spans="2:11">
      <c r="B571" s="63"/>
      <c r="C571" s="63"/>
      <c r="D571" s="63"/>
      <c r="E571" s="63"/>
      <c r="F571" s="63"/>
      <c r="G571" s="63"/>
      <c r="H571" s="63"/>
      <c r="I571" s="63"/>
      <c r="J571" s="63"/>
      <c r="K571" s="63"/>
    </row>
    <row r="572" spans="2:11">
      <c r="B572" s="63"/>
      <c r="C572" s="63"/>
      <c r="D572" s="63"/>
      <c r="E572" s="63"/>
      <c r="F572" s="63"/>
      <c r="G572" s="63"/>
      <c r="H572" s="63"/>
      <c r="I572" s="63"/>
      <c r="J572" s="63"/>
      <c r="K572" s="63"/>
    </row>
    <row r="573" spans="2:11">
      <c r="B573" s="63"/>
      <c r="C573" s="63"/>
      <c r="D573" s="63"/>
      <c r="E573" s="63"/>
      <c r="F573" s="63"/>
      <c r="G573" s="63"/>
      <c r="H573" s="63"/>
      <c r="I573" s="63"/>
      <c r="J573" s="63"/>
      <c r="K573" s="63"/>
    </row>
    <row r="574" spans="2:11">
      <c r="B574" s="63"/>
      <c r="C574" s="63"/>
      <c r="D574" s="63"/>
      <c r="E574" s="63"/>
      <c r="F574" s="63"/>
      <c r="G574" s="63"/>
      <c r="H574" s="63"/>
      <c r="I574" s="63"/>
      <c r="J574" s="63"/>
      <c r="K574" s="63"/>
    </row>
    <row r="575" spans="2:11">
      <c r="B575" s="63"/>
      <c r="C575" s="63"/>
      <c r="D575" s="63"/>
      <c r="E575" s="63"/>
      <c r="F575" s="63"/>
      <c r="G575" s="63"/>
      <c r="H575" s="63"/>
      <c r="I575" s="63"/>
      <c r="J575" s="63"/>
      <c r="K575" s="63"/>
    </row>
    <row r="576" spans="2:11">
      <c r="B576" s="63"/>
      <c r="C576" s="63"/>
      <c r="D576" s="63"/>
      <c r="E576" s="63"/>
      <c r="F576" s="63"/>
      <c r="G576" s="63"/>
      <c r="H576" s="63"/>
      <c r="I576" s="63"/>
      <c r="J576" s="63"/>
      <c r="K576" s="63"/>
    </row>
    <row r="577" spans="2:11">
      <c r="B577" s="63"/>
      <c r="C577" s="63"/>
      <c r="D577" s="63"/>
      <c r="E577" s="63"/>
      <c r="F577" s="63"/>
      <c r="G577" s="63"/>
      <c r="H577" s="63"/>
      <c r="I577" s="63"/>
      <c r="J577" s="63"/>
      <c r="K577" s="63"/>
    </row>
    <row r="578" spans="2:11">
      <c r="B578" s="63"/>
      <c r="C578" s="63"/>
      <c r="D578" s="63"/>
      <c r="E578" s="63"/>
      <c r="F578" s="63"/>
      <c r="G578" s="63"/>
      <c r="H578" s="63"/>
      <c r="I578" s="63"/>
      <c r="J578" s="63"/>
      <c r="K578" s="63"/>
    </row>
    <row r="579" spans="2:11">
      <c r="B579" s="63"/>
      <c r="C579" s="63"/>
      <c r="D579" s="63"/>
      <c r="E579" s="63"/>
      <c r="F579" s="63"/>
      <c r="G579" s="63"/>
      <c r="H579" s="63"/>
      <c r="I579" s="63"/>
      <c r="J579" s="63"/>
      <c r="K579" s="63"/>
    </row>
    <row r="580" spans="2:11">
      <c r="B580" s="63"/>
      <c r="C580" s="63"/>
      <c r="D580" s="63"/>
      <c r="E580" s="63"/>
      <c r="F580" s="63"/>
      <c r="G580" s="63"/>
      <c r="H580" s="63"/>
      <c r="I580" s="63"/>
      <c r="J580" s="63"/>
      <c r="K580" s="63"/>
    </row>
    <row r="581" spans="2:11">
      <c r="B581" s="63"/>
      <c r="C581" s="63"/>
      <c r="D581" s="63"/>
      <c r="E581" s="63"/>
      <c r="F581" s="63"/>
      <c r="G581" s="63"/>
      <c r="H581" s="63"/>
      <c r="I581" s="63"/>
      <c r="J581" s="63"/>
      <c r="K581" s="63"/>
    </row>
    <row r="582" spans="2:11">
      <c r="B582" s="63"/>
      <c r="C582" s="63"/>
      <c r="D582" s="63"/>
      <c r="E582" s="63"/>
      <c r="F582" s="63"/>
      <c r="G582" s="63"/>
      <c r="H582" s="63"/>
      <c r="I582" s="63"/>
      <c r="J582" s="63"/>
      <c r="K582" s="63"/>
    </row>
    <row r="583" spans="2:11">
      <c r="B583" s="63"/>
      <c r="C583" s="63"/>
      <c r="D583" s="63"/>
      <c r="E583" s="63"/>
      <c r="F583" s="63"/>
      <c r="G583" s="63"/>
      <c r="H583" s="63"/>
      <c r="I583" s="63"/>
      <c r="J583" s="63"/>
      <c r="K583" s="63"/>
    </row>
    <row r="584" spans="2:11">
      <c r="B584" s="63"/>
      <c r="C584" s="63"/>
      <c r="D584" s="63"/>
      <c r="E584" s="63"/>
      <c r="F584" s="63"/>
      <c r="G584" s="63"/>
      <c r="H584" s="63"/>
      <c r="I584" s="63"/>
      <c r="J584" s="63"/>
      <c r="K584" s="63"/>
    </row>
    <row r="585" spans="2:11">
      <c r="B585" s="63"/>
      <c r="C585" s="63"/>
      <c r="D585" s="63"/>
      <c r="E585" s="63"/>
      <c r="F585" s="63"/>
      <c r="G585" s="63"/>
      <c r="H585" s="63"/>
      <c r="I585" s="63"/>
      <c r="J585" s="63"/>
      <c r="K585" s="63"/>
    </row>
    <row r="586" spans="2:11">
      <c r="B586" s="63"/>
      <c r="C586" s="63"/>
      <c r="D586" s="63"/>
      <c r="E586" s="63"/>
      <c r="F586" s="63"/>
      <c r="G586" s="63"/>
      <c r="H586" s="63"/>
      <c r="I586" s="63"/>
      <c r="J586" s="63"/>
      <c r="K586" s="63"/>
    </row>
    <row r="587" spans="2:11">
      <c r="B587" s="63"/>
      <c r="C587" s="63"/>
      <c r="D587" s="63"/>
      <c r="E587" s="63"/>
      <c r="F587" s="63"/>
      <c r="G587" s="63"/>
      <c r="H587" s="63"/>
      <c r="I587" s="63"/>
      <c r="J587" s="63"/>
      <c r="K587" s="63"/>
    </row>
    <row r="588" spans="2:11">
      <c r="B588" s="63"/>
      <c r="C588" s="63"/>
      <c r="D588" s="63"/>
      <c r="E588" s="63"/>
      <c r="F588" s="63"/>
      <c r="G588" s="63"/>
      <c r="H588" s="63"/>
      <c r="I588" s="63"/>
      <c r="J588" s="63"/>
      <c r="K588" s="63"/>
    </row>
    <row r="589" spans="2:11">
      <c r="B589" s="63"/>
      <c r="C589" s="63"/>
      <c r="D589" s="63"/>
      <c r="E589" s="63"/>
      <c r="F589" s="63"/>
      <c r="G589" s="63"/>
      <c r="H589" s="63"/>
      <c r="I589" s="63"/>
      <c r="J589" s="63"/>
      <c r="K589" s="63"/>
    </row>
    <row r="590" spans="2:11">
      <c r="B590" s="63"/>
      <c r="C590" s="63"/>
      <c r="D590" s="63"/>
      <c r="E590" s="63"/>
      <c r="F590" s="63"/>
      <c r="G590" s="63"/>
      <c r="H590" s="63"/>
      <c r="I590" s="63"/>
      <c r="J590" s="63"/>
      <c r="K590" s="63"/>
    </row>
    <row r="591" spans="2:11">
      <c r="B591" s="63"/>
      <c r="C591" s="63"/>
      <c r="D591" s="63"/>
      <c r="E591" s="63"/>
      <c r="F591" s="63"/>
      <c r="G591" s="63"/>
      <c r="H591" s="63"/>
      <c r="I591" s="63"/>
      <c r="J591" s="63"/>
      <c r="K591" s="63"/>
    </row>
    <row r="592" spans="2:11">
      <c r="B592" s="63"/>
      <c r="C592" s="63"/>
      <c r="D592" s="63"/>
      <c r="E592" s="63"/>
      <c r="F592" s="63"/>
      <c r="G592" s="63"/>
      <c r="H592" s="63"/>
      <c r="I592" s="63"/>
      <c r="J592" s="63"/>
      <c r="K592" s="63"/>
    </row>
    <row r="593" spans="2:11">
      <c r="B593" s="63"/>
      <c r="C593" s="63"/>
      <c r="D593" s="63"/>
      <c r="E593" s="63"/>
      <c r="F593" s="63"/>
      <c r="G593" s="63"/>
      <c r="H593" s="63"/>
      <c r="I593" s="63"/>
      <c r="J593" s="63"/>
      <c r="K593" s="63"/>
    </row>
    <row r="594" spans="2:11">
      <c r="B594" s="63"/>
      <c r="C594" s="63"/>
      <c r="D594" s="63"/>
      <c r="E594" s="63"/>
      <c r="F594" s="63"/>
      <c r="G594" s="63"/>
      <c r="H594" s="63"/>
      <c r="I594" s="63"/>
      <c r="J594" s="63"/>
      <c r="K594" s="63"/>
    </row>
    <row r="595" spans="2:11">
      <c r="B595" s="63"/>
      <c r="C595" s="63"/>
      <c r="D595" s="63"/>
      <c r="E595" s="63"/>
      <c r="F595" s="63"/>
      <c r="G595" s="63"/>
      <c r="H595" s="63"/>
      <c r="I595" s="63"/>
      <c r="J595" s="63"/>
      <c r="K595" s="63"/>
    </row>
    <row r="596" spans="2:11">
      <c r="B596" s="63"/>
      <c r="C596" s="63"/>
      <c r="D596" s="63"/>
      <c r="E596" s="63"/>
      <c r="F596" s="63"/>
      <c r="G596" s="63"/>
      <c r="H596" s="63"/>
      <c r="I596" s="63"/>
      <c r="J596" s="63"/>
      <c r="K596" s="63"/>
    </row>
    <row r="597" spans="2:11">
      <c r="B597" s="63"/>
      <c r="C597" s="63"/>
      <c r="D597" s="63"/>
      <c r="E597" s="63"/>
      <c r="F597" s="63"/>
      <c r="G597" s="63"/>
      <c r="H597" s="63"/>
      <c r="I597" s="63"/>
      <c r="J597" s="63"/>
      <c r="K597" s="63"/>
    </row>
    <row r="598" spans="2:11">
      <c r="B598" s="63"/>
      <c r="C598" s="63"/>
      <c r="D598" s="63"/>
      <c r="E598" s="63"/>
      <c r="F598" s="63"/>
      <c r="G598" s="63"/>
      <c r="H598" s="63"/>
      <c r="I598" s="63"/>
      <c r="J598" s="63"/>
      <c r="K598" s="63"/>
    </row>
    <row r="599" spans="2:11">
      <c r="B599" s="63"/>
      <c r="C599" s="63"/>
      <c r="D599" s="63"/>
      <c r="E599" s="63"/>
      <c r="F599" s="63"/>
      <c r="G599" s="63"/>
      <c r="H599" s="63"/>
      <c r="I599" s="63"/>
      <c r="J599" s="63"/>
      <c r="K599" s="63"/>
    </row>
    <row r="600" spans="2:11">
      <c r="B600" s="63"/>
      <c r="C600" s="63"/>
      <c r="D600" s="63"/>
      <c r="E600" s="63"/>
      <c r="F600" s="63"/>
      <c r="G600" s="63"/>
      <c r="H600" s="63"/>
      <c r="I600" s="63"/>
      <c r="J600" s="63"/>
      <c r="K600" s="63"/>
    </row>
    <row r="601" spans="2:11">
      <c r="B601" s="63"/>
      <c r="C601" s="63"/>
      <c r="D601" s="63"/>
      <c r="E601" s="63"/>
      <c r="F601" s="63"/>
      <c r="G601" s="63"/>
      <c r="H601" s="63"/>
      <c r="I601" s="63"/>
      <c r="J601" s="63"/>
      <c r="K601" s="63"/>
    </row>
    <row r="602" spans="2:11">
      <c r="B602" s="63"/>
      <c r="C602" s="63"/>
      <c r="D602" s="63"/>
      <c r="E602" s="63"/>
      <c r="F602" s="63"/>
      <c r="G602" s="63"/>
      <c r="H602" s="63"/>
      <c r="I602" s="63"/>
      <c r="J602" s="63"/>
      <c r="K602" s="63"/>
    </row>
    <row r="603" spans="2:11">
      <c r="B603" s="63"/>
      <c r="C603" s="63"/>
      <c r="D603" s="63"/>
      <c r="E603" s="63"/>
      <c r="F603" s="63"/>
      <c r="G603" s="63"/>
      <c r="H603" s="63"/>
      <c r="I603" s="63"/>
      <c r="J603" s="63"/>
      <c r="K603" s="63"/>
    </row>
    <row r="604" spans="2:11">
      <c r="B604" s="63"/>
      <c r="C604" s="63"/>
      <c r="D604" s="63"/>
      <c r="E604" s="63"/>
      <c r="F604" s="63"/>
      <c r="G604" s="63"/>
      <c r="H604" s="63"/>
      <c r="I604" s="63"/>
      <c r="J604" s="63"/>
      <c r="K604" s="63"/>
    </row>
    <row r="605" spans="2:11">
      <c r="B605" s="63"/>
      <c r="C605" s="63"/>
      <c r="D605" s="63"/>
      <c r="E605" s="63"/>
      <c r="F605" s="63"/>
      <c r="G605" s="63"/>
      <c r="H605" s="63"/>
      <c r="I605" s="63"/>
      <c r="J605" s="63"/>
      <c r="K605" s="63"/>
    </row>
    <row r="606" spans="2:11">
      <c r="B606" s="63"/>
      <c r="C606" s="63"/>
      <c r="D606" s="63"/>
      <c r="E606" s="63"/>
      <c r="F606" s="63"/>
      <c r="G606" s="63"/>
      <c r="H606" s="63"/>
      <c r="I606" s="63"/>
      <c r="J606" s="63"/>
      <c r="K606" s="63"/>
    </row>
    <row r="607" spans="2:11">
      <c r="B607" s="63"/>
      <c r="C607" s="63"/>
      <c r="D607" s="63"/>
      <c r="E607" s="63"/>
      <c r="F607" s="63"/>
      <c r="G607" s="63"/>
      <c r="H607" s="63"/>
      <c r="I607" s="63"/>
      <c r="J607" s="63"/>
      <c r="K607" s="63"/>
    </row>
    <row r="608" spans="2:11">
      <c r="B608" s="63"/>
      <c r="C608" s="63"/>
      <c r="D608" s="63"/>
      <c r="E608" s="63"/>
      <c r="F608" s="63"/>
      <c r="G608" s="63"/>
      <c r="H608" s="63"/>
      <c r="I608" s="63"/>
      <c r="J608" s="63"/>
      <c r="K608" s="63"/>
    </row>
    <row r="609" spans="2:11">
      <c r="B609" s="63"/>
      <c r="C609" s="63"/>
      <c r="D609" s="63"/>
      <c r="E609" s="63"/>
      <c r="F609" s="63"/>
      <c r="G609" s="63"/>
      <c r="H609" s="63"/>
      <c r="I609" s="63"/>
      <c r="J609" s="63"/>
      <c r="K609" s="63"/>
    </row>
    <row r="610" spans="2:11">
      <c r="B610" s="63"/>
      <c r="C610" s="63"/>
      <c r="D610" s="63"/>
      <c r="E610" s="63"/>
      <c r="F610" s="63"/>
      <c r="G610" s="63"/>
      <c r="H610" s="63"/>
      <c r="I610" s="63"/>
      <c r="J610" s="63"/>
      <c r="K610" s="63"/>
    </row>
    <row r="611" spans="2:11">
      <c r="B611" s="63"/>
      <c r="C611" s="63"/>
      <c r="D611" s="63"/>
      <c r="E611" s="63"/>
      <c r="F611" s="63"/>
      <c r="G611" s="63"/>
      <c r="H611" s="63"/>
      <c r="I611" s="63"/>
      <c r="J611" s="63"/>
      <c r="K611" s="63"/>
    </row>
    <row r="612" spans="2:11">
      <c r="B612" s="63"/>
      <c r="C612" s="63"/>
      <c r="D612" s="63"/>
      <c r="E612" s="63"/>
      <c r="F612" s="63"/>
      <c r="G612" s="63"/>
      <c r="H612" s="63"/>
      <c r="I612" s="63"/>
      <c r="J612" s="63"/>
      <c r="K612" s="63"/>
    </row>
    <row r="613" spans="2:11">
      <c r="B613" s="63"/>
      <c r="C613" s="63"/>
      <c r="D613" s="63"/>
      <c r="E613" s="63"/>
      <c r="F613" s="63"/>
      <c r="G613" s="63"/>
      <c r="H613" s="63"/>
      <c r="I613" s="63"/>
      <c r="J613" s="63"/>
      <c r="K613" s="63"/>
    </row>
    <row r="614" spans="2:11">
      <c r="B614" s="63"/>
      <c r="C614" s="63"/>
      <c r="D614" s="63"/>
      <c r="E614" s="63"/>
      <c r="F614" s="63"/>
      <c r="G614" s="63"/>
      <c r="H614" s="63"/>
      <c r="I614" s="63"/>
      <c r="J614" s="63"/>
      <c r="K614" s="63"/>
    </row>
    <row r="615" spans="2:11">
      <c r="B615" s="63"/>
      <c r="C615" s="63"/>
      <c r="D615" s="63"/>
      <c r="E615" s="63"/>
      <c r="F615" s="63"/>
      <c r="G615" s="63"/>
      <c r="H615" s="63"/>
      <c r="I615" s="63"/>
      <c r="J615" s="63"/>
      <c r="K615" s="63"/>
    </row>
    <row r="616" spans="2:11">
      <c r="B616" s="63"/>
      <c r="C616" s="63"/>
      <c r="D616" s="63"/>
      <c r="E616" s="63"/>
      <c r="F616" s="63"/>
      <c r="G616" s="63"/>
      <c r="H616" s="63"/>
      <c r="I616" s="63"/>
      <c r="J616" s="63"/>
      <c r="K616" s="63"/>
    </row>
    <row r="617" spans="2:11">
      <c r="B617" s="63"/>
      <c r="C617" s="63"/>
      <c r="D617" s="63"/>
      <c r="E617" s="63"/>
      <c r="F617" s="63"/>
      <c r="G617" s="63"/>
      <c r="H617" s="63"/>
      <c r="I617" s="63"/>
      <c r="J617" s="63"/>
      <c r="K617" s="63"/>
    </row>
    <row r="618" spans="2:11">
      <c r="B618" s="63"/>
      <c r="C618" s="63"/>
      <c r="D618" s="63"/>
      <c r="E618" s="63"/>
      <c r="F618" s="63"/>
      <c r="G618" s="63"/>
      <c r="H618" s="63"/>
      <c r="I618" s="63"/>
      <c r="J618" s="63"/>
      <c r="K618" s="63"/>
    </row>
    <row r="619" spans="2:11">
      <c r="B619" s="63"/>
      <c r="C619" s="63"/>
      <c r="D619" s="63"/>
      <c r="E619" s="63"/>
      <c r="F619" s="63"/>
      <c r="G619" s="63"/>
      <c r="H619" s="63"/>
      <c r="I619" s="63"/>
      <c r="J619" s="63"/>
      <c r="K619" s="63"/>
    </row>
    <row r="620" spans="2:11">
      <c r="B620" s="63"/>
      <c r="C620" s="63"/>
      <c r="D620" s="63"/>
      <c r="E620" s="63"/>
      <c r="F620" s="63"/>
      <c r="G620" s="63"/>
      <c r="H620" s="63"/>
      <c r="I620" s="63"/>
      <c r="J620" s="63"/>
      <c r="K620" s="63"/>
    </row>
    <row r="621" spans="2:11">
      <c r="B621" s="63"/>
      <c r="C621" s="63"/>
      <c r="D621" s="63"/>
      <c r="E621" s="63"/>
      <c r="F621" s="63"/>
      <c r="G621" s="63"/>
      <c r="H621" s="63"/>
      <c r="I621" s="63"/>
      <c r="J621" s="63"/>
      <c r="K621" s="63"/>
    </row>
    <row r="622" spans="2:11">
      <c r="B622" s="63"/>
      <c r="C622" s="63"/>
      <c r="D622" s="63"/>
      <c r="E622" s="63"/>
      <c r="F622" s="63"/>
      <c r="G622" s="63"/>
      <c r="H622" s="63"/>
      <c r="I622" s="63"/>
      <c r="J622" s="63"/>
      <c r="K622" s="63"/>
    </row>
    <row r="623" spans="2:11">
      <c r="B623" s="63"/>
      <c r="C623" s="63"/>
      <c r="D623" s="63"/>
      <c r="E623" s="63"/>
      <c r="F623" s="63"/>
      <c r="G623" s="63"/>
      <c r="H623" s="63"/>
      <c r="I623" s="63"/>
      <c r="J623" s="63"/>
      <c r="K623" s="63"/>
    </row>
    <row r="624" spans="2:11">
      <c r="B624" s="63"/>
      <c r="C624" s="63"/>
      <c r="D624" s="63"/>
      <c r="E624" s="63"/>
      <c r="F624" s="63"/>
      <c r="G624" s="63"/>
      <c r="H624" s="63"/>
      <c r="I624" s="63"/>
      <c r="J624" s="63"/>
      <c r="K624" s="63"/>
    </row>
    <row r="625" spans="2:11">
      <c r="B625" s="63"/>
      <c r="C625" s="63"/>
      <c r="D625" s="63"/>
      <c r="E625" s="63"/>
      <c r="F625" s="63"/>
      <c r="G625" s="63"/>
      <c r="H625" s="63"/>
      <c r="I625" s="63"/>
      <c r="J625" s="63"/>
      <c r="K625" s="63"/>
    </row>
    <row r="626" spans="2:11">
      <c r="B626" s="63"/>
      <c r="C626" s="63"/>
      <c r="D626" s="63"/>
      <c r="E626" s="63"/>
      <c r="F626" s="63"/>
      <c r="G626" s="63"/>
      <c r="H626" s="63"/>
      <c r="I626" s="63"/>
      <c r="J626" s="63"/>
      <c r="K626" s="63"/>
    </row>
    <row r="627" spans="2:11">
      <c r="B627" s="63"/>
      <c r="C627" s="63"/>
      <c r="D627" s="63"/>
      <c r="E627" s="63"/>
      <c r="F627" s="63"/>
      <c r="G627" s="63"/>
      <c r="H627" s="63"/>
      <c r="I627" s="63"/>
      <c r="J627" s="63"/>
      <c r="K627" s="63"/>
    </row>
    <row r="628" spans="2:11">
      <c r="B628" s="63"/>
      <c r="C628" s="63"/>
      <c r="D628" s="63"/>
      <c r="E628" s="63"/>
      <c r="F628" s="63"/>
      <c r="G628" s="63"/>
      <c r="H628" s="63"/>
      <c r="I628" s="63"/>
      <c r="J628" s="63"/>
      <c r="K628" s="63"/>
    </row>
    <row r="629" spans="2:11">
      <c r="B629" s="63"/>
      <c r="C629" s="63"/>
      <c r="D629" s="63"/>
      <c r="E629" s="63"/>
      <c r="F629" s="63"/>
      <c r="G629" s="63"/>
      <c r="H629" s="63"/>
      <c r="I629" s="63"/>
      <c r="J629" s="63"/>
      <c r="K629" s="63"/>
    </row>
    <row r="630" spans="2:11">
      <c r="B630" s="63"/>
      <c r="C630" s="63"/>
      <c r="D630" s="63"/>
      <c r="E630" s="63"/>
      <c r="F630" s="63"/>
      <c r="G630" s="63"/>
      <c r="H630" s="63"/>
      <c r="I630" s="63"/>
      <c r="J630" s="63"/>
      <c r="K630" s="63"/>
    </row>
    <row r="631" spans="2:11">
      <c r="B631" s="63"/>
      <c r="C631" s="63"/>
      <c r="D631" s="63"/>
      <c r="E631" s="63"/>
      <c r="F631" s="63"/>
      <c r="G631" s="63"/>
      <c r="H631" s="63"/>
      <c r="I631" s="63"/>
      <c r="J631" s="63"/>
      <c r="K631" s="63"/>
    </row>
    <row r="632" spans="2:11">
      <c r="B632" s="63"/>
      <c r="C632" s="63"/>
      <c r="D632" s="63"/>
      <c r="E632" s="63"/>
      <c r="F632" s="63"/>
      <c r="G632" s="63"/>
      <c r="H632" s="63"/>
      <c r="I632" s="63"/>
      <c r="J632" s="63"/>
      <c r="K632" s="63"/>
    </row>
    <row r="633" spans="2:11">
      <c r="B633" s="63"/>
      <c r="C633" s="63"/>
      <c r="D633" s="63"/>
      <c r="E633" s="63"/>
      <c r="F633" s="63"/>
      <c r="G633" s="63"/>
      <c r="H633" s="63"/>
      <c r="I633" s="63"/>
      <c r="J633" s="63"/>
      <c r="K633" s="63"/>
    </row>
    <row r="634" spans="2:11">
      <c r="B634" s="63"/>
      <c r="C634" s="63"/>
      <c r="D634" s="63"/>
      <c r="E634" s="63"/>
      <c r="F634" s="63"/>
      <c r="G634" s="63"/>
      <c r="H634" s="63"/>
      <c r="I634" s="63"/>
      <c r="J634" s="63"/>
      <c r="K634" s="63"/>
    </row>
    <row r="635" spans="2:11">
      <c r="B635" s="63"/>
      <c r="C635" s="63"/>
      <c r="D635" s="63"/>
      <c r="E635" s="63"/>
      <c r="F635" s="63"/>
      <c r="G635" s="63"/>
      <c r="H635" s="63"/>
      <c r="I635" s="63"/>
      <c r="J635" s="63"/>
      <c r="K635" s="63"/>
    </row>
    <row r="636" spans="2:11">
      <c r="B636" s="63"/>
      <c r="C636" s="63"/>
      <c r="D636" s="63"/>
      <c r="E636" s="63"/>
      <c r="F636" s="63"/>
      <c r="G636" s="63"/>
      <c r="H636" s="63"/>
      <c r="I636" s="63"/>
      <c r="J636" s="63"/>
      <c r="K636" s="63"/>
    </row>
    <row r="637" spans="2:11">
      <c r="B637" s="63"/>
      <c r="C637" s="63"/>
      <c r="D637" s="63"/>
      <c r="E637" s="63"/>
      <c r="F637" s="63"/>
      <c r="G637" s="63"/>
      <c r="H637" s="63"/>
      <c r="I637" s="63"/>
      <c r="J637" s="63"/>
      <c r="K637" s="63"/>
    </row>
    <row r="638" spans="2:11">
      <c r="B638" s="63"/>
      <c r="C638" s="63"/>
      <c r="D638" s="63"/>
      <c r="E638" s="63"/>
      <c r="F638" s="63"/>
      <c r="G638" s="63"/>
      <c r="H638" s="63"/>
      <c r="I638" s="63"/>
      <c r="J638" s="63"/>
      <c r="K638" s="63"/>
    </row>
    <row r="639" spans="2:11">
      <c r="B639" s="63"/>
      <c r="C639" s="63"/>
      <c r="D639" s="63"/>
      <c r="E639" s="63"/>
      <c r="F639" s="63"/>
      <c r="G639" s="63"/>
      <c r="H639" s="63"/>
      <c r="I639" s="63"/>
      <c r="J639" s="63"/>
      <c r="K639" s="63"/>
    </row>
    <row r="640" spans="2:11">
      <c r="B640" s="63"/>
      <c r="C640" s="63"/>
      <c r="D640" s="63"/>
      <c r="E640" s="63"/>
      <c r="F640" s="63"/>
      <c r="G640" s="63"/>
      <c r="H640" s="63"/>
      <c r="I640" s="63"/>
      <c r="J640" s="63"/>
      <c r="K640" s="63"/>
    </row>
    <row r="641" spans="2:11">
      <c r="B641" s="63"/>
      <c r="C641" s="63"/>
      <c r="D641" s="63"/>
      <c r="E641" s="63"/>
      <c r="F641" s="63"/>
      <c r="G641" s="63"/>
      <c r="H641" s="63"/>
      <c r="I641" s="63"/>
      <c r="J641" s="63"/>
      <c r="K641" s="63"/>
    </row>
    <row r="642" spans="2:11">
      <c r="B642" s="63"/>
      <c r="C642" s="63"/>
      <c r="D642" s="63"/>
      <c r="E642" s="63"/>
      <c r="F642" s="63"/>
      <c r="G642" s="63"/>
      <c r="H642" s="63"/>
      <c r="I642" s="63"/>
      <c r="J642" s="63"/>
      <c r="K642" s="63"/>
    </row>
    <row r="643" spans="2:11">
      <c r="B643" s="63"/>
      <c r="C643" s="63"/>
      <c r="D643" s="63"/>
      <c r="E643" s="63"/>
      <c r="F643" s="63"/>
      <c r="G643" s="63"/>
      <c r="H643" s="63"/>
      <c r="I643" s="63"/>
      <c r="J643" s="63"/>
      <c r="K643" s="63"/>
    </row>
    <row r="644" spans="2:11">
      <c r="B644" s="63"/>
      <c r="C644" s="63"/>
      <c r="D644" s="63"/>
      <c r="E644" s="63"/>
      <c r="F644" s="63"/>
      <c r="G644" s="63"/>
      <c r="H644" s="63"/>
      <c r="I644" s="63"/>
      <c r="J644" s="63"/>
      <c r="K644" s="63"/>
    </row>
    <row r="645" spans="2:11">
      <c r="B645" s="63"/>
      <c r="C645" s="63"/>
      <c r="D645" s="63"/>
      <c r="E645" s="63"/>
      <c r="F645" s="63"/>
      <c r="G645" s="63"/>
      <c r="H645" s="63"/>
      <c r="I645" s="63"/>
      <c r="J645" s="63"/>
      <c r="K645" s="63"/>
    </row>
    <row r="646" spans="2:11">
      <c r="B646" s="63"/>
      <c r="C646" s="63"/>
      <c r="D646" s="63"/>
      <c r="E646" s="63"/>
      <c r="F646" s="63"/>
      <c r="G646" s="63"/>
      <c r="H646" s="63"/>
      <c r="I646" s="63"/>
      <c r="J646" s="63"/>
      <c r="K646" s="63"/>
    </row>
    <row r="647" spans="2:11">
      <c r="B647" s="63"/>
      <c r="C647" s="63"/>
      <c r="D647" s="63"/>
      <c r="E647" s="63"/>
      <c r="F647" s="63"/>
      <c r="G647" s="63"/>
      <c r="H647" s="63"/>
      <c r="I647" s="63"/>
      <c r="J647" s="63"/>
      <c r="K647" s="63"/>
    </row>
    <row r="648" spans="2:11">
      <c r="B648" s="63"/>
      <c r="C648" s="63"/>
      <c r="D648" s="63"/>
      <c r="E648" s="63"/>
      <c r="F648" s="63"/>
      <c r="G648" s="63"/>
      <c r="H648" s="63"/>
      <c r="I648" s="63"/>
      <c r="J648" s="63"/>
      <c r="K648" s="63"/>
    </row>
    <row r="649" spans="2:11">
      <c r="B649" s="63"/>
      <c r="C649" s="63"/>
      <c r="D649" s="63"/>
      <c r="E649" s="63"/>
      <c r="F649" s="63"/>
      <c r="G649" s="63"/>
      <c r="H649" s="63"/>
      <c r="I649" s="63"/>
      <c r="J649" s="63"/>
      <c r="K649" s="63"/>
    </row>
    <row r="650" spans="2:11">
      <c r="B650" s="63"/>
      <c r="C650" s="63"/>
      <c r="D650" s="63"/>
      <c r="E650" s="63"/>
      <c r="F650" s="63"/>
      <c r="G650" s="63"/>
      <c r="H650" s="63"/>
      <c r="I650" s="63"/>
      <c r="J650" s="63"/>
      <c r="K650" s="63"/>
    </row>
    <row r="651" spans="2:11">
      <c r="B651" s="63"/>
      <c r="C651" s="63"/>
      <c r="D651" s="63"/>
      <c r="E651" s="63"/>
      <c r="F651" s="63"/>
      <c r="G651" s="63"/>
      <c r="H651" s="63"/>
      <c r="I651" s="63"/>
      <c r="J651" s="63"/>
      <c r="K651" s="63"/>
    </row>
    <row r="652" spans="2:11">
      <c r="B652" s="63"/>
      <c r="C652" s="63"/>
      <c r="D652" s="63"/>
      <c r="E652" s="63"/>
      <c r="F652" s="63"/>
      <c r="G652" s="63"/>
      <c r="H652" s="63"/>
      <c r="I652" s="63"/>
      <c r="J652" s="63"/>
      <c r="K652" s="63"/>
    </row>
    <row r="653" spans="2:11">
      <c r="B653" s="63"/>
      <c r="C653" s="63"/>
      <c r="D653" s="63"/>
      <c r="E653" s="63"/>
      <c r="F653" s="63"/>
      <c r="G653" s="63"/>
      <c r="H653" s="63"/>
      <c r="I653" s="63"/>
      <c r="J653" s="63"/>
      <c r="K653" s="63"/>
    </row>
    <row r="654" spans="2:11">
      <c r="B654" s="63"/>
      <c r="C654" s="63"/>
      <c r="D654" s="63"/>
      <c r="E654" s="63"/>
      <c r="F654" s="63"/>
      <c r="G654" s="63"/>
      <c r="H654" s="63"/>
      <c r="I654" s="63"/>
      <c r="J654" s="63"/>
      <c r="K654" s="63"/>
    </row>
    <row r="655" spans="2:11">
      <c r="B655" s="63"/>
      <c r="C655" s="63"/>
      <c r="D655" s="63"/>
      <c r="E655" s="63"/>
      <c r="F655" s="63"/>
      <c r="G655" s="63"/>
      <c r="H655" s="63"/>
      <c r="I655" s="63"/>
      <c r="J655" s="63"/>
      <c r="K655" s="63"/>
    </row>
    <row r="656" spans="2:11">
      <c r="B656" s="63"/>
      <c r="C656" s="63"/>
      <c r="D656" s="63"/>
      <c r="E656" s="63"/>
      <c r="F656" s="63"/>
      <c r="G656" s="63"/>
      <c r="H656" s="63"/>
      <c r="I656" s="63"/>
      <c r="J656" s="63"/>
      <c r="K656" s="63"/>
    </row>
    <row r="657" spans="2:11">
      <c r="B657" s="63"/>
      <c r="C657" s="63"/>
      <c r="D657" s="63"/>
      <c r="E657" s="63"/>
      <c r="F657" s="63"/>
      <c r="G657" s="63"/>
      <c r="H657" s="63"/>
      <c r="I657" s="63"/>
      <c r="J657" s="63"/>
      <c r="K657" s="63"/>
    </row>
    <row r="658" spans="2:11">
      <c r="B658" s="63"/>
      <c r="C658" s="63"/>
      <c r="D658" s="63"/>
      <c r="E658" s="63"/>
      <c r="F658" s="63"/>
      <c r="G658" s="63"/>
      <c r="H658" s="63"/>
      <c r="I658" s="63"/>
      <c r="J658" s="63"/>
      <c r="K658" s="63"/>
    </row>
    <row r="659" spans="2:11">
      <c r="B659" s="63"/>
      <c r="C659" s="63"/>
      <c r="D659" s="63"/>
      <c r="E659" s="63"/>
      <c r="F659" s="63"/>
      <c r="G659" s="63"/>
      <c r="H659" s="63"/>
      <c r="I659" s="63"/>
      <c r="J659" s="63"/>
      <c r="K659" s="63"/>
    </row>
    <row r="660" spans="2:11">
      <c r="B660" s="63"/>
      <c r="C660" s="63"/>
      <c r="D660" s="63"/>
      <c r="E660" s="63"/>
      <c r="F660" s="63"/>
      <c r="G660" s="63"/>
      <c r="H660" s="63"/>
      <c r="I660" s="63"/>
      <c r="J660" s="63"/>
      <c r="K660" s="63"/>
    </row>
    <row r="661" spans="2:11">
      <c r="B661" s="63"/>
      <c r="C661" s="63"/>
      <c r="D661" s="63"/>
      <c r="E661" s="63"/>
      <c r="F661" s="63"/>
      <c r="G661" s="63"/>
      <c r="H661" s="63"/>
      <c r="I661" s="63"/>
      <c r="J661" s="63"/>
      <c r="K661" s="63"/>
    </row>
    <row r="662" spans="2:11">
      <c r="B662" s="63"/>
      <c r="C662" s="63"/>
      <c r="D662" s="63"/>
      <c r="E662" s="63"/>
      <c r="F662" s="63"/>
      <c r="G662" s="63"/>
      <c r="H662" s="63"/>
      <c r="I662" s="63"/>
      <c r="J662" s="63"/>
      <c r="K662" s="63"/>
    </row>
    <row r="663" spans="2:11">
      <c r="B663" s="63"/>
      <c r="C663" s="63"/>
      <c r="D663" s="63"/>
      <c r="E663" s="63"/>
      <c r="F663" s="63"/>
      <c r="G663" s="63"/>
      <c r="H663" s="63"/>
      <c r="I663" s="63"/>
      <c r="J663" s="63"/>
      <c r="K663" s="63"/>
    </row>
    <row r="664" spans="2:11">
      <c r="B664" s="63"/>
      <c r="C664" s="63"/>
      <c r="D664" s="63"/>
      <c r="E664" s="63"/>
      <c r="F664" s="63"/>
      <c r="G664" s="63"/>
      <c r="H664" s="63"/>
      <c r="I664" s="63"/>
      <c r="J664" s="63"/>
      <c r="K664" s="63"/>
    </row>
    <row r="665" spans="2:11">
      <c r="B665" s="63"/>
      <c r="C665" s="63"/>
      <c r="D665" s="63"/>
      <c r="E665" s="63"/>
      <c r="F665" s="63"/>
      <c r="G665" s="63"/>
      <c r="H665" s="63"/>
      <c r="I665" s="63"/>
      <c r="J665" s="63"/>
      <c r="K665" s="63"/>
    </row>
    <row r="666" spans="2:11">
      <c r="B666" s="63"/>
      <c r="C666" s="63"/>
      <c r="D666" s="63"/>
      <c r="E666" s="63"/>
      <c r="F666" s="63"/>
      <c r="G666" s="63"/>
      <c r="H666" s="63"/>
      <c r="I666" s="63"/>
      <c r="J666" s="63"/>
      <c r="K666" s="63"/>
    </row>
    <row r="667" spans="2:11">
      <c r="B667" s="63"/>
      <c r="C667" s="63"/>
      <c r="D667" s="63"/>
      <c r="E667" s="63"/>
      <c r="F667" s="63"/>
      <c r="G667" s="63"/>
      <c r="H667" s="63"/>
      <c r="I667" s="63"/>
      <c r="J667" s="63"/>
      <c r="K667" s="63"/>
    </row>
    <row r="668" spans="2:11">
      <c r="B668" s="63"/>
      <c r="C668" s="63"/>
      <c r="D668" s="63"/>
      <c r="E668" s="63"/>
      <c r="F668" s="63"/>
      <c r="G668" s="63"/>
      <c r="H668" s="63"/>
      <c r="I668" s="63"/>
      <c r="J668" s="63"/>
      <c r="K668" s="63"/>
    </row>
    <row r="669" spans="2:11">
      <c r="B669" s="63"/>
      <c r="C669" s="63"/>
      <c r="D669" s="63"/>
      <c r="E669" s="63"/>
      <c r="F669" s="63"/>
      <c r="G669" s="63"/>
      <c r="H669" s="63"/>
      <c r="I669" s="63"/>
      <c r="J669" s="63"/>
      <c r="K669" s="63"/>
    </row>
    <row r="670" spans="2:11">
      <c r="B670" s="63"/>
      <c r="C670" s="63"/>
      <c r="D670" s="63"/>
      <c r="E670" s="63"/>
      <c r="F670" s="63"/>
      <c r="G670" s="63"/>
      <c r="H670" s="63"/>
      <c r="I670" s="63"/>
      <c r="J670" s="63"/>
      <c r="K670" s="63"/>
    </row>
    <row r="671" spans="2:11">
      <c r="B671" s="63"/>
      <c r="C671" s="63"/>
      <c r="D671" s="63"/>
      <c r="E671" s="63"/>
      <c r="F671" s="63"/>
      <c r="G671" s="63"/>
      <c r="H671" s="63"/>
      <c r="I671" s="63"/>
      <c r="J671" s="63"/>
      <c r="K671" s="63"/>
    </row>
    <row r="672" spans="2:11">
      <c r="B672" s="63"/>
      <c r="C672" s="63"/>
      <c r="D672" s="63"/>
      <c r="E672" s="63"/>
      <c r="F672" s="63"/>
      <c r="G672" s="63"/>
      <c r="H672" s="63"/>
      <c r="I672" s="63"/>
      <c r="J672" s="63"/>
      <c r="K672" s="63"/>
    </row>
    <row r="673" spans="2:11">
      <c r="B673" s="63"/>
      <c r="C673" s="63"/>
      <c r="D673" s="63"/>
      <c r="E673" s="63"/>
      <c r="F673" s="63"/>
      <c r="G673" s="63"/>
      <c r="H673" s="63"/>
      <c r="I673" s="63"/>
      <c r="J673" s="63"/>
      <c r="K673" s="63"/>
    </row>
    <row r="674" spans="2:11">
      <c r="B674" s="63"/>
      <c r="C674" s="63"/>
      <c r="D674" s="63"/>
      <c r="E674" s="63"/>
      <c r="F674" s="63"/>
      <c r="G674" s="63"/>
      <c r="H674" s="63"/>
      <c r="I674" s="63"/>
      <c r="J674" s="63"/>
      <c r="K674" s="63"/>
    </row>
    <row r="675" spans="2:11">
      <c r="B675" s="63"/>
      <c r="C675" s="63"/>
      <c r="D675" s="63"/>
      <c r="E675" s="63"/>
      <c r="F675" s="63"/>
      <c r="G675" s="63"/>
      <c r="H675" s="63"/>
      <c r="I675" s="63"/>
      <c r="J675" s="63"/>
      <c r="K675" s="63"/>
    </row>
    <row r="676" spans="2:11">
      <c r="B676" s="63"/>
      <c r="C676" s="63"/>
      <c r="D676" s="63"/>
      <c r="E676" s="63"/>
      <c r="F676" s="63"/>
      <c r="G676" s="63"/>
      <c r="H676" s="63"/>
      <c r="I676" s="63"/>
      <c r="J676" s="63"/>
      <c r="K676" s="63"/>
    </row>
    <row r="677" spans="2:11">
      <c r="B677" s="63"/>
      <c r="C677" s="63"/>
      <c r="D677" s="63"/>
      <c r="E677" s="63"/>
      <c r="F677" s="63"/>
      <c r="G677" s="63"/>
      <c r="H677" s="63"/>
      <c r="I677" s="63"/>
      <c r="J677" s="63"/>
      <c r="K677" s="63"/>
    </row>
    <row r="678" spans="2:11">
      <c r="B678" s="63"/>
      <c r="C678" s="63"/>
      <c r="D678" s="63"/>
      <c r="E678" s="63"/>
      <c r="F678" s="63"/>
      <c r="G678" s="63"/>
      <c r="H678" s="63"/>
      <c r="I678" s="63"/>
      <c r="J678" s="63"/>
      <c r="K678" s="63"/>
    </row>
    <row r="679" spans="2:11">
      <c r="B679" s="63"/>
      <c r="C679" s="63"/>
      <c r="D679" s="63"/>
      <c r="E679" s="63"/>
      <c r="F679" s="63"/>
      <c r="G679" s="63"/>
      <c r="H679" s="63"/>
      <c r="I679" s="63"/>
      <c r="J679" s="63"/>
      <c r="K679" s="63"/>
    </row>
    <row r="680" spans="2:11">
      <c r="B680" s="63"/>
      <c r="C680" s="63"/>
      <c r="D680" s="63"/>
      <c r="E680" s="63"/>
      <c r="F680" s="63"/>
      <c r="G680" s="63"/>
      <c r="H680" s="63"/>
      <c r="I680" s="63"/>
      <c r="J680" s="63"/>
      <c r="K680" s="63"/>
    </row>
    <row r="681" spans="2:11">
      <c r="B681" s="63"/>
      <c r="C681" s="63"/>
      <c r="D681" s="63"/>
      <c r="E681" s="63"/>
      <c r="F681" s="63"/>
      <c r="G681" s="63"/>
      <c r="H681" s="63"/>
      <c r="I681" s="63"/>
      <c r="J681" s="63"/>
      <c r="K681" s="63"/>
    </row>
    <row r="682" spans="2:11">
      <c r="B682" s="63"/>
      <c r="C682" s="63"/>
      <c r="D682" s="63"/>
      <c r="E682" s="63"/>
      <c r="F682" s="63"/>
      <c r="G682" s="63"/>
      <c r="H682" s="63"/>
      <c r="I682" s="63"/>
      <c r="J682" s="63"/>
      <c r="K682" s="63"/>
    </row>
    <row r="683" spans="2:11">
      <c r="B683" s="63"/>
      <c r="C683" s="63"/>
      <c r="D683" s="63"/>
      <c r="E683" s="63"/>
      <c r="F683" s="63"/>
      <c r="G683" s="63"/>
      <c r="H683" s="63"/>
      <c r="I683" s="63"/>
      <c r="J683" s="63"/>
      <c r="K683" s="63"/>
    </row>
    <row r="684" spans="2:11">
      <c r="B684" s="63"/>
      <c r="C684" s="63"/>
      <c r="D684" s="63"/>
      <c r="E684" s="63"/>
      <c r="F684" s="63"/>
      <c r="G684" s="63"/>
      <c r="H684" s="63"/>
      <c r="I684" s="63"/>
      <c r="J684" s="63"/>
      <c r="K684" s="63"/>
    </row>
    <row r="685" spans="2:11">
      <c r="B685" s="63"/>
      <c r="C685" s="63"/>
      <c r="D685" s="63"/>
      <c r="E685" s="63"/>
      <c r="F685" s="63"/>
      <c r="G685" s="63"/>
      <c r="H685" s="63"/>
      <c r="I685" s="63"/>
      <c r="J685" s="63"/>
      <c r="K685" s="63"/>
    </row>
    <row r="686" spans="2:11">
      <c r="B686" s="63"/>
      <c r="C686" s="63"/>
      <c r="D686" s="63"/>
      <c r="E686" s="63"/>
      <c r="F686" s="63"/>
      <c r="G686" s="63"/>
      <c r="H686" s="63"/>
      <c r="I686" s="63"/>
      <c r="J686" s="63"/>
      <c r="K686" s="63"/>
    </row>
    <row r="687" spans="2:11">
      <c r="B687" s="63"/>
      <c r="C687" s="63"/>
      <c r="D687" s="63"/>
      <c r="E687" s="63"/>
      <c r="F687" s="63"/>
      <c r="G687" s="63"/>
      <c r="H687" s="63"/>
      <c r="I687" s="63"/>
      <c r="J687" s="63"/>
      <c r="K687" s="63"/>
    </row>
    <row r="688" spans="2:11">
      <c r="B688" s="63"/>
      <c r="C688" s="63"/>
      <c r="D688" s="63"/>
      <c r="E688" s="63"/>
      <c r="F688" s="63"/>
      <c r="G688" s="63"/>
      <c r="H688" s="63"/>
      <c r="I688" s="63"/>
      <c r="J688" s="63"/>
      <c r="K688" s="63"/>
    </row>
    <row r="689" spans="2:11">
      <c r="B689" s="63"/>
      <c r="C689" s="63"/>
      <c r="D689" s="63"/>
      <c r="E689" s="63"/>
      <c r="F689" s="63"/>
      <c r="G689" s="63"/>
      <c r="H689" s="63"/>
      <c r="I689" s="63"/>
      <c r="J689" s="63"/>
      <c r="K689" s="63"/>
    </row>
    <row r="690" spans="2:11">
      <c r="B690" s="63"/>
      <c r="C690" s="63"/>
      <c r="D690" s="63"/>
      <c r="E690" s="63"/>
      <c r="F690" s="63"/>
      <c r="G690" s="63"/>
      <c r="H690" s="63"/>
      <c r="I690" s="63"/>
      <c r="J690" s="63"/>
      <c r="K690" s="63"/>
    </row>
    <row r="691" spans="2:11">
      <c r="B691" s="63"/>
      <c r="C691" s="63"/>
      <c r="D691" s="63"/>
      <c r="E691" s="63"/>
      <c r="F691" s="63"/>
      <c r="G691" s="63"/>
      <c r="H691" s="63"/>
      <c r="I691" s="63"/>
      <c r="J691" s="63"/>
      <c r="K691" s="63"/>
    </row>
    <row r="692" spans="2:11">
      <c r="B692" s="63"/>
      <c r="C692" s="63"/>
      <c r="D692" s="63"/>
      <c r="E692" s="63"/>
      <c r="F692" s="63"/>
      <c r="G692" s="63"/>
      <c r="H692" s="63"/>
      <c r="I692" s="63"/>
      <c r="J692" s="63"/>
      <c r="K692" s="63"/>
    </row>
    <row r="693" spans="2:11">
      <c r="B693" s="63"/>
      <c r="C693" s="63"/>
      <c r="D693" s="63"/>
      <c r="E693" s="63"/>
      <c r="F693" s="63"/>
      <c r="G693" s="63"/>
      <c r="H693" s="63"/>
      <c r="I693" s="63"/>
      <c r="J693" s="63"/>
      <c r="K693" s="63"/>
    </row>
    <row r="694" spans="2:11">
      <c r="B694" s="63"/>
      <c r="C694" s="63"/>
      <c r="D694" s="63"/>
      <c r="E694" s="63"/>
      <c r="F694" s="63"/>
      <c r="G694" s="63"/>
      <c r="H694" s="63"/>
      <c r="I694" s="63"/>
      <c r="J694" s="63"/>
      <c r="K694" s="63"/>
    </row>
    <row r="695" spans="2:11">
      <c r="B695" s="63"/>
      <c r="C695" s="63"/>
      <c r="D695" s="63"/>
      <c r="E695" s="63"/>
      <c r="F695" s="63"/>
      <c r="G695" s="63"/>
      <c r="H695" s="63"/>
      <c r="I695" s="63"/>
      <c r="J695" s="63"/>
      <c r="K695" s="63"/>
    </row>
    <row r="696" spans="2:11">
      <c r="B696" s="63"/>
      <c r="C696" s="63"/>
      <c r="D696" s="63"/>
      <c r="E696" s="63"/>
      <c r="F696" s="63"/>
      <c r="G696" s="63"/>
      <c r="H696" s="63"/>
      <c r="I696" s="63"/>
      <c r="J696" s="63"/>
      <c r="K696" s="63"/>
    </row>
    <row r="697" spans="2:11">
      <c r="B697" s="63"/>
      <c r="C697" s="63"/>
      <c r="D697" s="63"/>
      <c r="E697" s="63"/>
      <c r="F697" s="63"/>
      <c r="G697" s="63"/>
      <c r="H697" s="63"/>
      <c r="I697" s="63"/>
      <c r="J697" s="63"/>
      <c r="K697" s="63"/>
    </row>
    <row r="698" spans="2:11">
      <c r="B698" s="63"/>
      <c r="C698" s="63"/>
      <c r="D698" s="63"/>
      <c r="E698" s="63"/>
      <c r="F698" s="63"/>
      <c r="G698" s="63"/>
      <c r="H698" s="63"/>
      <c r="I698" s="63"/>
      <c r="J698" s="63"/>
      <c r="K698" s="63"/>
    </row>
    <row r="699" spans="2:11">
      <c r="B699" s="63"/>
      <c r="C699" s="63"/>
      <c r="D699" s="63"/>
      <c r="E699" s="63"/>
      <c r="F699" s="63"/>
      <c r="G699" s="63"/>
      <c r="H699" s="63"/>
      <c r="I699" s="63"/>
      <c r="J699" s="63"/>
      <c r="K699" s="63"/>
    </row>
    <row r="700" spans="2:11">
      <c r="B700" s="63"/>
      <c r="C700" s="63"/>
      <c r="D700" s="63"/>
      <c r="E700" s="63"/>
      <c r="F700" s="63"/>
      <c r="G700" s="63"/>
      <c r="H700" s="63"/>
      <c r="I700" s="63"/>
      <c r="J700" s="63"/>
      <c r="K700" s="63"/>
    </row>
    <row r="701" spans="2:11">
      <c r="B701" s="63"/>
      <c r="C701" s="63"/>
      <c r="D701" s="63"/>
      <c r="E701" s="63"/>
      <c r="F701" s="63"/>
      <c r="G701" s="63"/>
      <c r="H701" s="63"/>
      <c r="I701" s="63"/>
      <c r="J701" s="63"/>
      <c r="K701" s="63"/>
    </row>
    <row r="702" spans="2:11">
      <c r="B702" s="63"/>
      <c r="C702" s="63"/>
      <c r="D702" s="63"/>
      <c r="E702" s="63"/>
      <c r="F702" s="63"/>
      <c r="G702" s="63"/>
      <c r="H702" s="63"/>
      <c r="I702" s="63"/>
      <c r="J702" s="63"/>
      <c r="K702" s="63"/>
    </row>
    <row r="703" spans="2:11">
      <c r="B703" s="63"/>
      <c r="C703" s="63"/>
      <c r="D703" s="63"/>
      <c r="E703" s="63"/>
      <c r="F703" s="63"/>
      <c r="G703" s="63"/>
      <c r="H703" s="63"/>
      <c r="I703" s="63"/>
      <c r="J703" s="63"/>
      <c r="K703" s="63"/>
    </row>
    <row r="704" spans="2:11">
      <c r="B704" s="63"/>
      <c r="C704" s="63"/>
      <c r="D704" s="63"/>
      <c r="E704" s="63"/>
      <c r="F704" s="63"/>
      <c r="G704" s="63"/>
      <c r="H704" s="63"/>
      <c r="I704" s="63"/>
      <c r="J704" s="63"/>
      <c r="K704" s="63"/>
    </row>
    <row r="705" spans="2:11">
      <c r="B705" s="63"/>
      <c r="C705" s="63"/>
      <c r="D705" s="63"/>
      <c r="E705" s="63"/>
      <c r="F705" s="63"/>
      <c r="G705" s="63"/>
      <c r="H705" s="63"/>
      <c r="I705" s="63"/>
      <c r="J705" s="63"/>
      <c r="K705" s="63"/>
    </row>
    <row r="706" spans="2:11">
      <c r="B706" s="63"/>
      <c r="C706" s="63"/>
      <c r="D706" s="63"/>
      <c r="E706" s="63"/>
      <c r="F706" s="63"/>
      <c r="G706" s="63"/>
      <c r="H706" s="63"/>
      <c r="I706" s="63"/>
      <c r="J706" s="63"/>
      <c r="K706" s="63"/>
    </row>
    <row r="707" spans="2:11">
      <c r="B707" s="63"/>
      <c r="C707" s="63"/>
      <c r="D707" s="63"/>
      <c r="E707" s="63"/>
      <c r="F707" s="63"/>
      <c r="G707" s="63"/>
      <c r="H707" s="63"/>
      <c r="I707" s="63"/>
      <c r="J707" s="63"/>
      <c r="K707" s="63"/>
    </row>
    <row r="708" spans="2:11">
      <c r="B708" s="63"/>
      <c r="C708" s="63"/>
      <c r="D708" s="63"/>
      <c r="E708" s="63"/>
      <c r="F708" s="63"/>
      <c r="G708" s="63"/>
      <c r="H708" s="63"/>
      <c r="I708" s="63"/>
      <c r="J708" s="63"/>
      <c r="K708" s="63"/>
    </row>
    <row r="709" spans="2:11">
      <c r="B709" s="63"/>
      <c r="C709" s="63"/>
      <c r="D709" s="63"/>
      <c r="E709" s="63"/>
      <c r="F709" s="63"/>
      <c r="G709" s="63"/>
      <c r="H709" s="63"/>
      <c r="I709" s="63"/>
      <c r="J709" s="63"/>
      <c r="K709" s="63"/>
    </row>
    <row r="710" spans="2:11">
      <c r="B710" s="63"/>
      <c r="C710" s="63"/>
      <c r="D710" s="63"/>
      <c r="E710" s="63"/>
      <c r="F710" s="63"/>
      <c r="G710" s="63"/>
      <c r="H710" s="63"/>
      <c r="I710" s="63"/>
      <c r="J710" s="63"/>
      <c r="K710" s="63"/>
    </row>
    <row r="711" spans="2:11">
      <c r="B711" s="63"/>
      <c r="C711" s="63"/>
      <c r="D711" s="63"/>
      <c r="E711" s="63"/>
      <c r="F711" s="63"/>
      <c r="G711" s="63"/>
      <c r="H711" s="63"/>
      <c r="I711" s="63"/>
      <c r="J711" s="63"/>
      <c r="K711" s="63"/>
    </row>
    <row r="712" spans="2:11">
      <c r="B712" s="63"/>
      <c r="C712" s="63"/>
      <c r="D712" s="63"/>
      <c r="E712" s="63"/>
      <c r="F712" s="63"/>
      <c r="G712" s="63"/>
      <c r="H712" s="63"/>
      <c r="I712" s="63"/>
      <c r="J712" s="63"/>
      <c r="K712" s="63"/>
    </row>
    <row r="713" spans="2:11">
      <c r="B713" s="63"/>
      <c r="C713" s="63"/>
      <c r="D713" s="63"/>
      <c r="E713" s="63"/>
      <c r="F713" s="63"/>
      <c r="G713" s="63"/>
      <c r="H713" s="63"/>
      <c r="I713" s="63"/>
      <c r="J713" s="63"/>
      <c r="K713" s="63"/>
    </row>
    <row r="714" spans="2:11">
      <c r="B714" s="63"/>
      <c r="C714" s="63"/>
      <c r="D714" s="63"/>
      <c r="E714" s="63"/>
      <c r="F714" s="63"/>
      <c r="G714" s="63"/>
      <c r="H714" s="63"/>
      <c r="I714" s="63"/>
      <c r="J714" s="63"/>
      <c r="K714" s="63"/>
    </row>
    <row r="715" spans="2:11">
      <c r="B715" s="63"/>
      <c r="C715" s="63"/>
      <c r="D715" s="63"/>
      <c r="E715" s="63"/>
      <c r="F715" s="63"/>
      <c r="G715" s="63"/>
      <c r="H715" s="63"/>
      <c r="I715" s="63"/>
      <c r="J715" s="63"/>
      <c r="K715" s="63"/>
    </row>
    <row r="716" spans="2:11">
      <c r="B716" s="63"/>
      <c r="C716" s="63"/>
      <c r="D716" s="63"/>
      <c r="E716" s="63"/>
      <c r="F716" s="63"/>
      <c r="G716" s="63"/>
      <c r="H716" s="63"/>
      <c r="I716" s="63"/>
      <c r="J716" s="63"/>
      <c r="K716" s="63"/>
    </row>
    <row r="717" spans="2:11">
      <c r="B717" s="63"/>
      <c r="C717" s="63"/>
      <c r="D717" s="63"/>
      <c r="E717" s="63"/>
      <c r="F717" s="63"/>
      <c r="G717" s="63"/>
      <c r="H717" s="63"/>
      <c r="I717" s="63"/>
      <c r="J717" s="63"/>
      <c r="K717" s="63"/>
    </row>
    <row r="718" spans="2:11">
      <c r="B718" s="63"/>
      <c r="C718" s="63"/>
      <c r="D718" s="63"/>
      <c r="E718" s="63"/>
      <c r="F718" s="63"/>
      <c r="G718" s="63"/>
      <c r="H718" s="63"/>
      <c r="I718" s="63"/>
      <c r="J718" s="63"/>
      <c r="K718" s="63"/>
    </row>
    <row r="719" spans="2:11">
      <c r="B719" s="63"/>
      <c r="C719" s="63"/>
      <c r="D719" s="63"/>
      <c r="E719" s="63"/>
      <c r="F719" s="63"/>
      <c r="G719" s="63"/>
      <c r="H719" s="63"/>
      <c r="I719" s="63"/>
      <c r="J719" s="63"/>
      <c r="K719" s="63"/>
    </row>
    <row r="720" spans="2:11">
      <c r="B720" s="63"/>
      <c r="C720" s="63"/>
      <c r="D720" s="63"/>
      <c r="E720" s="63"/>
      <c r="F720" s="63"/>
      <c r="G720" s="63"/>
      <c r="H720" s="63"/>
      <c r="I720" s="63"/>
      <c r="J720" s="63"/>
      <c r="K720" s="63"/>
    </row>
    <row r="721" spans="2:11">
      <c r="B721" s="63"/>
      <c r="C721" s="63"/>
      <c r="D721" s="63"/>
      <c r="E721" s="63"/>
      <c r="F721" s="63"/>
      <c r="G721" s="63"/>
      <c r="H721" s="63"/>
      <c r="I721" s="63"/>
      <c r="J721" s="63"/>
      <c r="K721" s="63"/>
    </row>
    <row r="722" spans="2:11">
      <c r="B722" s="63"/>
      <c r="C722" s="63"/>
      <c r="D722" s="63"/>
      <c r="E722" s="63"/>
      <c r="F722" s="63"/>
      <c r="G722" s="63"/>
      <c r="H722" s="63"/>
      <c r="I722" s="63"/>
      <c r="J722" s="63"/>
      <c r="K722" s="63"/>
    </row>
    <row r="723" spans="2:11">
      <c r="B723" s="63"/>
      <c r="C723" s="63"/>
      <c r="D723" s="63"/>
      <c r="E723" s="63"/>
      <c r="F723" s="63"/>
      <c r="G723" s="63"/>
      <c r="H723" s="63"/>
      <c r="I723" s="63"/>
      <c r="J723" s="63"/>
      <c r="K723" s="63"/>
    </row>
    <row r="724" spans="2:11">
      <c r="B724" s="63"/>
      <c r="C724" s="63"/>
      <c r="D724" s="63"/>
      <c r="E724" s="63"/>
      <c r="F724" s="63"/>
      <c r="G724" s="63"/>
      <c r="H724" s="63"/>
      <c r="I724" s="63"/>
      <c r="J724" s="63"/>
      <c r="K724" s="63"/>
    </row>
    <row r="725" spans="2:11">
      <c r="B725" s="63"/>
      <c r="C725" s="63"/>
      <c r="D725" s="63"/>
      <c r="E725" s="63"/>
      <c r="F725" s="63"/>
      <c r="G725" s="63"/>
      <c r="H725" s="63"/>
      <c r="I725" s="63"/>
      <c r="J725" s="63"/>
      <c r="K725" s="63"/>
    </row>
    <row r="726" spans="2:11">
      <c r="B726" s="63"/>
      <c r="C726" s="63"/>
      <c r="D726" s="63"/>
      <c r="E726" s="63"/>
      <c r="F726" s="63"/>
      <c r="G726" s="63"/>
      <c r="H726" s="63"/>
      <c r="I726" s="63"/>
      <c r="J726" s="63"/>
      <c r="K726" s="63"/>
    </row>
    <row r="727" spans="2:11">
      <c r="B727" s="63"/>
      <c r="C727" s="63"/>
      <c r="D727" s="63"/>
      <c r="E727" s="63"/>
      <c r="F727" s="63"/>
      <c r="G727" s="63"/>
      <c r="H727" s="63"/>
      <c r="I727" s="63"/>
      <c r="J727" s="63"/>
      <c r="K727" s="63"/>
    </row>
    <row r="728" spans="2:11">
      <c r="B728" s="63"/>
      <c r="C728" s="63"/>
      <c r="D728" s="63"/>
      <c r="E728" s="63"/>
      <c r="F728" s="63"/>
      <c r="G728" s="63"/>
      <c r="H728" s="63"/>
      <c r="I728" s="63"/>
      <c r="J728" s="63"/>
      <c r="K728" s="63"/>
    </row>
    <row r="729" spans="2:11">
      <c r="B729" s="63"/>
      <c r="C729" s="63"/>
      <c r="D729" s="63"/>
      <c r="E729" s="63"/>
      <c r="F729" s="63"/>
      <c r="G729" s="63"/>
      <c r="H729" s="63"/>
      <c r="I729" s="63"/>
      <c r="J729" s="63"/>
      <c r="K729" s="63"/>
    </row>
    <row r="730" spans="2:11">
      <c r="B730" s="63"/>
      <c r="C730" s="63"/>
      <c r="D730" s="63"/>
      <c r="E730" s="63"/>
      <c r="F730" s="63"/>
      <c r="G730" s="63"/>
      <c r="H730" s="63"/>
      <c r="I730" s="63"/>
      <c r="J730" s="63"/>
      <c r="K730" s="63"/>
    </row>
    <row r="731" spans="2:11">
      <c r="B731" s="63"/>
      <c r="C731" s="63"/>
      <c r="D731" s="63"/>
      <c r="E731" s="63"/>
      <c r="F731" s="63"/>
      <c r="G731" s="63"/>
      <c r="H731" s="63"/>
      <c r="I731" s="63"/>
      <c r="J731" s="63"/>
      <c r="K731" s="63"/>
    </row>
    <row r="732" spans="2:11">
      <c r="B732" s="63"/>
      <c r="C732" s="63"/>
      <c r="D732" s="63"/>
      <c r="E732" s="63"/>
      <c r="F732" s="63"/>
      <c r="G732" s="63"/>
      <c r="H732" s="63"/>
      <c r="I732" s="63"/>
      <c r="J732" s="63"/>
      <c r="K732" s="63"/>
    </row>
    <row r="733" spans="2:11">
      <c r="B733" s="63"/>
      <c r="C733" s="63"/>
      <c r="D733" s="63"/>
      <c r="E733" s="63"/>
      <c r="F733" s="63"/>
      <c r="G733" s="63"/>
      <c r="H733" s="63"/>
      <c r="I733" s="63"/>
      <c r="J733" s="63"/>
      <c r="K733" s="63"/>
    </row>
    <row r="734" spans="2:11">
      <c r="B734" s="63"/>
      <c r="C734" s="63"/>
      <c r="D734" s="63"/>
      <c r="E734" s="63"/>
      <c r="F734" s="63"/>
      <c r="G734" s="63"/>
      <c r="H734" s="63"/>
      <c r="I734" s="63"/>
      <c r="J734" s="63"/>
      <c r="K734" s="63"/>
    </row>
    <row r="735" spans="2:11">
      <c r="B735" s="63"/>
      <c r="C735" s="63"/>
      <c r="D735" s="63"/>
      <c r="E735" s="63"/>
      <c r="F735" s="63"/>
      <c r="G735" s="63"/>
      <c r="H735" s="63"/>
      <c r="I735" s="63"/>
      <c r="J735" s="63"/>
      <c r="K735" s="63"/>
    </row>
    <row r="736" spans="2:11">
      <c r="B736" s="63"/>
      <c r="C736" s="63"/>
      <c r="D736" s="63"/>
      <c r="E736" s="63"/>
      <c r="F736" s="63"/>
      <c r="G736" s="63"/>
      <c r="H736" s="63"/>
      <c r="I736" s="63"/>
      <c r="J736" s="63"/>
      <c r="K736" s="63"/>
    </row>
    <row r="737" spans="2:11">
      <c r="B737" s="63"/>
      <c r="C737" s="63"/>
      <c r="D737" s="63"/>
      <c r="E737" s="63"/>
      <c r="F737" s="63"/>
      <c r="G737" s="63"/>
      <c r="H737" s="63"/>
      <c r="I737" s="63"/>
      <c r="J737" s="63"/>
      <c r="K737" s="63"/>
    </row>
    <row r="738" spans="2:11">
      <c r="B738" s="63"/>
      <c r="C738" s="63"/>
      <c r="D738" s="63"/>
      <c r="E738" s="63"/>
      <c r="F738" s="63"/>
      <c r="G738" s="63"/>
      <c r="H738" s="63"/>
      <c r="I738" s="63"/>
      <c r="J738" s="63"/>
      <c r="K738" s="63"/>
    </row>
    <row r="739" spans="2:11">
      <c r="B739" s="63"/>
      <c r="C739" s="63"/>
      <c r="D739" s="63"/>
      <c r="E739" s="63"/>
      <c r="F739" s="63"/>
      <c r="G739" s="63"/>
      <c r="H739" s="63"/>
      <c r="I739" s="63"/>
      <c r="J739" s="63"/>
      <c r="K739" s="63"/>
    </row>
    <row r="740" spans="2:11">
      <c r="B740" s="63"/>
      <c r="C740" s="63"/>
      <c r="D740" s="63"/>
      <c r="E740" s="63"/>
      <c r="F740" s="63"/>
      <c r="G740" s="63"/>
      <c r="H740" s="63"/>
      <c r="I740" s="63"/>
      <c r="J740" s="63"/>
      <c r="K740" s="63"/>
    </row>
    <row r="741" spans="2:11">
      <c r="B741" s="63"/>
      <c r="C741" s="63"/>
      <c r="D741" s="63"/>
      <c r="E741" s="63"/>
      <c r="F741" s="63"/>
      <c r="G741" s="63"/>
      <c r="H741" s="63"/>
      <c r="I741" s="63"/>
      <c r="J741" s="63"/>
      <c r="K741" s="63"/>
    </row>
    <row r="742" spans="2:11">
      <c r="B742" s="63"/>
      <c r="C742" s="63"/>
      <c r="D742" s="63"/>
      <c r="E742" s="63"/>
      <c r="F742" s="63"/>
      <c r="G742" s="63"/>
      <c r="H742" s="63"/>
      <c r="I742" s="63"/>
      <c r="J742" s="63"/>
      <c r="K742" s="63"/>
    </row>
    <row r="743" spans="2:11">
      <c r="B743" s="63"/>
      <c r="C743" s="63"/>
      <c r="D743" s="63"/>
      <c r="E743" s="63"/>
      <c r="F743" s="63"/>
      <c r="G743" s="63"/>
      <c r="H743" s="63"/>
      <c r="I743" s="63"/>
      <c r="J743" s="63"/>
      <c r="K743" s="63"/>
    </row>
    <row r="744" spans="2:11">
      <c r="B744" s="63"/>
      <c r="C744" s="63"/>
      <c r="D744" s="63"/>
      <c r="E744" s="63"/>
      <c r="F744" s="63"/>
      <c r="G744" s="63"/>
      <c r="H744" s="63"/>
      <c r="I744" s="63"/>
      <c r="J744" s="63"/>
      <c r="K744" s="63"/>
    </row>
    <row r="745" spans="2:11">
      <c r="B745" s="63"/>
      <c r="C745" s="63"/>
      <c r="D745" s="63"/>
      <c r="E745" s="63"/>
      <c r="F745" s="63"/>
      <c r="G745" s="63"/>
      <c r="H745" s="63"/>
      <c r="I745" s="63"/>
      <c r="J745" s="63"/>
      <c r="K745" s="63"/>
    </row>
    <row r="746" spans="2:11">
      <c r="B746" s="63"/>
      <c r="C746" s="63"/>
      <c r="D746" s="63"/>
      <c r="E746" s="63"/>
      <c r="F746" s="63"/>
      <c r="G746" s="63"/>
      <c r="H746" s="63"/>
      <c r="I746" s="63"/>
      <c r="J746" s="63"/>
      <c r="K746" s="63"/>
    </row>
    <row r="747" spans="2:11">
      <c r="B747" s="63"/>
      <c r="C747" s="63"/>
      <c r="D747" s="63"/>
      <c r="E747" s="63"/>
      <c r="F747" s="63"/>
      <c r="G747" s="63"/>
      <c r="H747" s="63"/>
      <c r="I747" s="63"/>
      <c r="J747" s="63"/>
      <c r="K747" s="63"/>
    </row>
    <row r="748" spans="2:11">
      <c r="B748" s="63"/>
      <c r="C748" s="63"/>
      <c r="D748" s="63"/>
      <c r="E748" s="63"/>
      <c r="F748" s="63"/>
      <c r="G748" s="63"/>
      <c r="H748" s="63"/>
      <c r="I748" s="63"/>
      <c r="J748" s="63"/>
      <c r="K748" s="63"/>
    </row>
    <row r="749" spans="2:11">
      <c r="B749" s="63"/>
      <c r="C749" s="63"/>
      <c r="D749" s="63"/>
      <c r="E749" s="63"/>
      <c r="F749" s="63"/>
      <c r="G749" s="63"/>
      <c r="H749" s="63"/>
      <c r="I749" s="63"/>
      <c r="J749" s="63"/>
      <c r="K749" s="63"/>
    </row>
    <row r="750" spans="2:11">
      <c r="B750" s="63"/>
      <c r="C750" s="63"/>
      <c r="D750" s="63"/>
      <c r="E750" s="63"/>
      <c r="F750" s="63"/>
      <c r="G750" s="63"/>
      <c r="H750" s="63"/>
      <c r="I750" s="63"/>
      <c r="J750" s="63"/>
      <c r="K750" s="63"/>
    </row>
    <row r="751" spans="2:11">
      <c r="B751" s="63"/>
      <c r="C751" s="63"/>
      <c r="D751" s="63"/>
      <c r="E751" s="63"/>
      <c r="F751" s="63"/>
      <c r="G751" s="63"/>
      <c r="H751" s="63"/>
      <c r="I751" s="63"/>
      <c r="J751" s="63"/>
      <c r="K751" s="63"/>
    </row>
    <row r="752" spans="2:11">
      <c r="B752" s="63"/>
      <c r="C752" s="63"/>
      <c r="D752" s="63"/>
      <c r="E752" s="63"/>
      <c r="F752" s="63"/>
      <c r="G752" s="63"/>
      <c r="H752" s="63"/>
      <c r="I752" s="63"/>
      <c r="J752" s="63"/>
      <c r="K752" s="63"/>
    </row>
    <row r="753" spans="2:11">
      <c r="B753" s="63"/>
      <c r="C753" s="63"/>
      <c r="D753" s="63"/>
      <c r="E753" s="63"/>
      <c r="F753" s="63"/>
      <c r="G753" s="63"/>
      <c r="H753" s="63"/>
      <c r="I753" s="63"/>
      <c r="J753" s="63"/>
      <c r="K753" s="63"/>
    </row>
    <row r="754" spans="2:11">
      <c r="B754" s="63"/>
      <c r="C754" s="63"/>
      <c r="D754" s="63"/>
      <c r="E754" s="63"/>
      <c r="F754" s="63"/>
      <c r="G754" s="63"/>
      <c r="H754" s="63"/>
      <c r="I754" s="63"/>
      <c r="J754" s="63"/>
      <c r="K754" s="63"/>
    </row>
    <row r="755" spans="2:11">
      <c r="B755" s="63"/>
      <c r="C755" s="63"/>
      <c r="D755" s="63"/>
      <c r="E755" s="63"/>
      <c r="F755" s="63"/>
      <c r="G755" s="63"/>
      <c r="H755" s="63"/>
      <c r="I755" s="63"/>
      <c r="J755" s="63"/>
      <c r="K755" s="63"/>
    </row>
    <row r="756" spans="2:11">
      <c r="B756" s="63"/>
      <c r="C756" s="63"/>
      <c r="D756" s="63"/>
      <c r="E756" s="63"/>
      <c r="F756" s="63"/>
      <c r="G756" s="63"/>
      <c r="H756" s="63"/>
      <c r="I756" s="63"/>
      <c r="J756" s="63"/>
      <c r="K756" s="63"/>
    </row>
    <row r="757" spans="2:11">
      <c r="B757" s="63"/>
      <c r="C757" s="63"/>
      <c r="D757" s="63"/>
      <c r="E757" s="63"/>
      <c r="F757" s="63"/>
      <c r="G757" s="63"/>
      <c r="H757" s="63"/>
      <c r="I757" s="63"/>
      <c r="J757" s="63"/>
      <c r="K757" s="63"/>
    </row>
    <row r="758" spans="2:11">
      <c r="B758" s="63"/>
      <c r="C758" s="63"/>
      <c r="D758" s="63"/>
      <c r="E758" s="63"/>
      <c r="F758" s="63"/>
      <c r="G758" s="63"/>
      <c r="H758" s="63"/>
      <c r="I758" s="63"/>
      <c r="J758" s="63"/>
      <c r="K758" s="63"/>
    </row>
    <row r="759" spans="2:11">
      <c r="B759" s="63"/>
      <c r="C759" s="63"/>
      <c r="D759" s="63"/>
      <c r="E759" s="63"/>
      <c r="F759" s="63"/>
      <c r="G759" s="63"/>
      <c r="H759" s="63"/>
      <c r="I759" s="63"/>
      <c r="J759" s="63"/>
      <c r="K759" s="63"/>
    </row>
    <row r="760" spans="2:11">
      <c r="B760" s="63"/>
      <c r="C760" s="63"/>
      <c r="D760" s="63"/>
      <c r="E760" s="63"/>
      <c r="F760" s="63"/>
      <c r="G760" s="63"/>
      <c r="H760" s="63"/>
      <c r="I760" s="63"/>
      <c r="J760" s="63"/>
      <c r="K760" s="63"/>
    </row>
    <row r="761" spans="2:11">
      <c r="B761" s="63"/>
      <c r="C761" s="63"/>
      <c r="D761" s="63"/>
      <c r="E761" s="63"/>
      <c r="F761" s="63"/>
      <c r="G761" s="63"/>
      <c r="H761" s="63"/>
      <c r="I761" s="63"/>
      <c r="J761" s="63"/>
      <c r="K761" s="63"/>
    </row>
    <row r="762" spans="2:11">
      <c r="B762" s="63"/>
      <c r="C762" s="63"/>
      <c r="D762" s="63"/>
      <c r="E762" s="63"/>
      <c r="F762" s="63"/>
      <c r="G762" s="63"/>
      <c r="H762" s="63"/>
      <c r="I762" s="63"/>
      <c r="J762" s="63"/>
      <c r="K762" s="63"/>
    </row>
    <row r="763" spans="2:11">
      <c r="B763" s="63"/>
      <c r="C763" s="63"/>
      <c r="D763" s="63"/>
      <c r="E763" s="63"/>
      <c r="F763" s="63"/>
      <c r="G763" s="63"/>
      <c r="H763" s="63"/>
      <c r="I763" s="63"/>
      <c r="J763" s="63"/>
      <c r="K763" s="63"/>
    </row>
    <row r="764" spans="2:11">
      <c r="B764" s="63"/>
      <c r="C764" s="63"/>
      <c r="D764" s="63"/>
      <c r="E764" s="63"/>
      <c r="F764" s="63"/>
      <c r="G764" s="63"/>
      <c r="H764" s="63"/>
      <c r="I764" s="63"/>
      <c r="J764" s="63"/>
      <c r="K764" s="63"/>
    </row>
    <row r="765" spans="2:11">
      <c r="B765" s="63"/>
      <c r="C765" s="63"/>
      <c r="D765" s="63"/>
      <c r="E765" s="63"/>
      <c r="F765" s="63"/>
      <c r="G765" s="63"/>
      <c r="H765" s="63"/>
      <c r="I765" s="63"/>
      <c r="J765" s="63"/>
      <c r="K765" s="63"/>
    </row>
    <row r="766" spans="2:11">
      <c r="B766" s="63"/>
      <c r="C766" s="63"/>
      <c r="D766" s="63"/>
      <c r="E766" s="63"/>
      <c r="F766" s="63"/>
      <c r="G766" s="63"/>
      <c r="H766" s="63"/>
      <c r="I766" s="63"/>
      <c r="J766" s="63"/>
      <c r="K766" s="63"/>
    </row>
    <row r="767" spans="2:11">
      <c r="B767" s="63"/>
      <c r="C767" s="63"/>
      <c r="D767" s="63"/>
      <c r="E767" s="63"/>
      <c r="F767" s="63"/>
      <c r="G767" s="63"/>
      <c r="H767" s="63"/>
      <c r="I767" s="63"/>
      <c r="J767" s="63"/>
      <c r="K767" s="63"/>
    </row>
    <row r="768" spans="2:11">
      <c r="B768" s="63"/>
      <c r="C768" s="63"/>
      <c r="D768" s="63"/>
      <c r="E768" s="63"/>
      <c r="F768" s="63"/>
      <c r="G768" s="63"/>
      <c r="H768" s="63"/>
      <c r="I768" s="63"/>
      <c r="J768" s="63"/>
      <c r="K768" s="63"/>
    </row>
    <row r="769" spans="2:11">
      <c r="B769" s="63"/>
      <c r="C769" s="63"/>
      <c r="D769" s="63"/>
      <c r="E769" s="63"/>
      <c r="F769" s="63"/>
      <c r="G769" s="63"/>
      <c r="H769" s="63"/>
      <c r="I769" s="63"/>
      <c r="J769" s="63"/>
      <c r="K769" s="63"/>
    </row>
    <row r="770" spans="2:11">
      <c r="B770" s="63"/>
      <c r="C770" s="63"/>
      <c r="D770" s="63"/>
      <c r="E770" s="63"/>
      <c r="F770" s="63"/>
      <c r="G770" s="63"/>
      <c r="H770" s="63"/>
      <c r="I770" s="63"/>
      <c r="J770" s="63"/>
      <c r="K770" s="63"/>
    </row>
    <row r="771" spans="2:11">
      <c r="B771" s="63"/>
      <c r="C771" s="63"/>
      <c r="D771" s="63"/>
      <c r="E771" s="63"/>
      <c r="F771" s="63"/>
      <c r="G771" s="63"/>
      <c r="H771" s="63"/>
      <c r="I771" s="63"/>
      <c r="J771" s="63"/>
      <c r="K771" s="63"/>
    </row>
    <row r="772" spans="2:11">
      <c r="B772" s="63"/>
      <c r="C772" s="63"/>
      <c r="D772" s="63"/>
      <c r="E772" s="63"/>
      <c r="F772" s="63"/>
      <c r="G772" s="63"/>
      <c r="H772" s="63"/>
      <c r="I772" s="63"/>
      <c r="J772" s="63"/>
      <c r="K772" s="63"/>
    </row>
    <row r="773" spans="2:11">
      <c r="B773" s="63"/>
      <c r="C773" s="63"/>
      <c r="D773" s="63"/>
      <c r="E773" s="63"/>
      <c r="F773" s="63"/>
      <c r="G773" s="63"/>
      <c r="H773" s="63"/>
      <c r="I773" s="63"/>
      <c r="J773" s="63"/>
      <c r="K773" s="63"/>
    </row>
    <row r="774" spans="2:11">
      <c r="B774" s="63"/>
      <c r="C774" s="63"/>
      <c r="D774" s="63"/>
      <c r="E774" s="63"/>
      <c r="F774" s="63"/>
      <c r="G774" s="63"/>
      <c r="H774" s="63"/>
      <c r="I774" s="63"/>
      <c r="J774" s="63"/>
      <c r="K774" s="63"/>
    </row>
    <row r="775" spans="2:11">
      <c r="B775" s="63"/>
      <c r="C775" s="63"/>
      <c r="D775" s="63"/>
      <c r="E775" s="63"/>
      <c r="F775" s="63"/>
      <c r="G775" s="63"/>
      <c r="H775" s="63"/>
      <c r="I775" s="63"/>
      <c r="J775" s="63"/>
      <c r="K775" s="63"/>
    </row>
    <row r="776" spans="2:11">
      <c r="B776" s="63"/>
      <c r="C776" s="63"/>
      <c r="D776" s="63"/>
      <c r="E776" s="63"/>
      <c r="F776" s="63"/>
      <c r="G776" s="63"/>
      <c r="H776" s="63"/>
      <c r="I776" s="63"/>
      <c r="J776" s="63"/>
      <c r="K776" s="63"/>
    </row>
    <row r="777" spans="2:11">
      <c r="B777" s="63"/>
      <c r="C777" s="63"/>
      <c r="D777" s="63"/>
      <c r="E777" s="63"/>
      <c r="F777" s="63"/>
      <c r="G777" s="63"/>
      <c r="H777" s="63"/>
      <c r="I777" s="63"/>
      <c r="J777" s="63"/>
      <c r="K777" s="63"/>
    </row>
    <row r="778" spans="2:11">
      <c r="B778" s="63"/>
      <c r="C778" s="63"/>
      <c r="D778" s="63"/>
      <c r="E778" s="63"/>
      <c r="F778" s="63"/>
      <c r="G778" s="63"/>
      <c r="H778" s="63"/>
      <c r="I778" s="63"/>
      <c r="J778" s="63"/>
      <c r="K778" s="63"/>
    </row>
    <row r="779" spans="2:11">
      <c r="B779" s="63"/>
      <c r="C779" s="63"/>
      <c r="D779" s="63"/>
      <c r="E779" s="63"/>
      <c r="F779" s="63"/>
      <c r="G779" s="63"/>
      <c r="H779" s="63"/>
      <c r="I779" s="63"/>
      <c r="J779" s="63"/>
      <c r="K779" s="63"/>
    </row>
    <row r="780" spans="2:11">
      <c r="B780" s="63"/>
      <c r="C780" s="63"/>
      <c r="D780" s="63"/>
      <c r="E780" s="63"/>
      <c r="F780" s="63"/>
      <c r="G780" s="63"/>
      <c r="H780" s="63"/>
      <c r="I780" s="63"/>
      <c r="J780" s="63"/>
      <c r="K780" s="63"/>
    </row>
    <row r="781" spans="2:11">
      <c r="B781" s="63"/>
      <c r="C781" s="63"/>
      <c r="D781" s="63"/>
      <c r="E781" s="63"/>
      <c r="F781" s="63"/>
      <c r="G781" s="63"/>
      <c r="H781" s="63"/>
      <c r="I781" s="63"/>
      <c r="J781" s="63"/>
      <c r="K781" s="63"/>
    </row>
    <row r="782" spans="2:11">
      <c r="B782" s="63"/>
      <c r="C782" s="63"/>
      <c r="D782" s="63"/>
      <c r="E782" s="63"/>
      <c r="F782" s="63"/>
      <c r="G782" s="63"/>
      <c r="H782" s="63"/>
      <c r="I782" s="63"/>
      <c r="J782" s="63"/>
      <c r="K782" s="63"/>
    </row>
    <row r="783" spans="2:11">
      <c r="B783" s="63"/>
      <c r="C783" s="63"/>
      <c r="D783" s="63"/>
      <c r="E783" s="63"/>
      <c r="F783" s="63"/>
      <c r="G783" s="63"/>
      <c r="H783" s="63"/>
      <c r="I783" s="63"/>
      <c r="J783" s="63"/>
      <c r="K783" s="63"/>
    </row>
    <row r="784" spans="2:11">
      <c r="B784" s="63"/>
      <c r="C784" s="63"/>
      <c r="D784" s="63"/>
      <c r="E784" s="63"/>
      <c r="F784" s="63"/>
      <c r="G784" s="63"/>
      <c r="H784" s="63"/>
      <c r="I784" s="63"/>
      <c r="J784" s="63"/>
      <c r="K784" s="63"/>
    </row>
    <row r="785" spans="2:11">
      <c r="B785" s="63"/>
      <c r="C785" s="63"/>
      <c r="D785" s="63"/>
      <c r="E785" s="63"/>
      <c r="F785" s="63"/>
      <c r="G785" s="63"/>
      <c r="H785" s="63"/>
      <c r="I785" s="63"/>
      <c r="J785" s="63"/>
      <c r="K785" s="63"/>
    </row>
    <row r="786" spans="2:11">
      <c r="B786" s="63"/>
      <c r="C786" s="63"/>
      <c r="D786" s="63"/>
      <c r="E786" s="63"/>
      <c r="F786" s="63"/>
      <c r="G786" s="63"/>
      <c r="H786" s="63"/>
      <c r="I786" s="63"/>
      <c r="J786" s="63"/>
      <c r="K786" s="63"/>
    </row>
    <row r="787" spans="2:11">
      <c r="B787" s="63"/>
      <c r="C787" s="63"/>
      <c r="D787" s="63"/>
      <c r="E787" s="63"/>
      <c r="F787" s="63"/>
      <c r="G787" s="63"/>
      <c r="H787" s="63"/>
      <c r="I787" s="63"/>
      <c r="J787" s="63"/>
      <c r="K787" s="63"/>
    </row>
    <row r="788" spans="2:11">
      <c r="B788" s="63"/>
      <c r="C788" s="63"/>
      <c r="D788" s="63"/>
      <c r="E788" s="63"/>
      <c r="F788" s="63"/>
      <c r="G788" s="63"/>
      <c r="H788" s="63"/>
      <c r="I788" s="63"/>
      <c r="J788" s="63"/>
      <c r="K788" s="63"/>
    </row>
    <row r="789" spans="2:11">
      <c r="B789" s="63"/>
      <c r="C789" s="63"/>
      <c r="D789" s="63"/>
      <c r="E789" s="63"/>
      <c r="F789" s="63"/>
      <c r="G789" s="63"/>
      <c r="H789" s="63"/>
      <c r="I789" s="63"/>
      <c r="J789" s="63"/>
      <c r="K789" s="63"/>
    </row>
    <row r="790" spans="2:11">
      <c r="B790" s="63"/>
      <c r="C790" s="63"/>
      <c r="D790" s="63"/>
      <c r="E790" s="63"/>
      <c r="F790" s="63"/>
      <c r="G790" s="63"/>
      <c r="H790" s="63"/>
      <c r="I790" s="63"/>
      <c r="J790" s="63"/>
      <c r="K790" s="63"/>
    </row>
    <row r="791" spans="2:11">
      <c r="B791" s="63"/>
      <c r="C791" s="63"/>
      <c r="D791" s="63"/>
      <c r="E791" s="63"/>
      <c r="F791" s="63"/>
      <c r="G791" s="63"/>
      <c r="H791" s="63"/>
      <c r="I791" s="63"/>
      <c r="J791" s="63"/>
      <c r="K791" s="63"/>
    </row>
    <row r="792" spans="2:11">
      <c r="B792" s="63"/>
      <c r="C792" s="63"/>
      <c r="D792" s="63"/>
      <c r="E792" s="63"/>
      <c r="F792" s="63"/>
      <c r="G792" s="63"/>
      <c r="H792" s="63"/>
      <c r="I792" s="63"/>
      <c r="J792" s="63"/>
      <c r="K792" s="63"/>
    </row>
    <row r="793" spans="2:11">
      <c r="B793" s="63"/>
      <c r="C793" s="63"/>
      <c r="D793" s="63"/>
      <c r="E793" s="63"/>
      <c r="F793" s="63"/>
      <c r="G793" s="63"/>
      <c r="H793" s="63"/>
      <c r="I793" s="63"/>
      <c r="J793" s="63"/>
      <c r="K793" s="63"/>
    </row>
    <row r="794" spans="2:11">
      <c r="B794" s="63"/>
      <c r="C794" s="63"/>
      <c r="D794" s="63"/>
      <c r="E794" s="63"/>
      <c r="F794" s="63"/>
      <c r="G794" s="63"/>
      <c r="H794" s="63"/>
      <c r="I794" s="63"/>
      <c r="J794" s="63"/>
      <c r="K794" s="63"/>
    </row>
    <row r="795" spans="2:11">
      <c r="B795" s="63"/>
      <c r="C795" s="63"/>
      <c r="D795" s="63"/>
      <c r="E795" s="63"/>
      <c r="F795" s="63"/>
      <c r="G795" s="63"/>
      <c r="H795" s="63"/>
      <c r="I795" s="63"/>
      <c r="J795" s="63"/>
      <c r="K795" s="63"/>
    </row>
    <row r="796" spans="2:11">
      <c r="B796" s="63"/>
      <c r="C796" s="63"/>
      <c r="D796" s="63"/>
      <c r="E796" s="63"/>
      <c r="F796" s="63"/>
      <c r="G796" s="63"/>
      <c r="H796" s="63"/>
      <c r="I796" s="63"/>
      <c r="J796" s="63"/>
      <c r="K796" s="63"/>
    </row>
    <row r="797" spans="2:11">
      <c r="B797" s="63"/>
      <c r="C797" s="63"/>
      <c r="D797" s="63"/>
      <c r="E797" s="63"/>
      <c r="F797" s="63"/>
      <c r="G797" s="63"/>
      <c r="H797" s="63"/>
      <c r="I797" s="63"/>
      <c r="J797" s="63"/>
      <c r="K797" s="63"/>
    </row>
    <row r="798" spans="2:11">
      <c r="B798" s="63"/>
      <c r="C798" s="63"/>
      <c r="D798" s="63"/>
      <c r="E798" s="63"/>
      <c r="F798" s="63"/>
      <c r="G798" s="63"/>
      <c r="H798" s="63"/>
      <c r="I798" s="63"/>
      <c r="J798" s="63"/>
      <c r="K798" s="63"/>
    </row>
    <row r="799" spans="2:11">
      <c r="B799" s="63"/>
      <c r="C799" s="63"/>
      <c r="D799" s="63"/>
      <c r="E799" s="63"/>
      <c r="F799" s="63"/>
      <c r="G799" s="63"/>
      <c r="H799" s="63"/>
      <c r="I799" s="63"/>
      <c r="J799" s="63"/>
      <c r="K799" s="63"/>
    </row>
    <row r="800" spans="2:11">
      <c r="B800" s="63"/>
      <c r="C800" s="63"/>
      <c r="D800" s="63"/>
      <c r="E800" s="63"/>
      <c r="F800" s="63"/>
      <c r="G800" s="63"/>
      <c r="H800" s="63"/>
      <c r="I800" s="63"/>
      <c r="J800" s="63"/>
      <c r="K800" s="63"/>
    </row>
    <row r="801" spans="2:11">
      <c r="B801" s="63"/>
      <c r="C801" s="63"/>
      <c r="D801" s="63"/>
      <c r="E801" s="63"/>
      <c r="F801" s="63"/>
      <c r="G801" s="63"/>
      <c r="H801" s="63"/>
      <c r="I801" s="63"/>
      <c r="J801" s="63"/>
      <c r="K801" s="63"/>
    </row>
    <row r="802" spans="2:11">
      <c r="B802" s="63"/>
      <c r="C802" s="63"/>
      <c r="D802" s="63"/>
      <c r="E802" s="63"/>
      <c r="F802" s="63"/>
      <c r="G802" s="63"/>
      <c r="H802" s="63"/>
      <c r="I802" s="63"/>
      <c r="J802" s="63"/>
      <c r="K802" s="63"/>
    </row>
    <row r="803" spans="2:11">
      <c r="B803" s="63"/>
      <c r="C803" s="63"/>
      <c r="D803" s="63"/>
      <c r="E803" s="63"/>
      <c r="F803" s="63"/>
      <c r="G803" s="63"/>
      <c r="H803" s="63"/>
      <c r="I803" s="63"/>
      <c r="J803" s="63"/>
      <c r="K803" s="63"/>
    </row>
    <row r="804" spans="2:11">
      <c r="B804" s="63"/>
      <c r="C804" s="63"/>
      <c r="D804" s="63"/>
      <c r="E804" s="63"/>
      <c r="F804" s="63"/>
      <c r="G804" s="63"/>
      <c r="H804" s="63"/>
      <c r="I804" s="63"/>
      <c r="J804" s="63"/>
      <c r="K804" s="63"/>
    </row>
    <row r="805" spans="2:11">
      <c r="B805" s="63"/>
      <c r="C805" s="63"/>
      <c r="D805" s="63"/>
      <c r="E805" s="63"/>
      <c r="F805" s="63"/>
      <c r="G805" s="63"/>
      <c r="H805" s="63"/>
      <c r="I805" s="63"/>
      <c r="J805" s="63"/>
      <c r="K805" s="63"/>
    </row>
    <row r="806" spans="2:11">
      <c r="B806" s="63"/>
      <c r="C806" s="63"/>
      <c r="D806" s="63"/>
      <c r="E806" s="63"/>
      <c r="F806" s="63"/>
      <c r="G806" s="63"/>
      <c r="H806" s="63"/>
      <c r="I806" s="63"/>
      <c r="J806" s="63"/>
      <c r="K806" s="63"/>
    </row>
    <row r="807" spans="2:11">
      <c r="B807" s="63"/>
      <c r="C807" s="63"/>
      <c r="D807" s="63"/>
      <c r="E807" s="63"/>
      <c r="F807" s="63"/>
      <c r="G807" s="63"/>
      <c r="H807" s="63"/>
      <c r="I807" s="63"/>
      <c r="J807" s="63"/>
      <c r="K807" s="63"/>
    </row>
    <row r="808" spans="2:11">
      <c r="B808" s="63"/>
      <c r="C808" s="63"/>
      <c r="D808" s="63"/>
      <c r="E808" s="63"/>
      <c r="F808" s="63"/>
      <c r="G808" s="63"/>
      <c r="H808" s="63"/>
      <c r="I808" s="63"/>
      <c r="J808" s="63"/>
      <c r="K808" s="63"/>
    </row>
    <row r="809" spans="2:11">
      <c r="B809" s="63"/>
      <c r="C809" s="63"/>
      <c r="D809" s="63"/>
      <c r="E809" s="63"/>
      <c r="F809" s="63"/>
      <c r="G809" s="63"/>
      <c r="H809" s="63"/>
      <c r="I809" s="63"/>
      <c r="J809" s="63"/>
      <c r="K809" s="63"/>
    </row>
    <row r="810" spans="2:11">
      <c r="B810" s="63"/>
      <c r="C810" s="63"/>
      <c r="D810" s="63"/>
      <c r="E810" s="63"/>
      <c r="F810" s="63"/>
      <c r="G810" s="63"/>
      <c r="H810" s="63"/>
      <c r="I810" s="63"/>
      <c r="J810" s="63"/>
      <c r="K810" s="63"/>
    </row>
    <row r="811" spans="2:11">
      <c r="B811" s="63"/>
      <c r="C811" s="63"/>
      <c r="D811" s="63"/>
      <c r="E811" s="63"/>
      <c r="F811" s="63"/>
      <c r="G811" s="63"/>
      <c r="H811" s="63"/>
      <c r="I811" s="63"/>
      <c r="J811" s="63"/>
      <c r="K811" s="63"/>
    </row>
    <row r="812" spans="2:11">
      <c r="B812" s="63"/>
      <c r="C812" s="63"/>
      <c r="D812" s="63"/>
      <c r="E812" s="63"/>
      <c r="F812" s="63"/>
      <c r="G812" s="63"/>
      <c r="H812" s="63"/>
      <c r="I812" s="63"/>
      <c r="J812" s="63"/>
      <c r="K812" s="63"/>
    </row>
    <row r="813" spans="2:11">
      <c r="B813" s="63"/>
      <c r="C813" s="63"/>
      <c r="D813" s="63"/>
      <c r="E813" s="63"/>
      <c r="F813" s="63"/>
      <c r="G813" s="63"/>
      <c r="H813" s="63"/>
      <c r="I813" s="63"/>
      <c r="J813" s="63"/>
      <c r="K813" s="63"/>
    </row>
    <row r="814" spans="2:11">
      <c r="B814" s="63"/>
      <c r="C814" s="63"/>
      <c r="D814" s="63"/>
      <c r="E814" s="63"/>
      <c r="F814" s="63"/>
      <c r="G814" s="63"/>
      <c r="H814" s="63"/>
      <c r="I814" s="63"/>
      <c r="J814" s="63"/>
      <c r="K814" s="63"/>
    </row>
    <row r="815" spans="2:11">
      <c r="B815" s="63"/>
      <c r="C815" s="63"/>
      <c r="D815" s="63"/>
      <c r="E815" s="63"/>
      <c r="F815" s="63"/>
      <c r="G815" s="63"/>
      <c r="H815" s="63"/>
      <c r="I815" s="63"/>
      <c r="J815" s="63"/>
      <c r="K815" s="63"/>
    </row>
    <row r="816" spans="2:11">
      <c r="B816" s="63"/>
      <c r="C816" s="63"/>
      <c r="D816" s="63"/>
      <c r="E816" s="63"/>
      <c r="F816" s="63"/>
      <c r="G816" s="63"/>
      <c r="H816" s="63"/>
      <c r="I816" s="63"/>
      <c r="J816" s="63"/>
      <c r="K816" s="63"/>
    </row>
    <row r="817" spans="2:11">
      <c r="B817" s="63"/>
      <c r="C817" s="63"/>
      <c r="D817" s="63"/>
      <c r="E817" s="63"/>
      <c r="F817" s="63"/>
      <c r="G817" s="63"/>
      <c r="H817" s="63"/>
      <c r="I817" s="63"/>
      <c r="J817" s="63"/>
      <c r="K817" s="63"/>
    </row>
    <row r="818" spans="2:11">
      <c r="B818" s="63"/>
      <c r="C818" s="63"/>
      <c r="D818" s="63"/>
      <c r="E818" s="63"/>
      <c r="F818" s="63"/>
      <c r="G818" s="63"/>
      <c r="H818" s="63"/>
      <c r="I818" s="63"/>
      <c r="J818" s="63"/>
      <c r="K818" s="63"/>
    </row>
    <row r="819" spans="2:11">
      <c r="B819" s="63"/>
      <c r="C819" s="63"/>
      <c r="D819" s="63"/>
      <c r="E819" s="63"/>
      <c r="F819" s="63"/>
      <c r="G819" s="63"/>
      <c r="H819" s="63"/>
      <c r="I819" s="63"/>
      <c r="J819" s="63"/>
      <c r="K819" s="63"/>
    </row>
    <row r="820" spans="2:11">
      <c r="B820" s="63"/>
      <c r="C820" s="63"/>
      <c r="D820" s="63"/>
      <c r="E820" s="63"/>
      <c r="F820" s="63"/>
      <c r="G820" s="63"/>
      <c r="H820" s="63"/>
      <c r="I820" s="63"/>
      <c r="J820" s="63"/>
      <c r="K820" s="63"/>
    </row>
    <row r="821" spans="2:11">
      <c r="B821" s="63"/>
      <c r="C821" s="63"/>
      <c r="D821" s="63"/>
      <c r="E821" s="63"/>
      <c r="F821" s="63"/>
      <c r="G821" s="63"/>
      <c r="H821" s="63"/>
      <c r="I821" s="63"/>
      <c r="J821" s="63"/>
      <c r="K821" s="63"/>
    </row>
    <row r="822" spans="2:11">
      <c r="B822" s="63"/>
      <c r="C822" s="63"/>
      <c r="D822" s="63"/>
      <c r="E822" s="63"/>
      <c r="F822" s="63"/>
      <c r="G822" s="63"/>
      <c r="H822" s="63"/>
      <c r="I822" s="63"/>
      <c r="J822" s="63"/>
      <c r="K822" s="63"/>
    </row>
    <row r="823" spans="2:11">
      <c r="B823" s="63"/>
      <c r="C823" s="63"/>
      <c r="D823" s="63"/>
      <c r="E823" s="63"/>
      <c r="F823" s="63"/>
      <c r="G823" s="63"/>
      <c r="H823" s="63"/>
      <c r="I823" s="63"/>
      <c r="J823" s="63"/>
      <c r="K823" s="63"/>
    </row>
    <row r="824" spans="2:11">
      <c r="B824" s="63"/>
      <c r="C824" s="63"/>
      <c r="D824" s="63"/>
      <c r="E824" s="63"/>
      <c r="F824" s="63"/>
      <c r="G824" s="63"/>
      <c r="H824" s="63"/>
      <c r="I824" s="63"/>
      <c r="J824" s="63"/>
      <c r="K824" s="63"/>
    </row>
    <row r="825" spans="2:11">
      <c r="B825" s="63"/>
      <c r="C825" s="63"/>
      <c r="D825" s="63"/>
      <c r="E825" s="63"/>
      <c r="F825" s="63"/>
      <c r="G825" s="63"/>
      <c r="H825" s="63"/>
      <c r="I825" s="63"/>
      <c r="J825" s="63"/>
      <c r="K825" s="63"/>
    </row>
    <row r="826" spans="2:11">
      <c r="B826" s="63"/>
      <c r="C826" s="63"/>
      <c r="D826" s="63"/>
      <c r="E826" s="63"/>
      <c r="F826" s="63"/>
      <c r="G826" s="63"/>
      <c r="H826" s="63"/>
      <c r="I826" s="63"/>
      <c r="J826" s="63"/>
      <c r="K826" s="63"/>
    </row>
    <row r="827" spans="2:11">
      <c r="B827" s="63"/>
      <c r="C827" s="63"/>
      <c r="D827" s="63"/>
      <c r="E827" s="63"/>
      <c r="F827" s="63"/>
      <c r="G827" s="63"/>
      <c r="H827" s="63"/>
      <c r="I827" s="63"/>
      <c r="J827" s="63"/>
      <c r="K827" s="63"/>
    </row>
    <row r="828" spans="2:11">
      <c r="B828" s="63"/>
      <c r="C828" s="63"/>
      <c r="D828" s="63"/>
      <c r="E828" s="63"/>
      <c r="F828" s="63"/>
      <c r="G828" s="63"/>
      <c r="H828" s="63"/>
      <c r="I828" s="63"/>
      <c r="J828" s="63"/>
      <c r="K828" s="63"/>
    </row>
    <row r="829" spans="2:11">
      <c r="B829" s="63"/>
      <c r="C829" s="63"/>
      <c r="D829" s="63"/>
      <c r="E829" s="63"/>
      <c r="F829" s="63"/>
      <c r="G829" s="63"/>
      <c r="H829" s="63"/>
      <c r="I829" s="63"/>
      <c r="J829" s="63"/>
      <c r="K829" s="63"/>
    </row>
    <row r="830" spans="2:11">
      <c r="B830" s="63"/>
      <c r="C830" s="63"/>
      <c r="D830" s="63"/>
      <c r="E830" s="63"/>
      <c r="F830" s="63"/>
      <c r="G830" s="63"/>
      <c r="H830" s="63"/>
      <c r="I830" s="63"/>
      <c r="J830" s="63"/>
      <c r="K830" s="63"/>
    </row>
    <row r="831" spans="2:11">
      <c r="B831" s="63"/>
      <c r="C831" s="63"/>
      <c r="D831" s="63"/>
      <c r="E831" s="63"/>
      <c r="F831" s="63"/>
      <c r="G831" s="63"/>
      <c r="H831" s="63"/>
      <c r="I831" s="63"/>
      <c r="J831" s="63"/>
      <c r="K831" s="63"/>
    </row>
    <row r="832" spans="2:11">
      <c r="B832" s="63"/>
      <c r="C832" s="63"/>
      <c r="D832" s="63"/>
      <c r="E832" s="63"/>
      <c r="F832" s="63"/>
      <c r="G832" s="63"/>
      <c r="H832" s="63"/>
      <c r="I832" s="63"/>
      <c r="J832" s="63"/>
      <c r="K832" s="63"/>
    </row>
    <row r="833" spans="2:11">
      <c r="B833" s="63"/>
      <c r="C833" s="63"/>
      <c r="D833" s="63"/>
      <c r="E833" s="63"/>
      <c r="F833" s="63"/>
      <c r="G833" s="63"/>
      <c r="H833" s="63"/>
      <c r="I833" s="63"/>
      <c r="J833" s="63"/>
      <c r="K833" s="63"/>
    </row>
    <row r="834" spans="2:11">
      <c r="B834" s="63"/>
      <c r="C834" s="63"/>
      <c r="D834" s="63"/>
      <c r="E834" s="63"/>
      <c r="F834" s="63"/>
      <c r="G834" s="63"/>
      <c r="H834" s="63"/>
      <c r="I834" s="63"/>
      <c r="J834" s="63"/>
      <c r="K834" s="63"/>
    </row>
    <row r="835" spans="2:11">
      <c r="B835" s="63"/>
      <c r="C835" s="63"/>
      <c r="D835" s="63"/>
      <c r="E835" s="63"/>
      <c r="F835" s="63"/>
      <c r="G835" s="63"/>
      <c r="H835" s="63"/>
      <c r="I835" s="63"/>
      <c r="J835" s="63"/>
      <c r="K835" s="63"/>
    </row>
    <row r="836" spans="2:11">
      <c r="B836" s="63"/>
      <c r="C836" s="63"/>
      <c r="D836" s="63"/>
      <c r="E836" s="63"/>
      <c r="F836" s="63"/>
      <c r="G836" s="63"/>
      <c r="H836" s="63"/>
      <c r="I836" s="63"/>
      <c r="J836" s="63"/>
      <c r="K836" s="63"/>
    </row>
    <row r="837" spans="2:11">
      <c r="B837" s="63"/>
      <c r="C837" s="63"/>
      <c r="D837" s="63"/>
      <c r="E837" s="63"/>
      <c r="F837" s="63"/>
      <c r="G837" s="63"/>
      <c r="H837" s="63"/>
      <c r="I837" s="63"/>
      <c r="J837" s="63"/>
      <c r="K837" s="63"/>
    </row>
    <row r="838" spans="2:11">
      <c r="B838" s="63"/>
      <c r="C838" s="63"/>
      <c r="D838" s="63"/>
      <c r="E838" s="63"/>
      <c r="F838" s="63"/>
      <c r="G838" s="63"/>
      <c r="H838" s="63"/>
      <c r="I838" s="63"/>
      <c r="J838" s="63"/>
      <c r="K838" s="63"/>
    </row>
    <row r="839" spans="2:11">
      <c r="B839" s="63"/>
      <c r="C839" s="63"/>
      <c r="D839" s="63"/>
      <c r="E839" s="63"/>
      <c r="F839" s="63"/>
      <c r="G839" s="63"/>
      <c r="H839" s="63"/>
      <c r="I839" s="63"/>
      <c r="J839" s="63"/>
      <c r="K839" s="63"/>
    </row>
    <row r="840" spans="2:11">
      <c r="B840" s="63"/>
      <c r="C840" s="63"/>
      <c r="D840" s="63"/>
      <c r="E840" s="63"/>
      <c r="F840" s="63"/>
      <c r="G840" s="63"/>
      <c r="H840" s="63"/>
      <c r="I840" s="63"/>
      <c r="J840" s="63"/>
      <c r="K840" s="63"/>
    </row>
    <row r="841" spans="2:11">
      <c r="B841" s="63"/>
      <c r="C841" s="63"/>
      <c r="D841" s="63"/>
      <c r="E841" s="63"/>
      <c r="F841" s="63"/>
      <c r="G841" s="63"/>
      <c r="H841" s="63"/>
      <c r="I841" s="63"/>
      <c r="J841" s="63"/>
      <c r="K841" s="63"/>
    </row>
    <row r="842" spans="2:11">
      <c r="B842" s="63"/>
      <c r="C842" s="63"/>
      <c r="D842" s="63"/>
      <c r="E842" s="63"/>
      <c r="F842" s="63"/>
      <c r="G842" s="63"/>
      <c r="H842" s="63"/>
      <c r="I842" s="63"/>
      <c r="J842" s="63"/>
      <c r="K842" s="63"/>
    </row>
    <row r="843" spans="2:11">
      <c r="B843" s="63"/>
      <c r="C843" s="63"/>
      <c r="D843" s="63"/>
      <c r="E843" s="63"/>
      <c r="F843" s="63"/>
      <c r="G843" s="63"/>
      <c r="H843" s="63"/>
      <c r="I843" s="63"/>
      <c r="J843" s="63"/>
      <c r="K843" s="63"/>
    </row>
    <row r="844" spans="2:11">
      <c r="B844" s="63"/>
      <c r="C844" s="63"/>
      <c r="D844" s="63"/>
      <c r="E844" s="63"/>
      <c r="F844" s="63"/>
      <c r="G844" s="63"/>
      <c r="H844" s="63"/>
      <c r="I844" s="63"/>
      <c r="J844" s="63"/>
      <c r="K844" s="63"/>
    </row>
    <row r="845" spans="2:11">
      <c r="B845" s="63"/>
      <c r="C845" s="63"/>
      <c r="D845" s="63"/>
      <c r="E845" s="63"/>
      <c r="F845" s="63"/>
      <c r="G845" s="63"/>
      <c r="H845" s="63"/>
      <c r="I845" s="63"/>
      <c r="J845" s="63"/>
      <c r="K845" s="63"/>
    </row>
    <row r="846" spans="2:11">
      <c r="B846" s="63"/>
      <c r="C846" s="63"/>
      <c r="D846" s="63"/>
      <c r="E846" s="63"/>
      <c r="F846" s="63"/>
      <c r="G846" s="63"/>
      <c r="H846" s="63"/>
      <c r="I846" s="63"/>
      <c r="J846" s="63"/>
      <c r="K846" s="63"/>
    </row>
    <row r="847" spans="2:11">
      <c r="B847" s="63"/>
      <c r="C847" s="63"/>
      <c r="D847" s="63"/>
      <c r="E847" s="63"/>
      <c r="F847" s="63"/>
      <c r="G847" s="63"/>
      <c r="H847" s="63"/>
      <c r="I847" s="63"/>
      <c r="J847" s="63"/>
      <c r="K847" s="63"/>
    </row>
    <row r="848" spans="2:11">
      <c r="B848" s="63"/>
      <c r="C848" s="63"/>
      <c r="D848" s="63"/>
      <c r="E848" s="63"/>
      <c r="F848" s="63"/>
      <c r="G848" s="63"/>
      <c r="H848" s="63"/>
      <c r="I848" s="63"/>
      <c r="J848" s="63"/>
      <c r="K848" s="63"/>
    </row>
    <row r="849" spans="2:11">
      <c r="B849" s="63"/>
      <c r="C849" s="63"/>
      <c r="D849" s="63"/>
      <c r="E849" s="63"/>
      <c r="F849" s="63"/>
      <c r="G849" s="63"/>
      <c r="H849" s="63"/>
      <c r="I849" s="63"/>
      <c r="J849" s="63"/>
      <c r="K849" s="63"/>
    </row>
    <row r="850" spans="2:11">
      <c r="B850" s="63"/>
      <c r="C850" s="63"/>
      <c r="D850" s="63"/>
      <c r="E850" s="63"/>
      <c r="F850" s="63"/>
      <c r="G850" s="63"/>
      <c r="H850" s="63"/>
      <c r="I850" s="63"/>
      <c r="J850" s="63"/>
      <c r="K850" s="63"/>
    </row>
    <row r="851" spans="2:11">
      <c r="B851" s="63"/>
      <c r="C851" s="63"/>
      <c r="D851" s="63"/>
      <c r="E851" s="63"/>
      <c r="F851" s="63"/>
      <c r="G851" s="63"/>
      <c r="H851" s="63"/>
      <c r="I851" s="63"/>
      <c r="J851" s="63"/>
      <c r="K851" s="63"/>
    </row>
    <row r="852" spans="2:11">
      <c r="B852" s="63"/>
      <c r="C852" s="63"/>
      <c r="D852" s="63"/>
      <c r="E852" s="63"/>
      <c r="F852" s="63"/>
      <c r="G852" s="63"/>
      <c r="H852" s="63"/>
      <c r="I852" s="63"/>
      <c r="J852" s="63"/>
      <c r="K852" s="63"/>
    </row>
    <row r="853" spans="2:11">
      <c r="B853" s="63"/>
      <c r="C853" s="63"/>
      <c r="D853" s="63"/>
      <c r="E853" s="63"/>
      <c r="F853" s="63"/>
      <c r="G853" s="63"/>
      <c r="H853" s="63"/>
      <c r="I853" s="63"/>
      <c r="J853" s="63"/>
      <c r="K853" s="63"/>
    </row>
    <row r="854" spans="2:11">
      <c r="B854" s="63"/>
      <c r="C854" s="63"/>
      <c r="D854" s="63"/>
      <c r="E854" s="63"/>
      <c r="F854" s="63"/>
      <c r="G854" s="63"/>
      <c r="H854" s="63"/>
      <c r="I854" s="63"/>
      <c r="J854" s="63"/>
      <c r="K854" s="63"/>
    </row>
    <row r="855" spans="2:11">
      <c r="B855" s="63"/>
      <c r="C855" s="63"/>
      <c r="D855" s="63"/>
      <c r="E855" s="63"/>
      <c r="F855" s="63"/>
      <c r="G855" s="63"/>
      <c r="H855" s="63"/>
      <c r="I855" s="63"/>
      <c r="J855" s="63"/>
      <c r="K855" s="63"/>
    </row>
    <row r="856" spans="2:11">
      <c r="B856" s="63"/>
      <c r="C856" s="63"/>
      <c r="D856" s="63"/>
      <c r="E856" s="63"/>
      <c r="F856" s="63"/>
      <c r="G856" s="63"/>
      <c r="H856" s="63"/>
      <c r="I856" s="63"/>
      <c r="J856" s="63"/>
      <c r="K856" s="63"/>
    </row>
    <row r="857" spans="2:11">
      <c r="B857" s="63"/>
      <c r="C857" s="63"/>
      <c r="D857" s="63"/>
      <c r="E857" s="63"/>
      <c r="F857" s="63"/>
      <c r="G857" s="63"/>
      <c r="H857" s="63"/>
      <c r="I857" s="63"/>
      <c r="J857" s="63"/>
      <c r="K857" s="63"/>
    </row>
    <row r="858" spans="2:11">
      <c r="B858" s="63"/>
      <c r="C858" s="63"/>
      <c r="D858" s="63"/>
      <c r="E858" s="63"/>
      <c r="F858" s="63"/>
      <c r="G858" s="63"/>
      <c r="H858" s="63"/>
      <c r="I858" s="63"/>
      <c r="J858" s="63"/>
      <c r="K858" s="63"/>
    </row>
    <row r="859" spans="2:11">
      <c r="B859" s="63"/>
      <c r="C859" s="63"/>
      <c r="D859" s="63"/>
      <c r="E859" s="63"/>
      <c r="F859" s="63"/>
      <c r="G859" s="63"/>
      <c r="H859" s="63"/>
      <c r="I859" s="63"/>
      <c r="J859" s="63"/>
      <c r="K859" s="63"/>
    </row>
    <row r="860" spans="2:11">
      <c r="B860" s="63"/>
      <c r="C860" s="63"/>
      <c r="D860" s="63"/>
      <c r="E860" s="63"/>
      <c r="F860" s="63"/>
      <c r="G860" s="63"/>
      <c r="H860" s="63"/>
      <c r="I860" s="63"/>
      <c r="J860" s="63"/>
      <c r="K860" s="63"/>
    </row>
    <row r="861" spans="2:11">
      <c r="B861" s="63"/>
      <c r="C861" s="63"/>
      <c r="D861" s="63"/>
      <c r="E861" s="63"/>
      <c r="F861" s="63"/>
      <c r="G861" s="63"/>
      <c r="H861" s="63"/>
      <c r="I861" s="63"/>
      <c r="J861" s="63"/>
      <c r="K861" s="63"/>
    </row>
    <row r="862" spans="2:11">
      <c r="B862" s="63"/>
      <c r="C862" s="63"/>
      <c r="D862" s="63"/>
      <c r="E862" s="63"/>
      <c r="F862" s="63"/>
      <c r="G862" s="63"/>
      <c r="H862" s="63"/>
      <c r="I862" s="63"/>
      <c r="J862" s="63"/>
      <c r="K862" s="63"/>
    </row>
    <row r="863" spans="2:11">
      <c r="B863" s="63"/>
      <c r="C863" s="63"/>
      <c r="D863" s="63"/>
      <c r="E863" s="63"/>
      <c r="F863" s="63"/>
      <c r="G863" s="63"/>
      <c r="H863" s="63"/>
      <c r="I863" s="63"/>
      <c r="J863" s="63"/>
      <c r="K863" s="63"/>
    </row>
    <row r="864" spans="2:11">
      <c r="B864" s="63"/>
      <c r="C864" s="63"/>
      <c r="D864" s="63"/>
      <c r="E864" s="63"/>
      <c r="F864" s="63"/>
      <c r="G864" s="63"/>
      <c r="H864" s="63"/>
      <c r="I864" s="63"/>
      <c r="J864" s="63"/>
      <c r="K864" s="63"/>
    </row>
    <row r="865" spans="2:11">
      <c r="B865" s="63"/>
      <c r="C865" s="63"/>
      <c r="D865" s="63"/>
      <c r="E865" s="63"/>
      <c r="F865" s="63"/>
      <c r="G865" s="63"/>
      <c r="H865" s="63"/>
      <c r="I865" s="63"/>
      <c r="J865" s="63"/>
      <c r="K865" s="63"/>
    </row>
    <row r="866" spans="2:11">
      <c r="B866" s="63"/>
      <c r="C866" s="63"/>
      <c r="D866" s="63"/>
      <c r="E866" s="63"/>
      <c r="F866" s="63"/>
      <c r="G866" s="63"/>
      <c r="H866" s="63"/>
      <c r="I866" s="63"/>
      <c r="J866" s="63"/>
      <c r="K866" s="63"/>
    </row>
    <row r="867" spans="2:11">
      <c r="B867" s="63"/>
      <c r="C867" s="63"/>
      <c r="D867" s="63"/>
      <c r="E867" s="63"/>
      <c r="F867" s="63"/>
      <c r="G867" s="63"/>
      <c r="H867" s="63"/>
      <c r="I867" s="63"/>
      <c r="J867" s="63"/>
      <c r="K867" s="63"/>
    </row>
    <row r="868" spans="2:11">
      <c r="B868" s="63"/>
      <c r="C868" s="63"/>
      <c r="D868" s="63"/>
      <c r="E868" s="63"/>
      <c r="F868" s="63"/>
      <c r="G868" s="63"/>
      <c r="H868" s="63"/>
      <c r="I868" s="63"/>
      <c r="J868" s="63"/>
      <c r="K868" s="63"/>
    </row>
    <row r="869" spans="2:11">
      <c r="B869" s="63"/>
      <c r="C869" s="63"/>
      <c r="D869" s="63"/>
      <c r="E869" s="63"/>
      <c r="F869" s="63"/>
      <c r="G869" s="63"/>
      <c r="H869" s="63"/>
      <c r="I869" s="63"/>
      <c r="J869" s="63"/>
      <c r="K869" s="63"/>
    </row>
    <row r="870" spans="2:11">
      <c r="B870" s="63"/>
      <c r="C870" s="63"/>
      <c r="D870" s="63"/>
      <c r="E870" s="63"/>
      <c r="F870" s="63"/>
      <c r="G870" s="63"/>
      <c r="H870" s="63"/>
      <c r="I870" s="63"/>
      <c r="J870" s="63"/>
      <c r="K870" s="63"/>
    </row>
    <row r="871" spans="2:11">
      <c r="B871" s="63"/>
      <c r="C871" s="63"/>
      <c r="D871" s="63"/>
      <c r="E871" s="63"/>
      <c r="F871" s="63"/>
      <c r="G871" s="63"/>
      <c r="H871" s="63"/>
      <c r="I871" s="63"/>
      <c r="J871" s="63"/>
      <c r="K871" s="63"/>
    </row>
    <row r="872" spans="2:11">
      <c r="B872" s="63"/>
      <c r="C872" s="63"/>
      <c r="D872" s="63"/>
      <c r="E872" s="63"/>
      <c r="F872" s="63"/>
      <c r="G872" s="63"/>
      <c r="H872" s="63"/>
      <c r="I872" s="63"/>
      <c r="J872" s="63"/>
      <c r="K872" s="63"/>
    </row>
    <row r="873" spans="2:11">
      <c r="B873" s="63"/>
      <c r="C873" s="63"/>
      <c r="D873" s="63"/>
      <c r="E873" s="63"/>
      <c r="F873" s="63"/>
      <c r="G873" s="63"/>
      <c r="H873" s="63"/>
      <c r="I873" s="63"/>
      <c r="J873" s="63"/>
      <c r="K873" s="63"/>
    </row>
    <row r="874" spans="2:11">
      <c r="B874" s="63"/>
      <c r="C874" s="63"/>
      <c r="D874" s="63"/>
      <c r="E874" s="63"/>
      <c r="F874" s="63"/>
      <c r="G874" s="63"/>
      <c r="H874" s="63"/>
      <c r="I874" s="63"/>
      <c r="J874" s="63"/>
      <c r="K874" s="63"/>
    </row>
    <row r="875" spans="2:11">
      <c r="B875" s="63"/>
      <c r="C875" s="63"/>
      <c r="D875" s="63"/>
      <c r="E875" s="63"/>
      <c r="F875" s="63"/>
      <c r="G875" s="63"/>
      <c r="H875" s="63"/>
      <c r="I875" s="63"/>
      <c r="J875" s="63"/>
      <c r="K875" s="63"/>
    </row>
    <row r="876" spans="2:11">
      <c r="B876" s="63"/>
      <c r="C876" s="63"/>
      <c r="D876" s="63"/>
      <c r="E876" s="63"/>
      <c r="F876" s="63"/>
      <c r="G876" s="63"/>
      <c r="H876" s="63"/>
      <c r="I876" s="63"/>
      <c r="J876" s="63"/>
      <c r="K876" s="63"/>
    </row>
    <row r="877" spans="2:11">
      <c r="B877" s="63"/>
      <c r="C877" s="63"/>
      <c r="D877" s="63"/>
      <c r="E877" s="63"/>
      <c r="F877" s="63"/>
      <c r="G877" s="63"/>
      <c r="H877" s="63"/>
      <c r="I877" s="63"/>
      <c r="J877" s="63"/>
      <c r="K877" s="63"/>
    </row>
    <row r="878" spans="2:11">
      <c r="B878" s="63"/>
      <c r="C878" s="63"/>
      <c r="D878" s="63"/>
      <c r="E878" s="63"/>
      <c r="F878" s="63"/>
      <c r="G878" s="63"/>
      <c r="H878" s="63"/>
      <c r="I878" s="63"/>
      <c r="J878" s="63"/>
      <c r="K878" s="63"/>
    </row>
    <row r="879" spans="2:11">
      <c r="B879" s="63"/>
      <c r="C879" s="63"/>
      <c r="D879" s="63"/>
      <c r="E879" s="63"/>
      <c r="F879" s="63"/>
      <c r="G879" s="63"/>
      <c r="H879" s="63"/>
      <c r="I879" s="63"/>
      <c r="J879" s="63"/>
      <c r="K879" s="63"/>
    </row>
    <row r="880" spans="2:11">
      <c r="B880" s="63"/>
      <c r="C880" s="63"/>
      <c r="D880" s="63"/>
      <c r="E880" s="63"/>
      <c r="F880" s="63"/>
      <c r="G880" s="63"/>
      <c r="H880" s="63"/>
      <c r="I880" s="63"/>
      <c r="J880" s="63"/>
      <c r="K880" s="63"/>
    </row>
    <row r="881" spans="2:11">
      <c r="B881" s="63"/>
      <c r="C881" s="63"/>
      <c r="D881" s="63"/>
      <c r="E881" s="63"/>
      <c r="F881" s="63"/>
      <c r="G881" s="63"/>
      <c r="H881" s="63"/>
      <c r="I881" s="63"/>
      <c r="J881" s="63"/>
      <c r="K881" s="63"/>
    </row>
    <row r="882" spans="2:11">
      <c r="B882" s="63"/>
      <c r="C882" s="63"/>
      <c r="D882" s="63"/>
      <c r="E882" s="63"/>
      <c r="F882" s="63"/>
      <c r="G882" s="63"/>
      <c r="H882" s="63"/>
      <c r="I882" s="63"/>
      <c r="J882" s="63"/>
      <c r="K882" s="63"/>
    </row>
    <row r="883" spans="2:11">
      <c r="B883" s="63"/>
      <c r="C883" s="63"/>
      <c r="D883" s="63"/>
      <c r="E883" s="63"/>
      <c r="F883" s="63"/>
      <c r="G883" s="63"/>
      <c r="H883" s="63"/>
      <c r="I883" s="63"/>
      <c r="J883" s="63"/>
      <c r="K883" s="63"/>
    </row>
    <row r="884" spans="2:11">
      <c r="B884" s="63"/>
      <c r="C884" s="63"/>
      <c r="D884" s="63"/>
      <c r="E884" s="63"/>
      <c r="F884" s="63"/>
      <c r="G884" s="63"/>
      <c r="H884" s="63"/>
      <c r="I884" s="63"/>
      <c r="J884" s="63"/>
      <c r="K884" s="63"/>
    </row>
    <row r="885" spans="2:11">
      <c r="B885" s="63"/>
      <c r="C885" s="63"/>
      <c r="D885" s="63"/>
      <c r="E885" s="63"/>
      <c r="F885" s="63"/>
      <c r="G885" s="63"/>
      <c r="H885" s="63"/>
      <c r="I885" s="63"/>
      <c r="J885" s="63"/>
      <c r="K885" s="63"/>
    </row>
    <row r="886" spans="2:11">
      <c r="B886" s="63"/>
      <c r="C886" s="63"/>
      <c r="D886" s="63"/>
      <c r="E886" s="63"/>
      <c r="F886" s="63"/>
      <c r="G886" s="63"/>
      <c r="H886" s="63"/>
      <c r="I886" s="63"/>
      <c r="J886" s="63"/>
      <c r="K886" s="63"/>
    </row>
    <row r="887" spans="2:11">
      <c r="B887" s="63"/>
      <c r="C887" s="63"/>
      <c r="D887" s="63"/>
      <c r="E887" s="63"/>
      <c r="F887" s="63"/>
      <c r="G887" s="63"/>
      <c r="H887" s="63"/>
      <c r="I887" s="63"/>
      <c r="J887" s="63"/>
      <c r="K887" s="63"/>
    </row>
    <row r="888" spans="2:11">
      <c r="B888" s="63"/>
      <c r="C888" s="63"/>
      <c r="D888" s="63"/>
      <c r="E888" s="63"/>
      <c r="F888" s="63"/>
      <c r="G888" s="63"/>
      <c r="H888" s="63"/>
      <c r="I888" s="63"/>
      <c r="J888" s="63"/>
      <c r="K888" s="63"/>
    </row>
    <row r="889" spans="2:11">
      <c r="B889" s="63"/>
      <c r="C889" s="63"/>
      <c r="D889" s="63"/>
      <c r="E889" s="63"/>
      <c r="F889" s="63"/>
      <c r="G889" s="63"/>
      <c r="H889" s="63"/>
      <c r="I889" s="63"/>
      <c r="J889" s="63"/>
      <c r="K889" s="63"/>
    </row>
    <row r="890" spans="2:11">
      <c r="B890" s="63"/>
      <c r="C890" s="63"/>
      <c r="D890" s="63"/>
      <c r="E890" s="63"/>
      <c r="F890" s="63"/>
      <c r="G890" s="63"/>
      <c r="H890" s="63"/>
      <c r="I890" s="63"/>
      <c r="J890" s="63"/>
      <c r="K890" s="63"/>
    </row>
    <row r="891" spans="2:11">
      <c r="B891" s="63"/>
      <c r="C891" s="63"/>
      <c r="D891" s="63"/>
      <c r="E891" s="63"/>
      <c r="F891" s="63"/>
      <c r="G891" s="63"/>
      <c r="H891" s="63"/>
      <c r="I891" s="63"/>
      <c r="J891" s="63"/>
      <c r="K891" s="63"/>
    </row>
    <row r="892" spans="2:11">
      <c r="B892" s="63"/>
      <c r="C892" s="63"/>
      <c r="D892" s="63"/>
      <c r="E892" s="63"/>
      <c r="F892" s="63"/>
      <c r="G892" s="63"/>
      <c r="H892" s="63"/>
      <c r="I892" s="63"/>
      <c r="J892" s="63"/>
      <c r="K892" s="63"/>
    </row>
    <row r="893" spans="2:11">
      <c r="B893" s="63"/>
      <c r="C893" s="63"/>
      <c r="D893" s="63"/>
      <c r="E893" s="63"/>
      <c r="F893" s="63"/>
      <c r="G893" s="63"/>
      <c r="H893" s="63"/>
      <c r="I893" s="63"/>
      <c r="J893" s="63"/>
      <c r="K893" s="63"/>
    </row>
    <row r="894" spans="2:11">
      <c r="B894" s="63"/>
      <c r="C894" s="63"/>
      <c r="D894" s="63"/>
      <c r="E894" s="63"/>
      <c r="F894" s="63"/>
      <c r="G894" s="63"/>
      <c r="H894" s="63"/>
      <c r="I894" s="63"/>
      <c r="J894" s="63"/>
      <c r="K894" s="63"/>
    </row>
    <row r="895" spans="2:11">
      <c r="B895" s="63"/>
      <c r="C895" s="63"/>
      <c r="D895" s="63"/>
      <c r="E895" s="63"/>
      <c r="F895" s="63"/>
      <c r="G895" s="63"/>
      <c r="H895" s="63"/>
      <c r="I895" s="63"/>
      <c r="J895" s="63"/>
      <c r="K895" s="63"/>
    </row>
  </sheetData>
  <mergeCells count="10">
    <mergeCell ref="B2:K2"/>
    <mergeCell ref="B4:K4"/>
    <mergeCell ref="B5:K5"/>
    <mergeCell ref="B6:K6"/>
    <mergeCell ref="B7:B8"/>
    <mergeCell ref="C7:E7"/>
    <mergeCell ref="F7:F8"/>
    <mergeCell ref="G7:I7"/>
    <mergeCell ref="J7:J8"/>
    <mergeCell ref="K7:K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15"/>
  <sheetViews>
    <sheetView showGridLines="0" topLeftCell="A19" workbookViewId="0">
      <selection activeCell="K32" sqref="K32"/>
    </sheetView>
  </sheetViews>
  <sheetFormatPr baseColWidth="10" defaultColWidth="11.42578125" defaultRowHeight="12.75"/>
  <cols>
    <col min="1" max="1" width="1.28515625" style="5" customWidth="1"/>
    <col min="2" max="2" width="68.7109375" style="5" customWidth="1"/>
    <col min="3" max="5" width="9.85546875" style="5" customWidth="1"/>
    <col min="6" max="6" width="12.140625" style="5" customWidth="1"/>
    <col min="7" max="9" width="8.7109375" style="5" customWidth="1"/>
    <col min="10" max="10" width="10.42578125" style="5" customWidth="1"/>
    <col min="11" max="11" width="9.28515625" style="5" customWidth="1"/>
    <col min="12" max="12" width="4.5703125" style="25" customWidth="1"/>
    <col min="13" max="13" width="11.42578125" style="5"/>
    <col min="14" max="16" width="11.42578125" style="25"/>
    <col min="17" max="16384" width="11.42578125" style="5"/>
  </cols>
  <sheetData>
    <row r="1" spans="1:61" ht="17.25">
      <c r="B1" s="149" t="s">
        <v>73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4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ht="17.25"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  <c r="M2" s="4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61" ht="18.75" customHeight="1">
      <c r="B3" s="150" t="s">
        <v>74</v>
      </c>
      <c r="C3" s="150"/>
      <c r="D3" s="150"/>
      <c r="E3" s="150"/>
      <c r="F3" s="150"/>
      <c r="G3" s="150"/>
      <c r="H3" s="150"/>
      <c r="I3" s="150"/>
      <c r="J3" s="150"/>
      <c r="K3" s="150"/>
      <c r="L3" s="66"/>
      <c r="M3" s="4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1" ht="18.75" customHeight="1">
      <c r="B4" s="151" t="s">
        <v>75</v>
      </c>
      <c r="C4" s="151"/>
      <c r="D4" s="151"/>
      <c r="E4" s="151"/>
      <c r="F4" s="151"/>
      <c r="G4" s="151"/>
      <c r="H4" s="151"/>
      <c r="I4" s="151"/>
      <c r="J4" s="151"/>
      <c r="K4" s="151"/>
      <c r="L4" s="65"/>
      <c r="M4" s="4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1" ht="14.25" customHeight="1">
      <c r="B5" s="151" t="s">
        <v>3</v>
      </c>
      <c r="C5" s="151"/>
      <c r="D5" s="151"/>
      <c r="E5" s="151"/>
      <c r="F5" s="151"/>
      <c r="G5" s="151"/>
      <c r="H5" s="151"/>
      <c r="I5" s="151"/>
      <c r="J5" s="151"/>
      <c r="K5" s="151"/>
      <c r="L5" s="67"/>
      <c r="M5" s="4"/>
      <c r="N5" s="3"/>
      <c r="O5" s="3"/>
      <c r="P5" s="3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1" ht="18" customHeight="1">
      <c r="A6" s="63"/>
      <c r="B6" s="158" t="s">
        <v>4</v>
      </c>
      <c r="C6" s="154">
        <v>2020</v>
      </c>
      <c r="D6" s="155"/>
      <c r="E6" s="155"/>
      <c r="F6" s="160" t="s">
        <v>5</v>
      </c>
      <c r="G6" s="154">
        <v>2020</v>
      </c>
      <c r="H6" s="155"/>
      <c r="I6" s="155"/>
      <c r="J6" s="160" t="s">
        <v>6</v>
      </c>
      <c r="K6" s="160" t="s">
        <v>7</v>
      </c>
      <c r="L6" s="68"/>
      <c r="M6" s="4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1" ht="17.25" customHeight="1" thickBot="1">
      <c r="A7" s="63"/>
      <c r="B7" s="159"/>
      <c r="C7" s="69" t="s">
        <v>8</v>
      </c>
      <c r="D7" s="69" t="s">
        <v>9</v>
      </c>
      <c r="E7" s="69" t="s">
        <v>10</v>
      </c>
      <c r="F7" s="161"/>
      <c r="G7" s="69" t="s">
        <v>8</v>
      </c>
      <c r="H7" s="69" t="s">
        <v>9</v>
      </c>
      <c r="I7" s="69" t="s">
        <v>10</v>
      </c>
      <c r="J7" s="161"/>
      <c r="K7" s="161"/>
      <c r="L7" s="68"/>
      <c r="M7" s="4"/>
      <c r="N7" s="3"/>
      <c r="O7" s="3"/>
      <c r="P7" s="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1:61" ht="18" customHeight="1" thickTop="1">
      <c r="A8" s="63"/>
      <c r="B8" s="70" t="s">
        <v>12</v>
      </c>
      <c r="C8" s="71">
        <f t="shared" ref="C8:J8" si="0">+C9+C20</f>
        <v>11831.1</v>
      </c>
      <c r="D8" s="71">
        <f t="shared" si="0"/>
        <v>10279.200000000001</v>
      </c>
      <c r="E8" s="71">
        <f t="shared" si="0"/>
        <v>9829.6999999999989</v>
      </c>
      <c r="F8" s="71">
        <f t="shared" si="0"/>
        <v>31939.999999999996</v>
      </c>
      <c r="G8" s="71">
        <f t="shared" si="0"/>
        <v>11511.7</v>
      </c>
      <c r="H8" s="71">
        <f t="shared" si="0"/>
        <v>11065.7</v>
      </c>
      <c r="I8" s="71">
        <f t="shared" si="0"/>
        <v>13068.5</v>
      </c>
      <c r="J8" s="71">
        <f t="shared" si="0"/>
        <v>35645.9</v>
      </c>
      <c r="K8" s="72">
        <f t="shared" ref="K8:K17" si="1">+F8/J8*100</f>
        <v>89.603572921429944</v>
      </c>
      <c r="L8" s="73"/>
      <c r="M8" s="4"/>
      <c r="N8" s="3"/>
      <c r="O8" s="3"/>
      <c r="P8" s="74"/>
      <c r="Q8" s="75"/>
      <c r="R8" s="75"/>
      <c r="S8" s="75"/>
      <c r="T8" s="75"/>
      <c r="U8" s="75"/>
      <c r="V8" s="75"/>
      <c r="W8" s="75"/>
      <c r="X8" s="75"/>
      <c r="Y8" s="75"/>
      <c r="Z8" s="75"/>
      <c r="AA8" s="4"/>
      <c r="AB8" s="76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1:61" ht="18" customHeight="1">
      <c r="A9" s="63"/>
      <c r="B9" s="77" t="s">
        <v>76</v>
      </c>
      <c r="C9" s="78">
        <f t="shared" ref="C9:E9" si="2">+C11+C12+C19</f>
        <v>9049.6</v>
      </c>
      <c r="D9" s="78">
        <f t="shared" si="2"/>
        <v>7845.2000000000007</v>
      </c>
      <c r="E9" s="78">
        <f t="shared" si="2"/>
        <v>7748.0999999999995</v>
      </c>
      <c r="F9" s="78">
        <f>+F10+F12+F19</f>
        <v>24642.899999999998</v>
      </c>
      <c r="G9" s="78">
        <f t="shared" ref="G9:J9" si="3">+G11+G12+G19</f>
        <v>8905.5</v>
      </c>
      <c r="H9" s="78">
        <f t="shared" si="3"/>
        <v>8625</v>
      </c>
      <c r="I9" s="78">
        <f t="shared" si="3"/>
        <v>10081.6</v>
      </c>
      <c r="J9" s="78">
        <f t="shared" si="3"/>
        <v>27612.1</v>
      </c>
      <c r="K9" s="72">
        <f t="shared" si="1"/>
        <v>89.246743275592948</v>
      </c>
      <c r="L9" s="73"/>
      <c r="M9" s="4"/>
      <c r="N9" s="3"/>
      <c r="O9" s="3"/>
      <c r="P9" s="74"/>
      <c r="Q9" s="75"/>
      <c r="R9" s="75"/>
      <c r="S9" s="75"/>
      <c r="T9" s="75"/>
      <c r="U9" s="75"/>
      <c r="V9" s="75"/>
      <c r="W9" s="75"/>
      <c r="X9" s="75"/>
      <c r="Y9" s="75"/>
      <c r="Z9" s="75"/>
      <c r="AA9" s="4"/>
      <c r="AB9" s="76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1" ht="18" customHeight="1">
      <c r="A10" s="63"/>
      <c r="B10" s="79" t="s">
        <v>29</v>
      </c>
      <c r="C10" s="78">
        <f t="shared" ref="C10:J10" si="4">+C11</f>
        <v>7844.8</v>
      </c>
      <c r="D10" s="78">
        <f t="shared" si="4"/>
        <v>6768</v>
      </c>
      <c r="E10" s="78">
        <f t="shared" si="4"/>
        <v>6546.9</v>
      </c>
      <c r="F10" s="72">
        <f t="shared" si="4"/>
        <v>21159.699999999997</v>
      </c>
      <c r="G10" s="78">
        <f t="shared" si="4"/>
        <v>7702.7</v>
      </c>
      <c r="H10" s="78">
        <f t="shared" si="4"/>
        <v>7521.7</v>
      </c>
      <c r="I10" s="78">
        <f t="shared" si="4"/>
        <v>8541.6</v>
      </c>
      <c r="J10" s="72">
        <f t="shared" si="4"/>
        <v>23766</v>
      </c>
      <c r="K10" s="72">
        <f t="shared" si="1"/>
        <v>89.033493225616411</v>
      </c>
      <c r="L10" s="73"/>
      <c r="M10" s="4"/>
      <c r="N10" s="3"/>
      <c r="O10" s="3"/>
      <c r="P10" s="74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4"/>
      <c r="AB10" s="76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1" ht="18" customHeight="1">
      <c r="A11" s="63"/>
      <c r="B11" s="80" t="s">
        <v>30</v>
      </c>
      <c r="C11" s="81">
        <f>+[2]DGA!G11</f>
        <v>7844.8</v>
      </c>
      <c r="D11" s="81">
        <f>+[2]DGA!H11</f>
        <v>6768</v>
      </c>
      <c r="E11" s="81">
        <f>+[2]DGA!I11</f>
        <v>6546.9</v>
      </c>
      <c r="F11" s="82">
        <f>SUM(C11:E11)</f>
        <v>21159.699999999997</v>
      </c>
      <c r="G11" s="81">
        <f>+'[2]PP (EST)'!G28</f>
        <v>7702.7</v>
      </c>
      <c r="H11" s="81">
        <f>+'[2]PP (EST)'!H28</f>
        <v>7521.7</v>
      </c>
      <c r="I11" s="81">
        <f>+'[2]PP (EST)'!I28</f>
        <v>8541.6</v>
      </c>
      <c r="J11" s="82">
        <f>SUM(G11:I11)</f>
        <v>23766</v>
      </c>
      <c r="K11" s="82">
        <f t="shared" si="1"/>
        <v>89.033493225616411</v>
      </c>
      <c r="L11" s="73"/>
      <c r="M11" s="83"/>
      <c r="N11" s="83"/>
      <c r="O11" s="3"/>
      <c r="P11" s="74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4"/>
      <c r="AB11" s="76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</row>
    <row r="12" spans="1:61" ht="18" customHeight="1">
      <c r="A12" s="63"/>
      <c r="B12" s="20" t="s">
        <v>31</v>
      </c>
      <c r="C12" s="84">
        <f t="shared" ref="C12:J12" si="5">SUM(C13:C18)</f>
        <v>1172.7</v>
      </c>
      <c r="D12" s="84">
        <f t="shared" si="5"/>
        <v>1059.1000000000001</v>
      </c>
      <c r="E12" s="84">
        <f t="shared" si="5"/>
        <v>1181.6999999999998</v>
      </c>
      <c r="F12" s="84">
        <f t="shared" si="5"/>
        <v>3413.5</v>
      </c>
      <c r="G12" s="84">
        <f t="shared" si="5"/>
        <v>1164.8</v>
      </c>
      <c r="H12" s="84">
        <f t="shared" si="5"/>
        <v>1078.7</v>
      </c>
      <c r="I12" s="84">
        <f t="shared" si="5"/>
        <v>1504.6000000000001</v>
      </c>
      <c r="J12" s="84">
        <f t="shared" si="5"/>
        <v>3748.1000000000004</v>
      </c>
      <c r="K12" s="85">
        <f t="shared" si="1"/>
        <v>91.072810223846744</v>
      </c>
      <c r="L12" s="73"/>
      <c r="M12" s="4"/>
      <c r="N12" s="3"/>
      <c r="O12" s="3"/>
      <c r="P12" s="74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4"/>
      <c r="AB12" s="76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1" ht="18" customHeight="1">
      <c r="A13" s="63"/>
      <c r="B13" s="86" t="s">
        <v>34</v>
      </c>
      <c r="C13" s="81">
        <f>+[2]DGA!G13</f>
        <v>599.6</v>
      </c>
      <c r="D13" s="81">
        <f>+[2]DGA!H13</f>
        <v>526.70000000000005</v>
      </c>
      <c r="E13" s="81">
        <f>+[2]DGA!I13</f>
        <v>598.6</v>
      </c>
      <c r="F13" s="82">
        <f t="shared" ref="F13:F19" si="6">SUM(C13:E13)</f>
        <v>1724.9</v>
      </c>
      <c r="G13" s="81">
        <v>518.29999999999995</v>
      </c>
      <c r="H13" s="81">
        <v>576.79999999999995</v>
      </c>
      <c r="I13" s="87">
        <v>831</v>
      </c>
      <c r="J13" s="82">
        <f t="shared" ref="J13:J19" si="7">SUM(G13:I13)</f>
        <v>1926.1</v>
      </c>
      <c r="K13" s="82">
        <f t="shared" si="1"/>
        <v>89.554021078864025</v>
      </c>
      <c r="L13" s="73"/>
      <c r="M13" s="4"/>
      <c r="N13" s="3"/>
      <c r="O13" s="3"/>
      <c r="P13" s="74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4"/>
      <c r="AB13" s="7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1:61" ht="18" customHeight="1">
      <c r="A14" s="63"/>
      <c r="B14" s="86" t="s">
        <v>77</v>
      </c>
      <c r="C14" s="81">
        <f>+[2]DGA!G14</f>
        <v>0</v>
      </c>
      <c r="D14" s="81">
        <f>+[2]DGA!H14</f>
        <v>0</v>
      </c>
      <c r="E14" s="81">
        <f>+[2]DGA!I14</f>
        <v>0</v>
      </c>
      <c r="F14" s="82">
        <f t="shared" si="6"/>
        <v>0</v>
      </c>
      <c r="G14" s="81">
        <v>0</v>
      </c>
      <c r="H14" s="81">
        <v>0</v>
      </c>
      <c r="I14" s="87">
        <v>0</v>
      </c>
      <c r="J14" s="82">
        <f t="shared" si="7"/>
        <v>0</v>
      </c>
      <c r="K14" s="82">
        <v>0</v>
      </c>
      <c r="L14" s="73"/>
      <c r="M14" s="4"/>
      <c r="N14" s="3"/>
      <c r="O14" s="3"/>
      <c r="P14" s="74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4"/>
      <c r="AB14" s="76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1:61" ht="18" customHeight="1">
      <c r="A15" s="63"/>
      <c r="B15" s="86" t="s">
        <v>36</v>
      </c>
      <c r="C15" s="81">
        <f>+[2]DGA!G15</f>
        <v>251.6</v>
      </c>
      <c r="D15" s="81">
        <f>+[2]DGA!H15</f>
        <v>275.10000000000002</v>
      </c>
      <c r="E15" s="81">
        <f>+[2]DGA!I15</f>
        <v>326.89999999999998</v>
      </c>
      <c r="F15" s="82">
        <f t="shared" si="6"/>
        <v>853.6</v>
      </c>
      <c r="G15" s="81">
        <v>323.7</v>
      </c>
      <c r="H15" s="81">
        <v>241.2</v>
      </c>
      <c r="I15" s="87">
        <v>309.3</v>
      </c>
      <c r="J15" s="82">
        <f t="shared" si="7"/>
        <v>874.2</v>
      </c>
      <c r="K15" s="82">
        <f t="shared" si="1"/>
        <v>97.643559826126747</v>
      </c>
      <c r="L15" s="73"/>
      <c r="M15" s="4"/>
      <c r="N15" s="3"/>
      <c r="O15" s="3"/>
      <c r="P15" s="74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4"/>
      <c r="AB15" s="76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</row>
    <row r="16" spans="1:61" ht="18" customHeight="1">
      <c r="A16" s="63"/>
      <c r="B16" s="86" t="s">
        <v>78</v>
      </c>
      <c r="C16" s="81">
        <f>+[2]DGA!G16</f>
        <v>172.7</v>
      </c>
      <c r="D16" s="81">
        <f>+[2]DGA!H16</f>
        <v>136.30000000000001</v>
      </c>
      <c r="E16" s="81">
        <f>+[2]DGA!I16</f>
        <v>115.1</v>
      </c>
      <c r="F16" s="82">
        <f t="shared" si="6"/>
        <v>424.1</v>
      </c>
      <c r="G16" s="81">
        <v>148.80000000000001</v>
      </c>
      <c r="H16" s="81">
        <v>133.6</v>
      </c>
      <c r="I16" s="87">
        <v>132.9</v>
      </c>
      <c r="J16" s="82">
        <f t="shared" si="7"/>
        <v>415.29999999999995</v>
      </c>
      <c r="K16" s="82">
        <f t="shared" si="1"/>
        <v>102.11895015651338</v>
      </c>
      <c r="L16" s="73"/>
      <c r="M16" s="4"/>
      <c r="N16" s="3"/>
      <c r="O16" s="3"/>
      <c r="P16" s="74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4"/>
      <c r="AB16" s="76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1:61" ht="18" customHeight="1">
      <c r="A17" s="63"/>
      <c r="B17" s="86" t="s">
        <v>79</v>
      </c>
      <c r="C17" s="81">
        <f>+[2]DGA!G17</f>
        <v>148.80000000000001</v>
      </c>
      <c r="D17" s="81">
        <f>+[2]DGA!H17</f>
        <v>121</v>
      </c>
      <c r="E17" s="81">
        <f>+[2]DGA!I17</f>
        <v>141.1</v>
      </c>
      <c r="F17" s="82">
        <f t="shared" si="6"/>
        <v>410.9</v>
      </c>
      <c r="G17" s="81">
        <v>174</v>
      </c>
      <c r="H17" s="81">
        <v>127.1</v>
      </c>
      <c r="I17" s="87">
        <v>231.4</v>
      </c>
      <c r="J17" s="82">
        <f t="shared" si="7"/>
        <v>532.5</v>
      </c>
      <c r="K17" s="82">
        <f t="shared" si="1"/>
        <v>77.164319248826288</v>
      </c>
      <c r="L17" s="73"/>
      <c r="M17" s="4"/>
      <c r="N17" s="3"/>
      <c r="O17" s="3"/>
      <c r="P17" s="74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4"/>
      <c r="AB17" s="76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 ht="14.25">
      <c r="A18" s="63"/>
      <c r="B18" s="86" t="s">
        <v>26</v>
      </c>
      <c r="C18" s="81">
        <f>+[2]DGA!G18</f>
        <v>0</v>
      </c>
      <c r="D18" s="81">
        <f>+[2]DGA!H18</f>
        <v>0</v>
      </c>
      <c r="E18" s="81">
        <f>+[2]DGA!I18</f>
        <v>0</v>
      </c>
      <c r="F18" s="82">
        <f t="shared" si="6"/>
        <v>0</v>
      </c>
      <c r="G18" s="81">
        <v>0</v>
      </c>
      <c r="H18" s="81">
        <v>0</v>
      </c>
      <c r="I18" s="87">
        <v>0</v>
      </c>
      <c r="J18" s="82">
        <f t="shared" si="7"/>
        <v>0</v>
      </c>
      <c r="K18" s="88">
        <v>0</v>
      </c>
      <c r="L18" s="73"/>
      <c r="M18" s="4"/>
      <c r="N18" s="3"/>
      <c r="O18" s="3"/>
      <c r="P18" s="74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4"/>
      <c r="AB18" s="76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ht="14.25">
      <c r="A19" s="63"/>
      <c r="B19" s="89" t="s">
        <v>44</v>
      </c>
      <c r="C19" s="84">
        <f>+[2]DGA!G20</f>
        <v>32.1</v>
      </c>
      <c r="D19" s="84">
        <f>+[2]DGA!H20</f>
        <v>18.100000000000001</v>
      </c>
      <c r="E19" s="84">
        <f>+[2]DGA!I20</f>
        <v>19.5</v>
      </c>
      <c r="F19" s="85">
        <f t="shared" si="6"/>
        <v>69.7</v>
      </c>
      <c r="G19" s="84">
        <v>38</v>
      </c>
      <c r="H19" s="84">
        <v>24.6</v>
      </c>
      <c r="I19" s="90">
        <v>35.4</v>
      </c>
      <c r="J19" s="85">
        <f t="shared" si="7"/>
        <v>98</v>
      </c>
      <c r="K19" s="85">
        <f>+F19/J19*100</f>
        <v>71.122448979591837</v>
      </c>
      <c r="L19" s="73"/>
      <c r="M19" s="4"/>
      <c r="N19" s="3"/>
      <c r="O19" s="3"/>
      <c r="P19" s="74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4"/>
      <c r="AB19" s="76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ht="18" customHeight="1">
      <c r="A20" s="63"/>
      <c r="B20" s="33" t="s">
        <v>80</v>
      </c>
      <c r="C20" s="84">
        <f t="shared" ref="C20:J20" si="8">+C21+C24+C25</f>
        <v>2781.5</v>
      </c>
      <c r="D20" s="84">
        <f t="shared" si="8"/>
        <v>2434</v>
      </c>
      <c r="E20" s="84">
        <f t="shared" si="8"/>
        <v>2081.6</v>
      </c>
      <c r="F20" s="85">
        <f t="shared" si="8"/>
        <v>7297.0999999999995</v>
      </c>
      <c r="G20" s="84">
        <f t="shared" si="8"/>
        <v>2606.1999999999998</v>
      </c>
      <c r="H20" s="84">
        <f t="shared" si="8"/>
        <v>2440.7000000000003</v>
      </c>
      <c r="I20" s="84">
        <f t="shared" si="8"/>
        <v>2986.9</v>
      </c>
      <c r="J20" s="85">
        <f t="shared" si="8"/>
        <v>8033.8</v>
      </c>
      <c r="K20" s="85">
        <f>+F20/J20*100</f>
        <v>90.82999327839876</v>
      </c>
      <c r="L20" s="73"/>
      <c r="M20" s="4"/>
      <c r="N20" s="3"/>
      <c r="O20" s="3"/>
      <c r="P20" s="74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4"/>
      <c r="AB20" s="76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8" customHeight="1">
      <c r="A21" s="63"/>
      <c r="B21" s="79" t="s">
        <v>81</v>
      </c>
      <c r="C21" s="84">
        <f t="shared" ref="C21:J21" si="9">+C22+C23</f>
        <v>2737.1</v>
      </c>
      <c r="D21" s="84">
        <f t="shared" si="9"/>
        <v>2402.4</v>
      </c>
      <c r="E21" s="84">
        <f t="shared" si="9"/>
        <v>2061.1999999999998</v>
      </c>
      <c r="F21" s="85">
        <f t="shared" si="9"/>
        <v>7200.7</v>
      </c>
      <c r="G21" s="84">
        <f t="shared" si="9"/>
        <v>2558.1999999999998</v>
      </c>
      <c r="H21" s="84">
        <f t="shared" si="9"/>
        <v>2419.8000000000002</v>
      </c>
      <c r="I21" s="84">
        <f t="shared" si="9"/>
        <v>2953</v>
      </c>
      <c r="J21" s="85">
        <f t="shared" si="9"/>
        <v>7931</v>
      </c>
      <c r="K21" s="85">
        <f>+F21/J21*100</f>
        <v>90.791829529693601</v>
      </c>
      <c r="L21" s="73"/>
      <c r="M21" s="4"/>
      <c r="N21" s="3"/>
      <c r="O21" s="3"/>
      <c r="P21" s="74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4"/>
      <c r="AB21" s="76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ht="18" customHeight="1">
      <c r="A22" s="63"/>
      <c r="B22" s="26" t="s">
        <v>82</v>
      </c>
      <c r="C22" s="81">
        <f>+[2]DGA!G23</f>
        <v>2737.1</v>
      </c>
      <c r="D22" s="81">
        <f>+[2]DGA!H23</f>
        <v>2402.4</v>
      </c>
      <c r="E22" s="81">
        <f>+[2]DGA!I23</f>
        <v>2061.1999999999998</v>
      </c>
      <c r="F22" s="82">
        <f>SUM(C22:E22)</f>
        <v>7200.7</v>
      </c>
      <c r="G22" s="81">
        <f>+'[2]PP (EST)'!G48</f>
        <v>2558.1999999999998</v>
      </c>
      <c r="H22" s="81">
        <f>+'[2]PP (EST)'!H48</f>
        <v>2419.8000000000002</v>
      </c>
      <c r="I22" s="81">
        <f>+'[2]PP (EST)'!I48</f>
        <v>2953</v>
      </c>
      <c r="J22" s="82">
        <f>SUM(G22:I22)</f>
        <v>7931</v>
      </c>
      <c r="K22" s="82">
        <f>+F22/J22*100</f>
        <v>90.791829529693601</v>
      </c>
      <c r="L22" s="73"/>
      <c r="M22" s="4"/>
      <c r="N22" s="3"/>
      <c r="O22" s="3"/>
      <c r="P22" s="74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4"/>
      <c r="AB22" s="76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ht="18" customHeight="1">
      <c r="A23" s="63"/>
      <c r="B23" s="26" t="s">
        <v>83</v>
      </c>
      <c r="C23" s="81">
        <f>+[2]DGA!G24</f>
        <v>0</v>
      </c>
      <c r="D23" s="81">
        <f>+[2]DGA!H24</f>
        <v>0</v>
      </c>
      <c r="E23" s="81">
        <f>+[2]DGA!I24</f>
        <v>0</v>
      </c>
      <c r="F23" s="82">
        <f>SUM(C23:E23)</f>
        <v>0</v>
      </c>
      <c r="G23" s="81">
        <f>+'[2]PP (EST)'!G49</f>
        <v>0</v>
      </c>
      <c r="H23" s="81">
        <f>+'[2]PP (EST)'!H49</f>
        <v>0</v>
      </c>
      <c r="I23" s="81">
        <f>+'[2]PP (EST)'!I49</f>
        <v>0</v>
      </c>
      <c r="J23" s="82">
        <f t="shared" ref="J23:J24" si="10">SUM(G23:I23)</f>
        <v>0</v>
      </c>
      <c r="K23" s="88">
        <v>0</v>
      </c>
      <c r="L23" s="73"/>
      <c r="M23" s="4"/>
      <c r="N23" s="3"/>
      <c r="O23" s="3"/>
      <c r="P23" s="74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4"/>
      <c r="AB23" s="76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ht="18" customHeight="1">
      <c r="A24" s="63"/>
      <c r="B24" s="79" t="s">
        <v>84</v>
      </c>
      <c r="C24" s="84">
        <f>+[2]DGA!G25</f>
        <v>0</v>
      </c>
      <c r="D24" s="84">
        <f>+[2]DGA!H25</f>
        <v>0</v>
      </c>
      <c r="E24" s="84">
        <f>+[2]DGA!I25</f>
        <v>0</v>
      </c>
      <c r="F24" s="85">
        <f>SUM(C24:E24)</f>
        <v>0</v>
      </c>
      <c r="G24" s="91">
        <v>0</v>
      </c>
      <c r="H24" s="91">
        <v>0</v>
      </c>
      <c r="I24" s="91">
        <v>0</v>
      </c>
      <c r="J24" s="82">
        <f t="shared" si="10"/>
        <v>0</v>
      </c>
      <c r="K24" s="112">
        <v>0</v>
      </c>
      <c r="L24" s="73"/>
      <c r="M24" s="4"/>
      <c r="N24" s="92"/>
      <c r="O24" s="3"/>
      <c r="P24" s="74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4"/>
      <c r="AB24" s="76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ht="18" customHeight="1">
      <c r="A25" s="63"/>
      <c r="B25" s="79" t="s">
        <v>85</v>
      </c>
      <c r="C25" s="12">
        <f t="shared" ref="C25:J25" si="11">+C26+C27</f>
        <v>44.4</v>
      </c>
      <c r="D25" s="12">
        <f t="shared" si="11"/>
        <v>31.6</v>
      </c>
      <c r="E25" s="12">
        <f t="shared" si="11"/>
        <v>20.399999999999999</v>
      </c>
      <c r="F25" s="13">
        <f t="shared" si="11"/>
        <v>96.4</v>
      </c>
      <c r="G25" s="12">
        <f t="shared" si="11"/>
        <v>48</v>
      </c>
      <c r="H25" s="12">
        <f t="shared" si="11"/>
        <v>20.900000000000002</v>
      </c>
      <c r="I25" s="12">
        <f t="shared" si="11"/>
        <v>33.9</v>
      </c>
      <c r="J25" s="13">
        <f t="shared" si="11"/>
        <v>102.8</v>
      </c>
      <c r="K25" s="85">
        <f t="shared" ref="K25:K31" si="12">+F25/J25*100</f>
        <v>93.774319066147868</v>
      </c>
      <c r="L25" s="73"/>
      <c r="M25" s="4"/>
      <c r="N25" s="92"/>
      <c r="O25" s="3"/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4"/>
      <c r="AB25" s="76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</row>
    <row r="26" spans="1:61" ht="18" customHeight="1">
      <c r="A26" s="63"/>
      <c r="B26" s="26" t="s">
        <v>86</v>
      </c>
      <c r="C26" s="22">
        <f>+[2]DGA!G27</f>
        <v>40.4</v>
      </c>
      <c r="D26" s="22">
        <f>+[2]DGA!H27</f>
        <v>30</v>
      </c>
      <c r="E26" s="22">
        <f>+[2]DGA!I27</f>
        <v>18.2</v>
      </c>
      <c r="F26" s="82">
        <f>SUM(C26:E26)</f>
        <v>88.600000000000009</v>
      </c>
      <c r="G26" s="22">
        <v>44.5</v>
      </c>
      <c r="H26" s="22">
        <v>19.100000000000001</v>
      </c>
      <c r="I26" s="23">
        <v>30.1</v>
      </c>
      <c r="J26" s="82">
        <f>SUM(G26:I26)</f>
        <v>93.7</v>
      </c>
      <c r="K26" s="82">
        <f t="shared" si="12"/>
        <v>94.55709711846319</v>
      </c>
      <c r="L26" s="73"/>
      <c r="M26" s="4"/>
      <c r="N26" s="93"/>
      <c r="O26" s="3"/>
      <c r="P26" s="74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4"/>
      <c r="AB26" s="76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r="27" spans="1:61" ht="18" customHeight="1">
      <c r="A27" s="63"/>
      <c r="B27" s="94" t="s">
        <v>26</v>
      </c>
      <c r="C27" s="22">
        <f>+[2]DGA!G28</f>
        <v>4</v>
      </c>
      <c r="D27" s="22">
        <f>+[2]DGA!H28</f>
        <v>1.6</v>
      </c>
      <c r="E27" s="22">
        <f>+[2]DGA!I28</f>
        <v>2.2000000000000002</v>
      </c>
      <c r="F27" s="82">
        <f>SUM(C27:E27)</f>
        <v>7.8</v>
      </c>
      <c r="G27" s="22">
        <v>3.5</v>
      </c>
      <c r="H27" s="22">
        <v>1.8</v>
      </c>
      <c r="I27" s="23">
        <v>3.8</v>
      </c>
      <c r="J27" s="82">
        <f>SUM(G27:I27)</f>
        <v>9.1</v>
      </c>
      <c r="K27" s="82">
        <f t="shared" si="12"/>
        <v>85.714285714285722</v>
      </c>
      <c r="L27" s="73"/>
      <c r="M27" s="4"/>
      <c r="N27" s="93"/>
      <c r="O27" s="3"/>
      <c r="P27" s="74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4"/>
      <c r="AB27" s="76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1:61" ht="18" customHeight="1">
      <c r="A28" s="63"/>
      <c r="B28" s="95" t="s">
        <v>87</v>
      </c>
      <c r="C28" s="12">
        <f>+[2]DGA!G29</f>
        <v>0.3</v>
      </c>
      <c r="D28" s="12">
        <f>+[2]DGA!H29</f>
        <v>0.2</v>
      </c>
      <c r="E28" s="12">
        <f>+[2]DGA!I29</f>
        <v>0.1</v>
      </c>
      <c r="F28" s="85">
        <f>SUM(C28:E28)</f>
        <v>0.6</v>
      </c>
      <c r="G28" s="12">
        <v>0.1</v>
      </c>
      <c r="H28" s="12">
        <v>0.1</v>
      </c>
      <c r="I28" s="32">
        <v>0.3</v>
      </c>
      <c r="J28" s="85">
        <f>SUM(G28:I28)</f>
        <v>0.5</v>
      </c>
      <c r="K28" s="85">
        <f t="shared" si="12"/>
        <v>120</v>
      </c>
      <c r="L28" s="73"/>
      <c r="M28" s="4"/>
      <c r="N28" s="93"/>
      <c r="O28" s="3"/>
      <c r="P28" s="74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4"/>
      <c r="AB28" s="76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</row>
    <row r="29" spans="1:61" ht="18" customHeight="1">
      <c r="A29" s="63"/>
      <c r="B29" s="96" t="s">
        <v>88</v>
      </c>
      <c r="C29" s="14">
        <f t="shared" ref="C29:J30" si="13">+C30</f>
        <v>93.1</v>
      </c>
      <c r="D29" s="14">
        <f t="shared" si="13"/>
        <v>201</v>
      </c>
      <c r="E29" s="14">
        <f t="shared" si="13"/>
        <v>30.3</v>
      </c>
      <c r="F29" s="14">
        <f t="shared" si="13"/>
        <v>324.40000000000003</v>
      </c>
      <c r="G29" s="14">
        <f t="shared" si="13"/>
        <v>80.599999999999994</v>
      </c>
      <c r="H29" s="14">
        <f t="shared" si="13"/>
        <v>82.7</v>
      </c>
      <c r="I29" s="14">
        <f t="shared" si="13"/>
        <v>115.3</v>
      </c>
      <c r="J29" s="14">
        <f t="shared" si="13"/>
        <v>278.60000000000002</v>
      </c>
      <c r="K29" s="85">
        <f t="shared" si="12"/>
        <v>116.43933955491745</v>
      </c>
      <c r="L29" s="97"/>
      <c r="M29" s="4"/>
      <c r="N29" s="92"/>
      <c r="O29" s="3"/>
      <c r="P29" s="74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4"/>
      <c r="AB29" s="76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1:61" ht="18" customHeight="1">
      <c r="A30" s="63"/>
      <c r="B30" s="98" t="s">
        <v>50</v>
      </c>
      <c r="C30" s="78">
        <f t="shared" si="13"/>
        <v>93.1</v>
      </c>
      <c r="D30" s="78">
        <f t="shared" si="13"/>
        <v>201</v>
      </c>
      <c r="E30" s="78">
        <f t="shared" si="13"/>
        <v>30.3</v>
      </c>
      <c r="F30" s="72">
        <f t="shared" si="13"/>
        <v>324.40000000000003</v>
      </c>
      <c r="G30" s="78">
        <f t="shared" si="13"/>
        <v>80.599999999999994</v>
      </c>
      <c r="H30" s="78">
        <f t="shared" si="13"/>
        <v>82.7</v>
      </c>
      <c r="I30" s="78">
        <f t="shared" si="13"/>
        <v>115.3</v>
      </c>
      <c r="J30" s="72">
        <f t="shared" si="13"/>
        <v>278.60000000000002</v>
      </c>
      <c r="K30" s="85">
        <f t="shared" si="12"/>
        <v>116.43933955491745</v>
      </c>
      <c r="L30" s="73"/>
      <c r="M30" s="4"/>
      <c r="N30" s="92"/>
      <c r="O30" s="3"/>
      <c r="P30" s="74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4"/>
      <c r="AB30" s="76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r="31" spans="1:61" ht="18" customHeight="1">
      <c r="A31" s="63"/>
      <c r="B31" s="99" t="s">
        <v>52</v>
      </c>
      <c r="C31" s="100">
        <f>+[2]DGA!G32</f>
        <v>93.1</v>
      </c>
      <c r="D31" s="100">
        <f>+[2]DGA!H32</f>
        <v>201</v>
      </c>
      <c r="E31" s="100">
        <f>+[2]DGA!I32</f>
        <v>30.3</v>
      </c>
      <c r="F31" s="82">
        <f>SUM(C31:E31)</f>
        <v>324.40000000000003</v>
      </c>
      <c r="G31" s="100">
        <v>80.599999999999994</v>
      </c>
      <c r="H31" s="100">
        <v>82.7</v>
      </c>
      <c r="I31" s="101">
        <v>115.3</v>
      </c>
      <c r="J31" s="82">
        <f>SUM(G31:I31)</f>
        <v>278.60000000000002</v>
      </c>
      <c r="K31" s="82">
        <f t="shared" si="12"/>
        <v>116.43933955491745</v>
      </c>
      <c r="L31" s="52"/>
      <c r="M31" s="4"/>
      <c r="N31" s="102"/>
      <c r="O31" s="3"/>
      <c r="P31" s="74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4"/>
      <c r="AB31" s="76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 ht="18" customHeight="1">
      <c r="A32" s="63"/>
      <c r="B32" s="33" t="s">
        <v>89</v>
      </c>
      <c r="C32" s="78">
        <f>+[2]DGA!G33</f>
        <v>22.9</v>
      </c>
      <c r="D32" s="78">
        <f>+[2]DGA!H33</f>
        <v>0</v>
      </c>
      <c r="E32" s="78">
        <f>+[2]DGA!I33</f>
        <v>0</v>
      </c>
      <c r="F32" s="78">
        <f>+[2]DGA!J33</f>
        <v>22.9</v>
      </c>
      <c r="G32" s="100">
        <v>0</v>
      </c>
      <c r="H32" s="100">
        <v>0</v>
      </c>
      <c r="I32" s="100">
        <v>0</v>
      </c>
      <c r="J32" s="82">
        <f>SUM(G32:I32)</f>
        <v>0</v>
      </c>
      <c r="K32" s="88">
        <v>0</v>
      </c>
      <c r="L32" s="52"/>
      <c r="M32" s="4"/>
      <c r="N32" s="93"/>
      <c r="O32" s="103"/>
      <c r="P32" s="74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4"/>
      <c r="AB32" s="76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61" ht="18" customHeight="1" thickBot="1">
      <c r="A33" s="104"/>
      <c r="B33" s="46" t="s">
        <v>90</v>
      </c>
      <c r="C33" s="47">
        <f t="shared" ref="C33:F33" si="14">+C8+C28+C29+C32</f>
        <v>11947.4</v>
      </c>
      <c r="D33" s="47">
        <f t="shared" si="14"/>
        <v>10480.400000000001</v>
      </c>
      <c r="E33" s="47">
        <f t="shared" si="14"/>
        <v>9860.0999999999985</v>
      </c>
      <c r="F33" s="47">
        <f t="shared" si="14"/>
        <v>32287.899999999998</v>
      </c>
      <c r="G33" s="47">
        <f t="shared" ref="G33:J33" si="15">+G8+G28+G29</f>
        <v>11592.400000000001</v>
      </c>
      <c r="H33" s="47">
        <f t="shared" si="15"/>
        <v>11148.500000000002</v>
      </c>
      <c r="I33" s="47">
        <f t="shared" si="15"/>
        <v>13184.099999999999</v>
      </c>
      <c r="J33" s="47">
        <f t="shared" si="15"/>
        <v>35925</v>
      </c>
      <c r="K33" s="105">
        <f t="shared" ref="K33" si="16">+F33/J33*100</f>
        <v>89.875852470424491</v>
      </c>
      <c r="L33" s="106"/>
      <c r="M33" s="83"/>
      <c r="N33" s="30"/>
      <c r="O33" s="103"/>
      <c r="P33" s="74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4"/>
      <c r="AB33" s="76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ht="18" customHeight="1" thickTop="1">
      <c r="A34" s="107"/>
      <c r="B34" s="48" t="s">
        <v>67</v>
      </c>
      <c r="C34" s="49"/>
      <c r="D34" s="49"/>
      <c r="E34" s="49"/>
      <c r="F34" s="49"/>
      <c r="G34" s="49"/>
      <c r="H34" s="49"/>
      <c r="I34" s="49"/>
      <c r="J34" s="49"/>
      <c r="K34" s="49"/>
      <c r="L34" s="58"/>
      <c r="M34" s="4"/>
      <c r="N34" s="3"/>
      <c r="O34" s="3"/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61" ht="14.25">
      <c r="A35" s="63"/>
      <c r="B35" s="51" t="s">
        <v>68</v>
      </c>
      <c r="C35" s="52"/>
      <c r="D35" s="52"/>
      <c r="E35" s="52"/>
      <c r="F35" s="52"/>
      <c r="G35" s="52"/>
      <c r="H35" s="52"/>
      <c r="I35" s="52"/>
      <c r="J35" s="52"/>
      <c r="K35" s="52"/>
      <c r="L35" s="58"/>
      <c r="M35" s="3"/>
      <c r="N35" s="3"/>
      <c r="O35" s="3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</row>
    <row r="36" spans="1:61" ht="18" customHeight="1">
      <c r="A36" s="63"/>
      <c r="B36" s="55" t="s">
        <v>91</v>
      </c>
      <c r="C36" s="52"/>
      <c r="D36" s="52"/>
      <c r="E36" s="52"/>
      <c r="F36" s="52"/>
      <c r="G36" s="52"/>
      <c r="H36" s="52"/>
      <c r="I36" s="52"/>
      <c r="J36" s="52"/>
      <c r="K36" s="52"/>
      <c r="L36" s="58"/>
      <c r="M36" s="3"/>
      <c r="N36" s="3"/>
      <c r="O36" s="3"/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1:61" ht="12" customHeight="1">
      <c r="A37" s="63"/>
      <c r="B37" s="55" t="s">
        <v>92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3"/>
      <c r="N37" s="3"/>
      <c r="O37" s="3"/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</row>
    <row r="38" spans="1:61" ht="15.75" customHeight="1">
      <c r="A38" s="63"/>
      <c r="B38" s="60" t="s">
        <v>72</v>
      </c>
      <c r="C38" s="58"/>
      <c r="D38" s="58"/>
      <c r="E38" s="58"/>
      <c r="F38" s="58"/>
      <c r="G38" s="108"/>
      <c r="H38" s="108"/>
      <c r="I38" s="108"/>
      <c r="J38" s="52"/>
      <c r="K38" s="58"/>
      <c r="L38" s="58"/>
      <c r="M38" s="3"/>
      <c r="N38" s="3"/>
      <c r="O38" s="3"/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</row>
    <row r="39" spans="1:61" ht="14.25">
      <c r="A39" s="63"/>
      <c r="B39" s="109"/>
      <c r="C39" s="58"/>
      <c r="D39" s="58"/>
      <c r="E39" s="58"/>
      <c r="F39" s="58"/>
      <c r="G39" s="108"/>
      <c r="H39" s="108"/>
      <c r="I39" s="108"/>
      <c r="J39" s="58"/>
      <c r="K39" s="58"/>
      <c r="L39" s="58"/>
      <c r="M39" s="3"/>
      <c r="N39" s="3"/>
      <c r="O39" s="3"/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</row>
    <row r="40" spans="1:61" ht="14.25">
      <c r="A40" s="63"/>
      <c r="B40" s="58"/>
      <c r="C40" s="110"/>
      <c r="D40" s="110"/>
      <c r="E40" s="110"/>
      <c r="F40" s="110"/>
      <c r="G40" s="58"/>
      <c r="H40" s="58"/>
      <c r="I40" s="58"/>
      <c r="J40" s="58"/>
      <c r="K40" s="58"/>
      <c r="L40" s="58"/>
      <c r="M40" s="3"/>
      <c r="N40" s="3"/>
      <c r="O40" s="3"/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</row>
    <row r="41" spans="1:61" ht="14.25">
      <c r="A41" s="63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3"/>
      <c r="N41" s="3"/>
      <c r="O41" s="3"/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</row>
    <row r="42" spans="1:61" ht="14.25">
      <c r="A42" s="63"/>
      <c r="B42" s="6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3"/>
      <c r="N42" s="3"/>
      <c r="O42" s="3"/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</row>
    <row r="43" spans="1:61" ht="14.25">
      <c r="A43" s="63"/>
      <c r="B43" s="6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3"/>
      <c r="N43" s="3"/>
      <c r="O43" s="3"/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</row>
    <row r="44" spans="1:61" ht="14.25">
      <c r="A44" s="63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3"/>
      <c r="N44" s="3"/>
      <c r="O44" s="3"/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</row>
    <row r="45" spans="1:61" ht="14.25">
      <c r="A45" s="63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3"/>
      <c r="N45" s="3"/>
      <c r="O45" s="3"/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</row>
    <row r="46" spans="1:61" ht="14.25">
      <c r="A46" s="63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3"/>
      <c r="N46" s="3"/>
      <c r="O46" s="3"/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</row>
    <row r="47" spans="1:61" ht="14.25">
      <c r="A47" s="63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3"/>
      <c r="N47" s="3"/>
      <c r="O47" s="3"/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</row>
    <row r="48" spans="1:61" ht="14.25">
      <c r="A48" s="63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3"/>
      <c r="N48" s="3"/>
      <c r="O48" s="3"/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</row>
    <row r="49" spans="1:61" ht="14.25">
      <c r="A49" s="63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3"/>
      <c r="N49" s="3"/>
      <c r="O49" s="3"/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</row>
    <row r="50" spans="1:61" ht="14.25">
      <c r="A50" s="63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3"/>
      <c r="N50" s="3"/>
      <c r="O50" s="3"/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</row>
    <row r="51" spans="1:61" ht="14.25">
      <c r="A51" s="6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3"/>
      <c r="N51" s="3"/>
      <c r="O51" s="3"/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</row>
    <row r="52" spans="1:61" ht="14.25">
      <c r="A52" s="63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3"/>
      <c r="N52" s="3"/>
      <c r="O52" s="3"/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</row>
    <row r="53" spans="1:61" ht="14.25">
      <c r="A53" s="63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3"/>
      <c r="N53" s="3"/>
      <c r="O53" s="3"/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</row>
    <row r="54" spans="1:61" ht="14.25">
      <c r="A54" s="63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3"/>
      <c r="N54" s="3"/>
      <c r="O54" s="3"/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</row>
    <row r="55" spans="1:61" ht="14.25">
      <c r="A55" s="63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3"/>
      <c r="N55" s="3"/>
      <c r="O55" s="3"/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</row>
    <row r="56" spans="1:61" ht="14.25">
      <c r="A56" s="63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3"/>
      <c r="N56" s="3"/>
      <c r="O56" s="3"/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</row>
    <row r="57" spans="1:61" ht="14.25">
      <c r="A57" s="63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3"/>
      <c r="N57" s="3"/>
      <c r="O57" s="3"/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</row>
    <row r="58" spans="1:61" ht="14.25">
      <c r="A58" s="63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3"/>
      <c r="N58" s="3"/>
      <c r="O58" s="3"/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</row>
    <row r="59" spans="1:61" ht="14.25">
      <c r="A59" s="63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3"/>
      <c r="N59" s="3"/>
      <c r="O59" s="3"/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</row>
    <row r="60" spans="1:61" ht="14.25">
      <c r="A60" s="63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3"/>
      <c r="N60" s="3"/>
      <c r="O60" s="3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</row>
    <row r="61" spans="1:61" ht="14.25">
      <c r="A61" s="63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3"/>
      <c r="N61" s="3"/>
      <c r="O61" s="3"/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</row>
    <row r="62" spans="1:61" ht="14.25">
      <c r="A62" s="63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3"/>
      <c r="N62" s="3"/>
      <c r="O62" s="3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</row>
    <row r="63" spans="1:61" ht="14.25">
      <c r="A63" s="63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3"/>
      <c r="N63" s="3"/>
      <c r="O63" s="3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</row>
    <row r="64" spans="1:61" ht="14.25">
      <c r="A64" s="63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3"/>
      <c r="N64" s="3"/>
      <c r="O64" s="3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</row>
    <row r="65" spans="1:61" ht="14.25">
      <c r="A65" s="63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3"/>
      <c r="N65" s="3"/>
      <c r="O65" s="3"/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</row>
    <row r="66" spans="1:61" ht="14.25">
      <c r="A66" s="63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3"/>
      <c r="N66" s="3"/>
      <c r="O66" s="3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</row>
    <row r="67" spans="1:61" ht="14.25">
      <c r="A67" s="63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3"/>
      <c r="N67" s="3"/>
      <c r="O67" s="3"/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</row>
    <row r="68" spans="1:61" ht="14.25">
      <c r="A68" s="63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3"/>
      <c r="N68" s="3"/>
      <c r="O68" s="3"/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</row>
    <row r="69" spans="1:61" ht="14.25">
      <c r="A69" s="63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3"/>
      <c r="N69" s="3"/>
      <c r="O69" s="3"/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</row>
    <row r="70" spans="1:61" ht="14.25">
      <c r="A70" s="63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3"/>
      <c r="N70" s="3"/>
      <c r="O70" s="3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</row>
    <row r="71" spans="1:61" ht="14.25">
      <c r="A71" s="63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3"/>
      <c r="N71" s="3"/>
      <c r="O71" s="3"/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</row>
    <row r="72" spans="1:61" ht="14.25">
      <c r="A72" s="63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3"/>
      <c r="N72" s="3"/>
      <c r="O72" s="3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</row>
    <row r="73" spans="1:61" ht="14.25">
      <c r="A73" s="63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3"/>
      <c r="N73" s="3"/>
      <c r="O73" s="3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</row>
    <row r="74" spans="1:61" ht="14.25">
      <c r="A74" s="63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3"/>
      <c r="N74" s="3"/>
      <c r="O74" s="3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</row>
    <row r="75" spans="1:61" ht="14.25">
      <c r="A75" s="63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3"/>
      <c r="N75" s="3"/>
      <c r="O75" s="3"/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</row>
    <row r="76" spans="1:61" ht="14.25">
      <c r="A76" s="63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3"/>
      <c r="N76" s="3"/>
      <c r="O76" s="3"/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</row>
    <row r="77" spans="1:61" ht="14.25">
      <c r="A77" s="63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3"/>
      <c r="N77" s="3"/>
      <c r="O77" s="3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</row>
    <row r="78" spans="1:61" ht="14.25">
      <c r="A78" s="63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3"/>
      <c r="N78" s="3"/>
      <c r="O78" s="3"/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</row>
    <row r="79" spans="1:61" ht="14.25">
      <c r="A79" s="63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3"/>
      <c r="N79" s="3"/>
      <c r="O79" s="3"/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</row>
    <row r="80" spans="1:61" ht="14.25">
      <c r="A80" s="63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3"/>
      <c r="N80" s="3"/>
      <c r="O80" s="3"/>
      <c r="P80" s="3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</row>
    <row r="81" spans="1:61" ht="14.25">
      <c r="A81" s="63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3"/>
      <c r="N81" s="3"/>
      <c r="O81" s="3"/>
      <c r="P81" s="3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</row>
    <row r="82" spans="1:61" ht="14.25">
      <c r="A82" s="63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3"/>
      <c r="N82" s="3"/>
      <c r="O82" s="3"/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</row>
    <row r="83" spans="1:61" ht="14.25">
      <c r="A83" s="63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3"/>
      <c r="N83" s="3"/>
      <c r="O83" s="3"/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</row>
    <row r="84" spans="1:61" ht="14.25">
      <c r="A84" s="63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3"/>
      <c r="N84" s="3"/>
      <c r="O84" s="3"/>
      <c r="P84" s="3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</row>
    <row r="85" spans="1:61" ht="14.25">
      <c r="A85" s="63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3"/>
      <c r="N85" s="3"/>
      <c r="O85" s="3"/>
      <c r="P85" s="3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</row>
    <row r="86" spans="1:61" ht="14.25">
      <c r="A86" s="63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3"/>
      <c r="N86" s="3"/>
      <c r="O86" s="3"/>
      <c r="P86" s="3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</row>
    <row r="87" spans="1:61" ht="14.25">
      <c r="A87" s="63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3"/>
      <c r="N87" s="3"/>
      <c r="O87" s="3"/>
      <c r="P87" s="3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</row>
    <row r="88" spans="1:61" ht="14.25">
      <c r="A88" s="63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3"/>
      <c r="N88" s="3"/>
      <c r="O88" s="3"/>
      <c r="P88" s="3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</row>
    <row r="89" spans="1:61" ht="14.25">
      <c r="A89" s="63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3"/>
      <c r="N89" s="3"/>
      <c r="O89" s="3"/>
      <c r="P89" s="3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</row>
    <row r="90" spans="1:61" ht="14.25">
      <c r="A90" s="63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3"/>
      <c r="N90" s="3"/>
      <c r="O90" s="3"/>
      <c r="P90" s="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</row>
    <row r="91" spans="1:61" ht="14.25">
      <c r="A91" s="63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3"/>
      <c r="N91" s="3"/>
      <c r="O91" s="3"/>
      <c r="P91" s="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</row>
    <row r="92" spans="1:61" ht="14.25">
      <c r="A92" s="63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3"/>
      <c r="N92" s="3"/>
      <c r="O92" s="3"/>
      <c r="P92" s="3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</row>
    <row r="93" spans="1:61" ht="14.25">
      <c r="A93" s="63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3"/>
      <c r="N93" s="3"/>
      <c r="O93" s="3"/>
      <c r="P93" s="3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</row>
    <row r="94" spans="1:61" ht="14.25">
      <c r="A94" s="63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3"/>
      <c r="N94" s="3"/>
      <c r="O94" s="3"/>
      <c r="P94" s="3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</row>
    <row r="95" spans="1:61" ht="14.25">
      <c r="A95" s="63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3"/>
      <c r="N95" s="3"/>
      <c r="O95" s="3"/>
      <c r="P95" s="3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</row>
    <row r="96" spans="1:61" ht="14.25">
      <c r="A96" s="63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3"/>
      <c r="N96" s="3"/>
      <c r="O96" s="3"/>
      <c r="P96" s="3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</row>
    <row r="97" spans="1:61" ht="14.25">
      <c r="A97" s="63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3"/>
      <c r="N97" s="3"/>
      <c r="O97" s="3"/>
      <c r="P97" s="3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</row>
    <row r="98" spans="1:61" ht="14.25">
      <c r="A98" s="63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3"/>
      <c r="N98" s="3"/>
      <c r="O98" s="3"/>
      <c r="P98" s="3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</row>
    <row r="99" spans="1:61" ht="14.25">
      <c r="A99" s="63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3"/>
      <c r="N99" s="3"/>
      <c r="O99" s="3"/>
      <c r="P99" s="3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</row>
    <row r="100" spans="1:61" ht="14.25">
      <c r="A100" s="63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3"/>
      <c r="N100" s="3"/>
      <c r="O100" s="3"/>
      <c r="P100" s="3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</row>
    <row r="101" spans="1:61" ht="14.25">
      <c r="A101" s="63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3"/>
      <c r="N101" s="3"/>
      <c r="O101" s="3"/>
      <c r="P101" s="3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</row>
    <row r="102" spans="1:61" ht="14.25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3"/>
      <c r="N102" s="3"/>
      <c r="O102" s="3"/>
      <c r="P102" s="3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</row>
    <row r="103" spans="1:61" ht="14.25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3"/>
      <c r="N103" s="3"/>
      <c r="O103" s="3"/>
      <c r="P103" s="3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</row>
    <row r="104" spans="1:61" ht="14.25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3"/>
      <c r="N104" s="3"/>
      <c r="O104" s="3"/>
      <c r="P104" s="3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</row>
    <row r="105" spans="1:61" ht="14.25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3"/>
      <c r="N105" s="3"/>
      <c r="O105" s="3"/>
      <c r="P105" s="3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</row>
    <row r="106" spans="1:61" ht="14.25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3"/>
      <c r="N106" s="3"/>
      <c r="O106" s="3"/>
      <c r="P106" s="3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</row>
    <row r="107" spans="1:61" ht="14.25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3"/>
      <c r="N107" s="3"/>
      <c r="O107" s="3"/>
      <c r="P107" s="3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</row>
    <row r="108" spans="1:61" ht="14.25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3"/>
      <c r="N108" s="3"/>
      <c r="O108" s="3"/>
      <c r="P108" s="3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</row>
    <row r="109" spans="1:61" ht="14.25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3"/>
      <c r="N109" s="3"/>
      <c r="O109" s="3"/>
      <c r="P109" s="3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</row>
    <row r="110" spans="1:61" ht="14.25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3"/>
      <c r="N110" s="3"/>
      <c r="O110" s="3"/>
      <c r="P110" s="3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</row>
    <row r="111" spans="1:61" ht="14.25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3"/>
      <c r="N111" s="3"/>
      <c r="O111" s="3"/>
      <c r="P111" s="3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</row>
    <row r="112" spans="1:61" ht="14.25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3"/>
      <c r="N112" s="3"/>
      <c r="O112" s="3"/>
      <c r="P112" s="3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</row>
    <row r="113" spans="2:61" ht="14.25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3"/>
      <c r="N113" s="3"/>
      <c r="O113" s="3"/>
      <c r="P113" s="3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</row>
    <row r="114" spans="2:61" ht="14.25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3"/>
      <c r="N114" s="3"/>
      <c r="O114" s="3"/>
      <c r="P114" s="3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</row>
    <row r="115" spans="2:61" ht="14.25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3"/>
      <c r="N115" s="3"/>
      <c r="O115" s="3"/>
      <c r="P115" s="3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</row>
    <row r="116" spans="2:61" ht="14.25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3"/>
      <c r="N116" s="3"/>
      <c r="O116" s="3"/>
      <c r="P116" s="3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</row>
    <row r="117" spans="2:61" ht="14.25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3"/>
      <c r="N117" s="3"/>
      <c r="O117" s="3"/>
      <c r="P117" s="3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</row>
    <row r="118" spans="2:61" ht="14.25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3"/>
      <c r="N118" s="3"/>
      <c r="O118" s="3"/>
      <c r="P118" s="3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</row>
    <row r="119" spans="2:61" ht="14.25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3"/>
      <c r="N119" s="3"/>
      <c r="O119" s="3"/>
      <c r="P119" s="3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</row>
    <row r="120" spans="2:61" ht="14.25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3"/>
      <c r="N120" s="3"/>
      <c r="O120" s="3"/>
      <c r="P120" s="3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</row>
    <row r="121" spans="2:61" ht="14.25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3"/>
      <c r="N121" s="3"/>
      <c r="O121" s="3"/>
      <c r="P121" s="3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</row>
    <row r="122" spans="2:61" ht="14.25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3"/>
      <c r="N122" s="3"/>
      <c r="O122" s="3"/>
      <c r="P122" s="3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</row>
    <row r="123" spans="2:61" ht="14.25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3"/>
      <c r="N123" s="3"/>
      <c r="O123" s="3"/>
      <c r="P123" s="3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</row>
    <row r="124" spans="2:61" ht="14.25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3"/>
      <c r="N124" s="3"/>
      <c r="O124" s="3"/>
      <c r="P124" s="3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</row>
    <row r="125" spans="2:61" ht="14.25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3"/>
      <c r="N125" s="3"/>
      <c r="O125" s="3"/>
      <c r="P125" s="3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</row>
    <row r="126" spans="2:61" ht="14.25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3"/>
      <c r="N126" s="3"/>
      <c r="O126" s="3"/>
      <c r="P126" s="3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</row>
    <row r="127" spans="2:61" ht="14.25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3"/>
      <c r="N127" s="3"/>
      <c r="O127" s="3"/>
      <c r="P127" s="3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</row>
    <row r="128" spans="2:61" ht="14.25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3"/>
      <c r="N128" s="3"/>
      <c r="O128" s="3"/>
      <c r="P128" s="3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</row>
    <row r="129" spans="2:61" ht="14.25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3"/>
      <c r="N129" s="3"/>
      <c r="O129" s="3"/>
      <c r="P129" s="3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</row>
    <row r="130" spans="2:61" ht="14.25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3"/>
      <c r="N130" s="3"/>
      <c r="O130" s="3"/>
      <c r="P130" s="3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</row>
    <row r="131" spans="2:61" ht="14.25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3"/>
      <c r="N131" s="3"/>
      <c r="O131" s="3"/>
      <c r="P131" s="3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</row>
    <row r="132" spans="2:61" ht="14.25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3"/>
      <c r="N132" s="3"/>
      <c r="O132" s="3"/>
      <c r="P132" s="3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</row>
    <row r="133" spans="2:61" ht="14.25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3"/>
      <c r="N133" s="3"/>
      <c r="O133" s="3"/>
      <c r="P133" s="3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</row>
    <row r="134" spans="2:61" ht="14.25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3"/>
      <c r="N134" s="3"/>
      <c r="O134" s="3"/>
      <c r="P134" s="3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</row>
    <row r="135" spans="2:61" ht="14.25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3"/>
      <c r="N135" s="3"/>
      <c r="O135" s="3"/>
      <c r="P135" s="3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</row>
    <row r="136" spans="2:61" ht="14.25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3"/>
      <c r="N136" s="3"/>
      <c r="O136" s="3"/>
      <c r="P136" s="3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</row>
    <row r="137" spans="2:61" ht="14.25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3"/>
      <c r="N137" s="3"/>
      <c r="O137" s="3"/>
      <c r="P137" s="3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</row>
    <row r="138" spans="2:61" ht="14.25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3"/>
      <c r="N138" s="3"/>
      <c r="O138" s="3"/>
      <c r="P138" s="3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</row>
    <row r="139" spans="2:61" ht="14.25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3"/>
      <c r="N139" s="3"/>
      <c r="O139" s="3"/>
      <c r="P139" s="3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</row>
    <row r="140" spans="2:61" ht="14.25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3"/>
      <c r="N140" s="3"/>
      <c r="O140" s="3"/>
      <c r="P140" s="3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</row>
    <row r="141" spans="2:61" ht="14.25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3"/>
      <c r="N141" s="3"/>
      <c r="O141" s="3"/>
      <c r="P141" s="3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</row>
    <row r="142" spans="2:61" ht="14.25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3"/>
      <c r="N142" s="3"/>
      <c r="O142" s="3"/>
      <c r="P142" s="3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</row>
    <row r="143" spans="2:61" ht="14.25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3"/>
      <c r="N143" s="3"/>
      <c r="O143" s="3"/>
      <c r="P143" s="3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</row>
    <row r="144" spans="2:61" ht="14.25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3"/>
      <c r="N144" s="3"/>
      <c r="O144" s="3"/>
      <c r="P144" s="3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</row>
    <row r="145" spans="2:61" ht="14.25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3"/>
      <c r="N145" s="3"/>
      <c r="O145" s="3"/>
      <c r="P145" s="3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</row>
    <row r="146" spans="2:61" ht="14.25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3"/>
      <c r="N146" s="3"/>
      <c r="O146" s="3"/>
      <c r="P146" s="3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</row>
    <row r="147" spans="2:61" ht="14.25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3"/>
      <c r="N147" s="3"/>
      <c r="O147" s="3"/>
      <c r="P147" s="3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</row>
    <row r="148" spans="2:61" ht="14.25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3"/>
      <c r="N148" s="3"/>
      <c r="O148" s="3"/>
      <c r="P148" s="3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</row>
    <row r="149" spans="2:61" ht="14.25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3"/>
      <c r="N149" s="3"/>
      <c r="O149" s="3"/>
      <c r="P149" s="3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</row>
    <row r="150" spans="2:61" ht="14.25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3"/>
      <c r="N150" s="3"/>
      <c r="O150" s="3"/>
      <c r="P150" s="3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</row>
    <row r="151" spans="2:61" ht="14.25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3"/>
      <c r="N151" s="3"/>
      <c r="O151" s="3"/>
      <c r="P151" s="3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</row>
    <row r="152" spans="2:61" ht="14.25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3"/>
      <c r="N152" s="3"/>
      <c r="O152" s="3"/>
      <c r="P152" s="3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</row>
    <row r="153" spans="2:61" ht="14.25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3"/>
      <c r="N153" s="3"/>
      <c r="O153" s="3"/>
      <c r="P153" s="3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</row>
    <row r="154" spans="2:61" ht="14.25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3"/>
      <c r="N154" s="3"/>
      <c r="O154" s="3"/>
      <c r="P154" s="3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</row>
    <row r="155" spans="2:61" ht="14.25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3"/>
      <c r="N155" s="3"/>
      <c r="O155" s="3"/>
      <c r="P155" s="3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</row>
    <row r="156" spans="2:61" ht="14.25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3"/>
      <c r="N156" s="3"/>
      <c r="O156" s="3"/>
      <c r="P156" s="3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</row>
    <row r="157" spans="2:61" ht="14.25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3"/>
      <c r="N157" s="3"/>
      <c r="O157" s="3"/>
      <c r="P157" s="3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</row>
    <row r="158" spans="2:61" ht="14.25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3"/>
      <c r="N158" s="3"/>
      <c r="O158" s="3"/>
      <c r="P158" s="3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</row>
    <row r="159" spans="2:61" ht="14.25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3"/>
      <c r="N159" s="3"/>
      <c r="O159" s="3"/>
      <c r="P159" s="3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</row>
    <row r="160" spans="2:61" ht="14.25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3"/>
      <c r="N160" s="3"/>
      <c r="O160" s="3"/>
      <c r="P160" s="3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</row>
    <row r="161" spans="2:61" ht="14.25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3"/>
      <c r="N161" s="3"/>
      <c r="O161" s="3"/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</row>
    <row r="162" spans="2:61" ht="14.25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3"/>
      <c r="N162" s="3"/>
      <c r="O162" s="3"/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</row>
    <row r="163" spans="2:61" ht="14.25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3"/>
      <c r="N163" s="3"/>
      <c r="O163" s="3"/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</row>
    <row r="164" spans="2:61" ht="14.25"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11"/>
      <c r="M164" s="4"/>
      <c r="N164" s="3"/>
      <c r="O164" s="3"/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</row>
    <row r="165" spans="2:61" ht="14.25"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11"/>
      <c r="M165" s="4"/>
      <c r="N165" s="3"/>
      <c r="O165" s="3"/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</row>
    <row r="166" spans="2:61" ht="14.25"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11"/>
      <c r="M166" s="4"/>
      <c r="N166" s="3"/>
      <c r="O166" s="3"/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</row>
    <row r="167" spans="2:61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3"/>
      <c r="M167" s="4"/>
      <c r="N167" s="3"/>
      <c r="O167" s="3"/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</row>
    <row r="168" spans="2:61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3"/>
      <c r="M168" s="4"/>
      <c r="N168" s="3"/>
      <c r="O168" s="3"/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</row>
    <row r="169" spans="2:61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3"/>
      <c r="M169" s="4"/>
      <c r="N169" s="3"/>
      <c r="O169" s="3"/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</row>
    <row r="170" spans="2:61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3"/>
      <c r="M170" s="4"/>
      <c r="N170" s="3"/>
      <c r="O170" s="3"/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</row>
    <row r="171" spans="2:61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3"/>
      <c r="M171" s="4"/>
      <c r="N171" s="3"/>
      <c r="O171" s="3"/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</row>
    <row r="172" spans="2:61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3"/>
      <c r="M172" s="4"/>
      <c r="N172" s="3"/>
      <c r="O172" s="3"/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</row>
    <row r="173" spans="2:61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3"/>
      <c r="M173" s="4"/>
      <c r="N173" s="3"/>
      <c r="O173" s="3"/>
      <c r="P173" s="3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</row>
    <row r="174" spans="2:61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3"/>
      <c r="M174" s="4"/>
      <c r="N174" s="3"/>
      <c r="O174" s="3"/>
      <c r="P174" s="3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</row>
    <row r="175" spans="2:61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3"/>
      <c r="M175" s="4"/>
      <c r="N175" s="3"/>
      <c r="O175" s="3"/>
      <c r="P175" s="3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</row>
    <row r="176" spans="2:61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3"/>
      <c r="M176" s="4"/>
      <c r="N176" s="3"/>
      <c r="O176" s="3"/>
      <c r="P176" s="3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</row>
    <row r="177" spans="2:61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3"/>
      <c r="M177" s="4"/>
      <c r="N177" s="3"/>
      <c r="O177" s="3"/>
      <c r="P177" s="3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</row>
    <row r="178" spans="2:61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3"/>
      <c r="M178" s="4"/>
      <c r="N178" s="3"/>
      <c r="O178" s="3"/>
      <c r="P178" s="3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</row>
    <row r="179" spans="2:61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3"/>
      <c r="M179" s="4"/>
      <c r="N179" s="3"/>
      <c r="O179" s="3"/>
      <c r="P179" s="3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</row>
    <row r="180" spans="2:61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3"/>
      <c r="M180" s="4"/>
      <c r="N180" s="3"/>
      <c r="O180" s="3"/>
      <c r="P180" s="3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</row>
    <row r="181" spans="2:61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3"/>
      <c r="M181" s="4"/>
      <c r="N181" s="3"/>
      <c r="O181" s="3"/>
      <c r="P181" s="3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</row>
    <row r="182" spans="2:61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3"/>
      <c r="M182" s="4"/>
      <c r="N182" s="3"/>
      <c r="O182" s="3"/>
      <c r="P182" s="3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</row>
    <row r="183" spans="2:61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3"/>
      <c r="M183" s="4"/>
      <c r="N183" s="3"/>
      <c r="O183" s="3"/>
      <c r="P183" s="3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</row>
    <row r="184" spans="2:61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3"/>
      <c r="M184" s="4"/>
      <c r="N184" s="3"/>
      <c r="O184" s="3"/>
      <c r="P184" s="3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</row>
    <row r="185" spans="2:61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3"/>
      <c r="M185" s="4"/>
      <c r="N185" s="3"/>
      <c r="O185" s="3"/>
      <c r="P185" s="3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</row>
    <row r="186" spans="2:61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3"/>
      <c r="M186" s="4"/>
      <c r="N186" s="3"/>
      <c r="O186" s="3"/>
      <c r="P186" s="3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</row>
    <row r="187" spans="2:61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3"/>
      <c r="M187" s="4"/>
      <c r="N187" s="3"/>
      <c r="O187" s="3"/>
      <c r="P187" s="3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</row>
    <row r="188" spans="2:61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3"/>
      <c r="M188" s="4"/>
      <c r="N188" s="3"/>
      <c r="O188" s="3"/>
      <c r="P188" s="3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</row>
    <row r="189" spans="2:61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3"/>
      <c r="M189" s="4"/>
      <c r="N189" s="3"/>
      <c r="O189" s="3"/>
      <c r="P189" s="3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</row>
    <row r="190" spans="2:61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3"/>
      <c r="M190" s="4"/>
      <c r="N190" s="3"/>
      <c r="O190" s="3"/>
      <c r="P190" s="3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</row>
    <row r="191" spans="2:61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3"/>
      <c r="M191" s="4"/>
      <c r="N191" s="3"/>
      <c r="O191" s="3"/>
      <c r="P191" s="3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</row>
    <row r="192" spans="2:61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3"/>
      <c r="M192" s="4"/>
      <c r="N192" s="3"/>
      <c r="O192" s="3"/>
      <c r="P192" s="3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</row>
    <row r="193" spans="2:61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3"/>
      <c r="M193" s="4"/>
      <c r="N193" s="3"/>
      <c r="O193" s="3"/>
      <c r="P193" s="3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</row>
    <row r="194" spans="2:61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3"/>
      <c r="M194" s="4"/>
      <c r="N194" s="3"/>
      <c r="O194" s="3"/>
      <c r="P194" s="3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</row>
    <row r="195" spans="2:61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3"/>
      <c r="M195" s="4"/>
      <c r="N195" s="3"/>
      <c r="O195" s="3"/>
      <c r="P195" s="3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</row>
    <row r="196" spans="2:61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3"/>
      <c r="M196" s="4"/>
      <c r="N196" s="3"/>
      <c r="O196" s="3"/>
      <c r="P196" s="3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</row>
    <row r="197" spans="2:61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3"/>
      <c r="M197" s="4"/>
      <c r="N197" s="3"/>
      <c r="O197" s="3"/>
      <c r="P197" s="3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</row>
    <row r="198" spans="2:61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3"/>
      <c r="M198" s="4"/>
      <c r="N198" s="3"/>
      <c r="O198" s="3"/>
      <c r="P198" s="3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</row>
    <row r="199" spans="2:61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3"/>
      <c r="M199" s="4"/>
      <c r="N199" s="3"/>
      <c r="O199" s="3"/>
      <c r="P199" s="3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</row>
    <row r="200" spans="2:61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3"/>
      <c r="M200" s="4"/>
      <c r="N200" s="3"/>
      <c r="O200" s="3"/>
      <c r="P200" s="3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</row>
    <row r="201" spans="2:61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3"/>
      <c r="M201" s="4"/>
      <c r="N201" s="3"/>
      <c r="O201" s="3"/>
      <c r="P201" s="3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</row>
    <row r="202" spans="2:61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"/>
      <c r="M202" s="4"/>
      <c r="N202" s="3"/>
      <c r="O202" s="3"/>
      <c r="P202" s="3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</row>
    <row r="203" spans="2:61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"/>
      <c r="M203" s="4"/>
      <c r="N203" s="3"/>
      <c r="O203" s="3"/>
      <c r="P203" s="3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</row>
    <row r="204" spans="2:61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"/>
      <c r="M204" s="4"/>
      <c r="N204" s="3"/>
      <c r="O204" s="3"/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</row>
    <row r="205" spans="2:61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"/>
      <c r="M205" s="4"/>
      <c r="N205" s="3"/>
      <c r="O205" s="3"/>
      <c r="P205" s="3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</row>
    <row r="206" spans="2:61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"/>
      <c r="M206" s="4"/>
      <c r="N206" s="3"/>
      <c r="O206" s="3"/>
      <c r="P206" s="3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</row>
    <row r="207" spans="2:61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"/>
      <c r="M207" s="4"/>
      <c r="N207" s="3"/>
      <c r="O207" s="3"/>
      <c r="P207" s="3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</row>
    <row r="208" spans="2:61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"/>
      <c r="M208" s="4"/>
      <c r="N208" s="3"/>
      <c r="O208" s="3"/>
      <c r="P208" s="3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</row>
    <row r="209" spans="2:61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"/>
      <c r="M209" s="4"/>
      <c r="N209" s="3"/>
      <c r="O209" s="3"/>
      <c r="P209" s="3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</row>
    <row r="210" spans="2:61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"/>
      <c r="M210" s="4"/>
      <c r="N210" s="3"/>
      <c r="O210" s="3"/>
      <c r="P210" s="3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</row>
    <row r="211" spans="2:61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"/>
      <c r="M211" s="4"/>
      <c r="N211" s="3"/>
      <c r="O211" s="3"/>
      <c r="P211" s="3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</row>
    <row r="212" spans="2:61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"/>
      <c r="M212" s="4"/>
      <c r="N212" s="3"/>
      <c r="O212" s="3"/>
      <c r="P212" s="3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</row>
    <row r="213" spans="2:61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"/>
      <c r="M213" s="4"/>
      <c r="N213" s="3"/>
      <c r="O213" s="3"/>
      <c r="P213" s="3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</row>
    <row r="214" spans="2:61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"/>
      <c r="M214" s="4"/>
      <c r="N214" s="3"/>
      <c r="O214" s="3"/>
      <c r="P214" s="3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</row>
    <row r="215" spans="2:61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"/>
      <c r="M215" s="4"/>
      <c r="N215" s="3"/>
      <c r="O215" s="3"/>
      <c r="P215" s="3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</row>
  </sheetData>
  <mergeCells count="10">
    <mergeCell ref="B1:L1"/>
    <mergeCell ref="B3:K3"/>
    <mergeCell ref="B4:K4"/>
    <mergeCell ref="B5:K5"/>
    <mergeCell ref="B6:B7"/>
    <mergeCell ref="C6:E6"/>
    <mergeCell ref="F6:F7"/>
    <mergeCell ref="G6:I6"/>
    <mergeCell ref="J6:J7"/>
    <mergeCell ref="K6:K7"/>
  </mergeCells>
  <printOptions horizontalCentered="1"/>
  <pageMargins left="0" right="0" top="0.19685039370078741" bottom="0.19685039370078741" header="0" footer="0.19685039370078741"/>
  <pageSetup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0"/>
  <sheetViews>
    <sheetView showGridLines="0" tabSelected="1" topLeftCell="B37" workbookViewId="0">
      <selection activeCell="E44" sqref="E44"/>
    </sheetView>
  </sheetViews>
  <sheetFormatPr baseColWidth="10" defaultColWidth="11.42578125" defaultRowHeight="12.75"/>
  <cols>
    <col min="1" max="1" width="3.42578125" style="5" customWidth="1"/>
    <col min="2" max="2" width="68.5703125" style="5" customWidth="1"/>
    <col min="3" max="3" width="10" style="5" bestFit="1" customWidth="1"/>
    <col min="4" max="4" width="10" style="5" customWidth="1"/>
    <col min="5" max="5" width="10" style="5" bestFit="1" customWidth="1"/>
    <col min="6" max="6" width="12.7109375" style="5" customWidth="1"/>
    <col min="7" max="9" width="8.42578125" style="5" customWidth="1"/>
    <col min="10" max="10" width="10.85546875" style="5" customWidth="1"/>
    <col min="11" max="11" width="8.85546875" style="5" customWidth="1"/>
    <col min="12" max="12" width="10.140625" style="25" customWidth="1"/>
    <col min="13" max="13" width="7.5703125" style="5" customWidth="1"/>
    <col min="14" max="14" width="8.140625" style="5" customWidth="1"/>
    <col min="15" max="15" width="8.5703125" style="5" customWidth="1"/>
    <col min="16" max="16384" width="11.42578125" style="5"/>
  </cols>
  <sheetData>
    <row r="1" spans="1:43" ht="16.5">
      <c r="B1" s="162" t="s">
        <v>93</v>
      </c>
      <c r="C1" s="162"/>
      <c r="D1" s="162"/>
      <c r="E1" s="162"/>
      <c r="F1" s="162"/>
      <c r="G1" s="162"/>
      <c r="H1" s="162"/>
      <c r="I1" s="162"/>
      <c r="J1" s="162"/>
      <c r="K1" s="16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4.25" customHeight="1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s="114" customFormat="1" ht="16.5">
      <c r="B3" s="163" t="s">
        <v>94</v>
      </c>
      <c r="C3" s="163"/>
      <c r="D3" s="163"/>
      <c r="E3" s="163"/>
      <c r="F3" s="163"/>
      <c r="G3" s="163"/>
      <c r="H3" s="163"/>
      <c r="I3" s="163"/>
      <c r="J3" s="163"/>
      <c r="K3" s="163"/>
      <c r="L3" s="115"/>
    </row>
    <row r="4" spans="1:43" s="114" customFormat="1" ht="16.5">
      <c r="B4" s="151" t="s">
        <v>75</v>
      </c>
      <c r="C4" s="151"/>
      <c r="D4" s="151"/>
      <c r="E4" s="151"/>
      <c r="F4" s="151"/>
      <c r="G4" s="151"/>
      <c r="H4" s="151"/>
      <c r="I4" s="151"/>
      <c r="J4" s="151"/>
      <c r="K4" s="151"/>
      <c r="L4" s="115"/>
    </row>
    <row r="5" spans="1:43" s="114" customFormat="1" ht="18" customHeight="1">
      <c r="B5" s="151" t="s">
        <v>95</v>
      </c>
      <c r="C5" s="151"/>
      <c r="D5" s="151"/>
      <c r="E5" s="151"/>
      <c r="F5" s="151"/>
      <c r="G5" s="151"/>
      <c r="H5" s="151"/>
      <c r="I5" s="151"/>
      <c r="J5" s="151"/>
      <c r="K5" s="151"/>
      <c r="L5" s="115"/>
    </row>
    <row r="6" spans="1:43" s="114" customFormat="1" ht="18" customHeight="1">
      <c r="B6" s="164" t="s">
        <v>4</v>
      </c>
      <c r="C6" s="154">
        <v>2020</v>
      </c>
      <c r="D6" s="155"/>
      <c r="E6" s="155"/>
      <c r="F6" s="160" t="s">
        <v>96</v>
      </c>
      <c r="G6" s="154">
        <v>2020</v>
      </c>
      <c r="H6" s="155"/>
      <c r="I6" s="155"/>
      <c r="J6" s="160" t="s">
        <v>97</v>
      </c>
      <c r="K6" s="158" t="s">
        <v>98</v>
      </c>
      <c r="L6" s="115"/>
    </row>
    <row r="7" spans="1:43" ht="21" customHeight="1" thickBot="1">
      <c r="A7" s="63"/>
      <c r="B7" s="165"/>
      <c r="C7" s="116" t="s">
        <v>8</v>
      </c>
      <c r="D7" s="116" t="s">
        <v>9</v>
      </c>
      <c r="E7" s="116" t="s">
        <v>10</v>
      </c>
      <c r="F7" s="161"/>
      <c r="G7" s="116" t="s">
        <v>8</v>
      </c>
      <c r="H7" s="116" t="s">
        <v>9</v>
      </c>
      <c r="I7" s="116" t="s">
        <v>10</v>
      </c>
      <c r="J7" s="161"/>
      <c r="K7" s="159"/>
      <c r="L7" s="2"/>
      <c r="M7" s="2"/>
      <c r="N7" s="2"/>
      <c r="O7" s="2"/>
      <c r="P7" s="2"/>
      <c r="Q7" s="2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8" customHeight="1" thickTop="1">
      <c r="A8" s="63"/>
      <c r="B8" s="117" t="s">
        <v>11</v>
      </c>
      <c r="C8" s="78">
        <f t="shared" ref="C8:J8" si="0">+C9+C21+C23+C22+C40</f>
        <v>2707.2000000000003</v>
      </c>
      <c r="D8" s="78">
        <f t="shared" si="0"/>
        <v>2003</v>
      </c>
      <c r="E8" s="78">
        <f t="shared" si="0"/>
        <v>2572.8999999999996</v>
      </c>
      <c r="F8" s="78">
        <f t="shared" si="0"/>
        <v>7283.1</v>
      </c>
      <c r="G8" s="78">
        <f t="shared" si="0"/>
        <v>2702.5</v>
      </c>
      <c r="H8" s="78">
        <f t="shared" si="0"/>
        <v>2575.1999999999998</v>
      </c>
      <c r="I8" s="78">
        <f t="shared" si="0"/>
        <v>2991.1000000000004</v>
      </c>
      <c r="J8" s="78">
        <f t="shared" si="0"/>
        <v>8268.7999999999993</v>
      </c>
      <c r="K8" s="78">
        <f t="shared" ref="K8:K15" si="1">+F8/J8*100</f>
        <v>88.07928599071208</v>
      </c>
      <c r="L8" s="2"/>
      <c r="M8" s="2"/>
      <c r="N8" s="2"/>
      <c r="O8" s="2"/>
      <c r="P8" s="2"/>
      <c r="Q8" s="2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8" customHeight="1">
      <c r="A9" s="63"/>
      <c r="B9" s="118" t="s">
        <v>12</v>
      </c>
      <c r="C9" s="78">
        <f t="shared" ref="C9:J9" si="2">+C10+C19</f>
        <v>34.700000000000003</v>
      </c>
      <c r="D9" s="78">
        <f t="shared" si="2"/>
        <v>120</v>
      </c>
      <c r="E9" s="78">
        <f t="shared" si="2"/>
        <v>108.89999999999999</v>
      </c>
      <c r="F9" s="72">
        <f t="shared" si="2"/>
        <v>263.60000000000002</v>
      </c>
      <c r="G9" s="78">
        <f t="shared" si="2"/>
        <v>37.1</v>
      </c>
      <c r="H9" s="78">
        <f t="shared" si="2"/>
        <v>223.79999999999998</v>
      </c>
      <c r="I9" s="78">
        <f t="shared" si="2"/>
        <v>156.5</v>
      </c>
      <c r="J9" s="72">
        <f t="shared" si="2"/>
        <v>417.40000000000003</v>
      </c>
      <c r="K9" s="72">
        <f t="shared" si="1"/>
        <v>63.152850982271204</v>
      </c>
      <c r="L9" s="119"/>
      <c r="M9" s="2"/>
      <c r="N9" s="2"/>
      <c r="O9" s="2"/>
      <c r="P9" s="2"/>
      <c r="Q9" s="2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18" customHeight="1">
      <c r="A10" s="63"/>
      <c r="B10" s="118" t="s">
        <v>76</v>
      </c>
      <c r="C10" s="78">
        <f t="shared" ref="C10:J10" si="3">+C11+C14</f>
        <v>19.600000000000001</v>
      </c>
      <c r="D10" s="78">
        <f t="shared" si="3"/>
        <v>107.8</v>
      </c>
      <c r="E10" s="78">
        <f t="shared" si="3"/>
        <v>101.89999999999999</v>
      </c>
      <c r="F10" s="72">
        <f t="shared" si="3"/>
        <v>229.3</v>
      </c>
      <c r="G10" s="78">
        <f t="shared" si="3"/>
        <v>21.2</v>
      </c>
      <c r="H10" s="78">
        <f t="shared" si="3"/>
        <v>210.29999999999998</v>
      </c>
      <c r="I10" s="78">
        <f t="shared" si="3"/>
        <v>141.6</v>
      </c>
      <c r="J10" s="72">
        <f t="shared" si="3"/>
        <v>373.1</v>
      </c>
      <c r="K10" s="72">
        <f t="shared" si="1"/>
        <v>61.45805414098097</v>
      </c>
      <c r="L10" s="119"/>
      <c r="M10" s="2"/>
      <c r="N10" s="2"/>
      <c r="O10" s="2"/>
      <c r="P10" s="2"/>
      <c r="Q10" s="2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8" customHeight="1">
      <c r="A11" s="63"/>
      <c r="B11" s="120" t="s">
        <v>31</v>
      </c>
      <c r="C11" s="78">
        <f t="shared" ref="C11:J11" si="4">+C12+C13</f>
        <v>0</v>
      </c>
      <c r="D11" s="78">
        <f t="shared" si="4"/>
        <v>95.5</v>
      </c>
      <c r="E11" s="78">
        <f t="shared" si="4"/>
        <v>93.1</v>
      </c>
      <c r="F11" s="78">
        <f t="shared" si="4"/>
        <v>188.6</v>
      </c>
      <c r="G11" s="78">
        <f t="shared" si="4"/>
        <v>0</v>
      </c>
      <c r="H11" s="78">
        <f t="shared" si="4"/>
        <v>199.2</v>
      </c>
      <c r="I11" s="78">
        <f t="shared" si="4"/>
        <v>126.9</v>
      </c>
      <c r="J11" s="78">
        <f t="shared" si="4"/>
        <v>326.10000000000002</v>
      </c>
      <c r="K11" s="13">
        <f t="shared" si="1"/>
        <v>57.835019932536028</v>
      </c>
      <c r="L11" s="119"/>
      <c r="M11" s="2"/>
      <c r="N11" s="2"/>
      <c r="O11" s="2"/>
      <c r="P11" s="2"/>
      <c r="Q11" s="2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18" customHeight="1">
      <c r="A12" s="63"/>
      <c r="B12" s="121" t="s">
        <v>99</v>
      </c>
      <c r="C12" s="22">
        <f>+[2]TESORERIA!G12</f>
        <v>0</v>
      </c>
      <c r="D12" s="22">
        <f>+[2]TESORERIA!H12</f>
        <v>0</v>
      </c>
      <c r="E12" s="22">
        <f>+[2]TESORERIA!I12</f>
        <v>0</v>
      </c>
      <c r="F12" s="122">
        <f>SUM(C12:E12)</f>
        <v>0</v>
      </c>
      <c r="G12" s="22">
        <v>0</v>
      </c>
      <c r="H12" s="22">
        <v>67.5</v>
      </c>
      <c r="I12" s="22">
        <v>0</v>
      </c>
      <c r="J12" s="122">
        <f>SUM(G12:I12)</f>
        <v>67.5</v>
      </c>
      <c r="K12" s="122">
        <f t="shared" si="1"/>
        <v>0</v>
      </c>
      <c r="L12" s="119"/>
      <c r="M12" s="2"/>
      <c r="N12" s="2"/>
      <c r="O12" s="2"/>
      <c r="P12" s="2"/>
      <c r="Q12" s="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18" customHeight="1">
      <c r="A13" s="63"/>
      <c r="B13" s="121" t="s">
        <v>100</v>
      </c>
      <c r="C13" s="22">
        <f>+[2]TESORERIA!G13</f>
        <v>0</v>
      </c>
      <c r="D13" s="22">
        <f>+[2]TESORERIA!H13</f>
        <v>95.5</v>
      </c>
      <c r="E13" s="22">
        <f>+[2]TESORERIA!I13</f>
        <v>93.1</v>
      </c>
      <c r="F13" s="122">
        <f>SUM(C13:E13)</f>
        <v>188.6</v>
      </c>
      <c r="G13" s="22">
        <v>0</v>
      </c>
      <c r="H13" s="22">
        <v>131.69999999999999</v>
      </c>
      <c r="I13" s="22">
        <v>126.9</v>
      </c>
      <c r="J13" s="122">
        <f>SUM(G13:I13)</f>
        <v>258.60000000000002</v>
      </c>
      <c r="K13" s="122">
        <f t="shared" si="1"/>
        <v>72.931167826759463</v>
      </c>
      <c r="L13" s="119"/>
      <c r="M13" s="2"/>
      <c r="N13" s="2"/>
      <c r="O13" s="2"/>
      <c r="P13" s="2"/>
      <c r="Q13" s="2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18" customHeight="1">
      <c r="A14" s="63"/>
      <c r="B14" s="123" t="s">
        <v>101</v>
      </c>
      <c r="C14" s="12">
        <f t="shared" ref="C14:J14" si="5">+C15</f>
        <v>19.600000000000001</v>
      </c>
      <c r="D14" s="12">
        <f t="shared" si="5"/>
        <v>12.3</v>
      </c>
      <c r="E14" s="12">
        <f t="shared" si="5"/>
        <v>8.8000000000000007</v>
      </c>
      <c r="F14" s="12">
        <f t="shared" ref="F14" si="6">+F15+F18</f>
        <v>40.700000000000003</v>
      </c>
      <c r="G14" s="12">
        <f t="shared" si="5"/>
        <v>21.2</v>
      </c>
      <c r="H14" s="12">
        <f t="shared" si="5"/>
        <v>11.1</v>
      </c>
      <c r="I14" s="12">
        <f t="shared" si="5"/>
        <v>14.7</v>
      </c>
      <c r="J14" s="12">
        <f t="shared" si="5"/>
        <v>47</v>
      </c>
      <c r="K14" s="13">
        <f t="shared" si="1"/>
        <v>86.59574468085107</v>
      </c>
      <c r="L14" s="124"/>
      <c r="M14" s="2"/>
      <c r="N14" s="2"/>
      <c r="O14" s="2"/>
      <c r="P14" s="2"/>
      <c r="Q14" s="2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18" customHeight="1">
      <c r="A15" s="63"/>
      <c r="B15" s="24" t="s">
        <v>102</v>
      </c>
      <c r="C15" s="17">
        <f>+[2]TESORERIA!G15</f>
        <v>19.600000000000001</v>
      </c>
      <c r="D15" s="17">
        <f>+[2]TESORERIA!H15</f>
        <v>12.3</v>
      </c>
      <c r="E15" s="17">
        <f>+[2]TESORERIA!I15</f>
        <v>8.8000000000000007</v>
      </c>
      <c r="F15" s="122">
        <f>SUM(C15:E15)</f>
        <v>40.700000000000003</v>
      </c>
      <c r="G15" s="17">
        <f>+'[2]PP (EST)'!G40</f>
        <v>21.2</v>
      </c>
      <c r="H15" s="17">
        <f>+'[2]PP (EST)'!H40</f>
        <v>11.1</v>
      </c>
      <c r="I15" s="17">
        <f>+'[2]PP (EST)'!I40</f>
        <v>14.7</v>
      </c>
      <c r="J15" s="122">
        <f>SUM(G15:I15)</f>
        <v>47</v>
      </c>
      <c r="K15" s="122">
        <f t="shared" si="1"/>
        <v>86.59574468085107</v>
      </c>
      <c r="L15" s="119"/>
      <c r="M15" s="2"/>
      <c r="N15" s="2"/>
      <c r="O15" s="2"/>
      <c r="P15" s="2"/>
      <c r="Q15" s="2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18" customHeight="1">
      <c r="A16" s="63"/>
      <c r="B16" s="125" t="s">
        <v>103</v>
      </c>
      <c r="C16" s="17">
        <f>+[2]TESORERIA!G16</f>
        <v>14.3</v>
      </c>
      <c r="D16" s="17">
        <f>+[2]TESORERIA!H16</f>
        <v>8</v>
      </c>
      <c r="E16" s="17">
        <f>+[2]TESORERIA!I16</f>
        <v>6.5</v>
      </c>
      <c r="F16" s="122">
        <f>SUM(C16:E16)</f>
        <v>28.8</v>
      </c>
      <c r="G16" s="17">
        <v>0</v>
      </c>
      <c r="H16" s="17">
        <v>0</v>
      </c>
      <c r="I16" s="17">
        <v>0</v>
      </c>
      <c r="J16" s="122">
        <f>SUM(G16:I16)</f>
        <v>0</v>
      </c>
      <c r="K16" s="122">
        <v>0</v>
      </c>
      <c r="L16" s="119"/>
      <c r="M16" s="2"/>
      <c r="N16" s="2"/>
      <c r="O16" s="2"/>
      <c r="P16" s="2"/>
      <c r="Q16" s="2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ht="18" customHeight="1">
      <c r="A17" s="63"/>
      <c r="B17" s="125" t="s">
        <v>104</v>
      </c>
      <c r="C17" s="17">
        <f>+[2]TESORERIA!G17</f>
        <v>5.3</v>
      </c>
      <c r="D17" s="17">
        <f>+[2]TESORERIA!H17</f>
        <v>4.3</v>
      </c>
      <c r="E17" s="17">
        <f>+[2]TESORERIA!I17</f>
        <v>2.2999999999999998</v>
      </c>
      <c r="F17" s="122">
        <f>SUM(C17:E17)</f>
        <v>11.899999999999999</v>
      </c>
      <c r="G17" s="17">
        <v>0</v>
      </c>
      <c r="H17" s="17">
        <v>0</v>
      </c>
      <c r="I17" s="17">
        <v>0</v>
      </c>
      <c r="J17" s="122">
        <f>SUM(G17:I17)</f>
        <v>0</v>
      </c>
      <c r="K17" s="122">
        <v>0</v>
      </c>
      <c r="L17" s="119"/>
      <c r="M17" s="2"/>
      <c r="N17" s="2"/>
      <c r="O17" s="2"/>
      <c r="P17" s="2"/>
      <c r="Q17" s="2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ht="18" customHeight="1">
      <c r="A18" s="63"/>
      <c r="B18" s="24" t="s">
        <v>26</v>
      </c>
      <c r="C18" s="17">
        <f>+[2]TESORERIA!G18</f>
        <v>0</v>
      </c>
      <c r="D18" s="17">
        <f>+[2]TESORERIA!H18</f>
        <v>0</v>
      </c>
      <c r="E18" s="17">
        <f>+[2]TESORERIA!I18</f>
        <v>0</v>
      </c>
      <c r="F18" s="122">
        <f>SUM(C18:E18)</f>
        <v>0</v>
      </c>
      <c r="G18" s="17">
        <v>0</v>
      </c>
      <c r="H18" s="17">
        <v>0</v>
      </c>
      <c r="I18" s="17">
        <v>0</v>
      </c>
      <c r="J18" s="122">
        <f>SUM(G18:I18)</f>
        <v>0</v>
      </c>
      <c r="K18" s="122">
        <v>0</v>
      </c>
      <c r="L18" s="119"/>
      <c r="M18" s="2"/>
      <c r="N18" s="2"/>
      <c r="O18" s="2"/>
      <c r="P18" s="2"/>
      <c r="Q18" s="2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18" customHeight="1">
      <c r="A19" s="63"/>
      <c r="B19" s="120" t="s">
        <v>80</v>
      </c>
      <c r="C19" s="14">
        <f t="shared" ref="C19:J19" si="7">+C20</f>
        <v>15.1</v>
      </c>
      <c r="D19" s="14">
        <f t="shared" si="7"/>
        <v>12.2</v>
      </c>
      <c r="E19" s="14">
        <f t="shared" si="7"/>
        <v>7</v>
      </c>
      <c r="F19" s="15">
        <f t="shared" si="7"/>
        <v>34.299999999999997</v>
      </c>
      <c r="G19" s="14">
        <f t="shared" si="7"/>
        <v>15.9</v>
      </c>
      <c r="H19" s="14">
        <f t="shared" si="7"/>
        <v>13.5</v>
      </c>
      <c r="I19" s="14">
        <f t="shared" si="7"/>
        <v>14.9</v>
      </c>
      <c r="J19" s="15">
        <f t="shared" si="7"/>
        <v>44.3</v>
      </c>
      <c r="K19" s="15">
        <f t="shared" ref="K19:K35" si="8">+F19/J19*100</f>
        <v>77.426636568848764</v>
      </c>
      <c r="L19" s="119"/>
      <c r="M19" s="2"/>
      <c r="N19" s="2"/>
      <c r="O19" s="2"/>
      <c r="P19" s="2"/>
      <c r="Q19" s="2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8" customHeight="1">
      <c r="A20" s="63"/>
      <c r="B20" s="24" t="s">
        <v>105</v>
      </c>
      <c r="C20" s="100">
        <f>+[2]TESORERIA!G20</f>
        <v>15.1</v>
      </c>
      <c r="D20" s="100">
        <f>+[2]TESORERIA!H20</f>
        <v>12.2</v>
      </c>
      <c r="E20" s="100">
        <f>+[2]TESORERIA!I20</f>
        <v>7</v>
      </c>
      <c r="F20" s="122">
        <f>SUM(C20:E20)</f>
        <v>34.299999999999997</v>
      </c>
      <c r="G20" s="100">
        <f>+'[2]PP (EST)'!G53</f>
        <v>15.9</v>
      </c>
      <c r="H20" s="100">
        <f>+'[2]PP (EST)'!H53</f>
        <v>13.5</v>
      </c>
      <c r="I20" s="100">
        <f>+'[2]PP (EST)'!I53</f>
        <v>14.9</v>
      </c>
      <c r="J20" s="122">
        <f>SUM(G20:I20)</f>
        <v>44.3</v>
      </c>
      <c r="K20" s="122">
        <f t="shared" si="8"/>
        <v>77.426636568848764</v>
      </c>
      <c r="L20" s="119"/>
      <c r="M20" s="2"/>
      <c r="N20" s="2"/>
      <c r="O20" s="2"/>
      <c r="P20" s="2"/>
      <c r="Q20" s="2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18" customHeight="1">
      <c r="A21" s="63"/>
      <c r="B21" s="126" t="s">
        <v>106</v>
      </c>
      <c r="C21" s="78">
        <f>+[2]TESORERIA!G21</f>
        <v>179</v>
      </c>
      <c r="D21" s="78">
        <f>+[2]TESORERIA!H21</f>
        <v>255.9</v>
      </c>
      <c r="E21" s="78">
        <f>+[2]TESORERIA!I21</f>
        <v>186.7</v>
      </c>
      <c r="F21" s="13">
        <f>SUM(C21:E21)</f>
        <v>621.59999999999991</v>
      </c>
      <c r="G21" s="78">
        <f>+'[2]PP (EST)'!G57</f>
        <v>216.4</v>
      </c>
      <c r="H21" s="78">
        <f>+'[2]PP (EST)'!H57</f>
        <v>207.7</v>
      </c>
      <c r="I21" s="78">
        <f>+'[2]PP (EST)'!I57</f>
        <v>242.2</v>
      </c>
      <c r="J21" s="13">
        <f>SUM(G21:I21)</f>
        <v>666.3</v>
      </c>
      <c r="K21" s="13">
        <f t="shared" si="8"/>
        <v>93.291310220621341</v>
      </c>
      <c r="L21" s="119"/>
      <c r="M21" s="119"/>
      <c r="N21" s="119"/>
      <c r="O21" s="119"/>
      <c r="P21" s="2"/>
      <c r="Q21" s="2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18" customHeight="1">
      <c r="A22" s="63"/>
      <c r="B22" s="126" t="s">
        <v>107</v>
      </c>
      <c r="C22" s="78">
        <f>+[2]TESORERIA!G22</f>
        <v>0</v>
      </c>
      <c r="D22" s="78">
        <f>+[2]TESORERIA!H22</f>
        <v>0</v>
      </c>
      <c r="E22" s="78">
        <f>+[2]TESORERIA!I22</f>
        <v>400</v>
      </c>
      <c r="F22" s="13">
        <f>SUM(C22:E22)</f>
        <v>400</v>
      </c>
      <c r="G22" s="78">
        <v>0</v>
      </c>
      <c r="H22" s="78">
        <v>0</v>
      </c>
      <c r="I22" s="78">
        <v>0</v>
      </c>
      <c r="J22" s="13">
        <f>SUM(G22:I22)</f>
        <v>0</v>
      </c>
      <c r="K22" s="13">
        <v>0</v>
      </c>
      <c r="L22" s="119"/>
      <c r="M22" s="119"/>
      <c r="N22" s="119"/>
      <c r="O22" s="119"/>
      <c r="P22" s="2"/>
      <c r="Q22" s="2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18" customHeight="1">
      <c r="A23" s="63"/>
      <c r="B23" s="126" t="s">
        <v>108</v>
      </c>
      <c r="C23" s="78">
        <f>+C24+C34+C37</f>
        <v>2351.2000000000003</v>
      </c>
      <c r="D23" s="78">
        <f t="shared" ref="D23:E23" si="9">+D24+D34+D37</f>
        <v>1483.1</v>
      </c>
      <c r="E23" s="78">
        <f t="shared" si="9"/>
        <v>1371.8</v>
      </c>
      <c r="F23" s="78">
        <f>+F24+F34+F37</f>
        <v>5206.1000000000004</v>
      </c>
      <c r="G23" s="78">
        <f t="shared" ref="G23:I23" si="10">+G24+G34+G37</f>
        <v>1916.9</v>
      </c>
      <c r="H23" s="78">
        <f t="shared" si="10"/>
        <v>2020.3999999999999</v>
      </c>
      <c r="I23" s="78">
        <f t="shared" si="10"/>
        <v>1960.7</v>
      </c>
      <c r="J23" s="78">
        <f>+J24+J34+J37</f>
        <v>5898</v>
      </c>
      <c r="K23" s="72">
        <f t="shared" si="8"/>
        <v>88.268904713462192</v>
      </c>
      <c r="L23" s="119"/>
      <c r="M23" s="119"/>
      <c r="N23" s="119"/>
      <c r="O23" s="119"/>
      <c r="P23" s="2"/>
      <c r="Q23" s="2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18" customHeight="1">
      <c r="A24" s="63"/>
      <c r="B24" s="127" t="s">
        <v>50</v>
      </c>
      <c r="C24" s="78">
        <f t="shared" ref="C24:J24" si="11">+C25+C30</f>
        <v>2289.9</v>
      </c>
      <c r="D24" s="78">
        <f t="shared" si="11"/>
        <v>1433.5</v>
      </c>
      <c r="E24" s="78">
        <f t="shared" si="11"/>
        <v>1337.7</v>
      </c>
      <c r="F24" s="72">
        <f t="shared" si="11"/>
        <v>5061.1000000000004</v>
      </c>
      <c r="G24" s="78">
        <f t="shared" si="11"/>
        <v>1827.9</v>
      </c>
      <c r="H24" s="78">
        <f t="shared" si="11"/>
        <v>1948.8999999999999</v>
      </c>
      <c r="I24" s="78">
        <f t="shared" si="11"/>
        <v>1879.4</v>
      </c>
      <c r="J24" s="72">
        <f t="shared" si="11"/>
        <v>5656.2</v>
      </c>
      <c r="K24" s="72">
        <f t="shared" si="8"/>
        <v>89.478802022559321</v>
      </c>
      <c r="L24" s="119"/>
      <c r="M24" s="119"/>
      <c r="N24" s="119"/>
      <c r="O24" s="119"/>
      <c r="P24" s="2"/>
      <c r="Q24" s="2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18" customHeight="1">
      <c r="A25" s="63"/>
      <c r="B25" s="128" t="s">
        <v>51</v>
      </c>
      <c r="C25" s="78">
        <f t="shared" ref="C25:J25" si="12">SUM(C26:C29)</f>
        <v>106</v>
      </c>
      <c r="D25" s="78">
        <f t="shared" ref="D25:E25" si="13">SUM(D26:D29)</f>
        <v>117.5</v>
      </c>
      <c r="E25" s="78">
        <f t="shared" si="13"/>
        <v>108.8</v>
      </c>
      <c r="F25" s="72">
        <f t="shared" si="12"/>
        <v>332.3</v>
      </c>
      <c r="G25" s="78">
        <f t="shared" si="12"/>
        <v>102.9</v>
      </c>
      <c r="H25" s="78">
        <f t="shared" ref="H25:I25" si="14">SUM(H26:H29)</f>
        <v>90.899999999999991</v>
      </c>
      <c r="I25" s="78">
        <f t="shared" si="14"/>
        <v>126.4</v>
      </c>
      <c r="J25" s="72">
        <f t="shared" si="12"/>
        <v>320.2</v>
      </c>
      <c r="K25" s="72">
        <f t="shared" si="8"/>
        <v>103.77888819487822</v>
      </c>
      <c r="L25" s="119"/>
      <c r="M25" s="119"/>
      <c r="N25" s="119"/>
      <c r="O25" s="119"/>
      <c r="P25" s="2"/>
      <c r="Q25" s="2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18" customHeight="1">
      <c r="A26" s="63"/>
      <c r="B26" s="129" t="s">
        <v>109</v>
      </c>
      <c r="C26" s="17">
        <f>+[2]TESORERIA!G28</f>
        <v>104.2</v>
      </c>
      <c r="D26" s="17">
        <f>+[2]TESORERIA!H28</f>
        <v>95.3</v>
      </c>
      <c r="E26" s="17">
        <f>+[2]TESORERIA!I28</f>
        <v>107.4</v>
      </c>
      <c r="F26" s="122">
        <f>SUM(C26:E26)</f>
        <v>306.89999999999998</v>
      </c>
      <c r="G26" s="17">
        <f>+'[2]PP (EST)'!G64</f>
        <v>91.7</v>
      </c>
      <c r="H26" s="17">
        <f>+'[2]PP (EST)'!H64</f>
        <v>87.8</v>
      </c>
      <c r="I26" s="17">
        <f>+'[2]PP (EST)'!I64</f>
        <v>112</v>
      </c>
      <c r="J26" s="122">
        <f>SUM(G26:I26)</f>
        <v>291.5</v>
      </c>
      <c r="K26" s="122">
        <f t="shared" si="8"/>
        <v>105.28301886792453</v>
      </c>
      <c r="L26" s="119"/>
      <c r="M26" s="119"/>
      <c r="N26" s="119"/>
      <c r="O26" s="119"/>
      <c r="P26" s="2"/>
      <c r="Q26" s="2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8" customHeight="1">
      <c r="A27" s="63"/>
      <c r="B27" s="129" t="s">
        <v>110</v>
      </c>
      <c r="C27" s="17">
        <f>+[2]TESORERIA!G29</f>
        <v>1.2</v>
      </c>
      <c r="D27" s="17">
        <f>+[2]TESORERIA!H29</f>
        <v>1.8</v>
      </c>
      <c r="E27" s="17">
        <f>+[2]TESORERIA!I29</f>
        <v>1.1000000000000001</v>
      </c>
      <c r="F27" s="122">
        <f>SUM(C27:E27)</f>
        <v>4.0999999999999996</v>
      </c>
      <c r="G27" s="17">
        <f>+'[2]PP (EST)'!G65</f>
        <v>2.4</v>
      </c>
      <c r="H27" s="17">
        <f>+'[2]PP (EST)'!H65</f>
        <v>2.2999999999999998</v>
      </c>
      <c r="I27" s="17">
        <f>+'[2]PP (EST)'!I65</f>
        <v>2.7</v>
      </c>
      <c r="J27" s="122">
        <f>SUM(G27:I27)</f>
        <v>7.3999999999999995</v>
      </c>
      <c r="K27" s="122">
        <f t="shared" si="8"/>
        <v>55.405405405405403</v>
      </c>
      <c r="L27" s="119"/>
      <c r="M27" s="119"/>
      <c r="N27" s="119"/>
      <c r="O27" s="119"/>
      <c r="P27" s="2"/>
      <c r="Q27" s="2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18" customHeight="1">
      <c r="A28" s="63"/>
      <c r="B28" s="129" t="s">
        <v>111</v>
      </c>
      <c r="C28" s="17">
        <f>+[2]TESORERIA!G30</f>
        <v>0.6</v>
      </c>
      <c r="D28" s="17">
        <f>+[2]TESORERIA!H30</f>
        <v>20.399999999999999</v>
      </c>
      <c r="E28" s="17">
        <f>+[2]TESORERIA!I30</f>
        <v>0.3</v>
      </c>
      <c r="F28" s="122">
        <f>SUM(C28:E28)</f>
        <v>21.3</v>
      </c>
      <c r="G28" s="17">
        <f>+'[2]PP (EST)'!G66</f>
        <v>8.8000000000000007</v>
      </c>
      <c r="H28" s="17">
        <f>+'[2]PP (EST)'!H66</f>
        <v>0.8</v>
      </c>
      <c r="I28" s="17">
        <f>+'[2]PP (EST)'!I66</f>
        <v>11.7</v>
      </c>
      <c r="J28" s="122">
        <f>SUM(G28:I28)</f>
        <v>21.3</v>
      </c>
      <c r="K28" s="122">
        <f t="shared" si="8"/>
        <v>100</v>
      </c>
      <c r="L28" s="119"/>
      <c r="M28" s="119"/>
      <c r="N28" s="119"/>
      <c r="O28" s="119"/>
      <c r="P28" s="2"/>
      <c r="Q28" s="2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18" customHeight="1">
      <c r="A29" s="63"/>
      <c r="B29" s="129" t="s">
        <v>112</v>
      </c>
      <c r="C29" s="17">
        <f>+[2]TESORERIA!G31</f>
        <v>0</v>
      </c>
      <c r="D29" s="17">
        <f>+[2]TESORERIA!H31</f>
        <v>0</v>
      </c>
      <c r="E29" s="17">
        <f>+[2]TESORERIA!I31</f>
        <v>0</v>
      </c>
      <c r="F29" s="122">
        <f>SUM(C29:E29)</f>
        <v>0</v>
      </c>
      <c r="G29" s="100">
        <v>0</v>
      </c>
      <c r="H29" s="100">
        <v>0</v>
      </c>
      <c r="I29" s="100">
        <v>0</v>
      </c>
      <c r="J29" s="122">
        <f>SUM(G29:I29)</f>
        <v>0</v>
      </c>
      <c r="K29" s="122">
        <v>0</v>
      </c>
      <c r="L29" s="119"/>
      <c r="M29" s="119"/>
      <c r="N29" s="119"/>
      <c r="O29" s="119"/>
      <c r="P29" s="2"/>
      <c r="Q29" s="2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18" customHeight="1">
      <c r="A30" s="63"/>
      <c r="B30" s="128" t="s">
        <v>52</v>
      </c>
      <c r="C30" s="78">
        <f t="shared" ref="C30:J30" si="15">SUM(C31:C33)</f>
        <v>2183.9</v>
      </c>
      <c r="D30" s="78">
        <f t="shared" si="15"/>
        <v>1316</v>
      </c>
      <c r="E30" s="78">
        <f t="shared" si="15"/>
        <v>1228.9000000000001</v>
      </c>
      <c r="F30" s="72">
        <f t="shared" si="15"/>
        <v>4728.8</v>
      </c>
      <c r="G30" s="78">
        <f>SUM(G31:G33)</f>
        <v>1725</v>
      </c>
      <c r="H30" s="78">
        <f>SUM(H31:H33)</f>
        <v>1857.9999999999998</v>
      </c>
      <c r="I30" s="78">
        <f>SUM(I31:I33)</f>
        <v>1753</v>
      </c>
      <c r="J30" s="72">
        <f t="shared" si="15"/>
        <v>5336</v>
      </c>
      <c r="K30" s="72">
        <f t="shared" si="8"/>
        <v>88.620689655172413</v>
      </c>
      <c r="L30" s="119"/>
      <c r="M30" s="119"/>
      <c r="N30" s="119"/>
      <c r="O30" s="119"/>
      <c r="P30" s="2"/>
      <c r="Q30" s="2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8" customHeight="1">
      <c r="A31" s="63"/>
      <c r="B31" s="129" t="s">
        <v>113</v>
      </c>
      <c r="C31" s="17">
        <f>+[2]TESORERIA!G33</f>
        <v>33.6</v>
      </c>
      <c r="D31" s="17">
        <f>+[2]TESORERIA!H33</f>
        <v>28.4</v>
      </c>
      <c r="E31" s="17">
        <f>+[2]TESORERIA!I33</f>
        <v>12</v>
      </c>
      <c r="F31" s="122">
        <f>SUM(C31:E31)</f>
        <v>74</v>
      </c>
      <c r="G31" s="17">
        <f>+'[2]PP (EST)'!G69</f>
        <v>32</v>
      </c>
      <c r="H31" s="17">
        <f>+'[2]PP (EST)'!H69</f>
        <v>29.1</v>
      </c>
      <c r="I31" s="17">
        <f>+'[2]PP (EST)'!I69</f>
        <v>26.8</v>
      </c>
      <c r="J31" s="122">
        <f>SUM(G31:I31)</f>
        <v>87.9</v>
      </c>
      <c r="K31" s="122">
        <f t="shared" si="8"/>
        <v>84.186575654152435</v>
      </c>
      <c r="L31" s="119"/>
      <c r="M31" s="119"/>
      <c r="N31" s="119"/>
      <c r="O31" s="119"/>
      <c r="P31" s="2"/>
      <c r="Q31" s="2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18" customHeight="1">
      <c r="A32" s="63"/>
      <c r="B32" s="129" t="s">
        <v>114</v>
      </c>
      <c r="C32" s="17">
        <f>+[2]TESORERIA!G34</f>
        <v>2150.3000000000002</v>
      </c>
      <c r="D32" s="17">
        <f>+[2]TESORERIA!H34</f>
        <v>1287.5999999999999</v>
      </c>
      <c r="E32" s="17">
        <f>+[2]TESORERIA!I34</f>
        <v>1216.9000000000001</v>
      </c>
      <c r="F32" s="122">
        <f>SUM(C32:E32)</f>
        <v>4654.8</v>
      </c>
      <c r="G32" s="17">
        <f>+'[2]PP (EST)'!G70</f>
        <v>1691.9</v>
      </c>
      <c r="H32" s="17">
        <f>+'[2]PP (EST)'!H70</f>
        <v>1828.1</v>
      </c>
      <c r="I32" s="17">
        <f>+'[2]PP (EST)'!I70</f>
        <v>1725.5</v>
      </c>
      <c r="J32" s="122">
        <f>SUM(G32:I32)</f>
        <v>5245.5</v>
      </c>
      <c r="K32" s="122">
        <f t="shared" si="8"/>
        <v>88.738919073491559</v>
      </c>
      <c r="L32" s="119"/>
      <c r="M32" s="119"/>
      <c r="N32" s="119"/>
      <c r="O32" s="119"/>
      <c r="P32" s="2"/>
      <c r="Q32" s="2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18" customHeight="1">
      <c r="A33" s="63"/>
      <c r="B33" s="129" t="s">
        <v>26</v>
      </c>
      <c r="C33" s="17">
        <f>+[2]TESORERIA!G35</f>
        <v>0</v>
      </c>
      <c r="D33" s="17">
        <f>+[2]TESORERIA!H35</f>
        <v>0</v>
      </c>
      <c r="E33" s="17">
        <f>+[2]TESORERIA!I35</f>
        <v>0</v>
      </c>
      <c r="F33" s="122">
        <f>SUM(C33:E33)</f>
        <v>0</v>
      </c>
      <c r="G33" s="17">
        <v>1.1000000000000001</v>
      </c>
      <c r="H33" s="17">
        <v>0.8</v>
      </c>
      <c r="I33" s="17">
        <v>0.7</v>
      </c>
      <c r="J33" s="122">
        <f>SUM(G33:I33)</f>
        <v>2.6</v>
      </c>
      <c r="K33" s="122">
        <v>0</v>
      </c>
      <c r="L33" s="119"/>
      <c r="M33" s="119"/>
      <c r="N33" s="119"/>
      <c r="O33" s="119"/>
      <c r="P33" s="2"/>
      <c r="Q33" s="2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8" customHeight="1">
      <c r="A34" s="63"/>
      <c r="B34" s="128" t="s">
        <v>54</v>
      </c>
      <c r="C34" s="14">
        <f t="shared" ref="C34:J34" si="16">+C35+C36</f>
        <v>61.3</v>
      </c>
      <c r="D34" s="14">
        <f t="shared" si="16"/>
        <v>49.6</v>
      </c>
      <c r="E34" s="14">
        <f t="shared" si="16"/>
        <v>34.1</v>
      </c>
      <c r="F34" s="15">
        <f t="shared" si="16"/>
        <v>145</v>
      </c>
      <c r="G34" s="14">
        <f t="shared" si="16"/>
        <v>89</v>
      </c>
      <c r="H34" s="14">
        <f t="shared" si="16"/>
        <v>71.5</v>
      </c>
      <c r="I34" s="14">
        <f t="shared" si="16"/>
        <v>81.3</v>
      </c>
      <c r="J34" s="15">
        <f t="shared" si="16"/>
        <v>241.8</v>
      </c>
      <c r="K34" s="15">
        <f t="shared" si="8"/>
        <v>59.966914805624484</v>
      </c>
      <c r="L34" s="119"/>
      <c r="M34" s="119"/>
      <c r="N34" s="119"/>
      <c r="O34" s="119"/>
      <c r="P34" s="2"/>
      <c r="Q34" s="2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16.5" customHeight="1">
      <c r="A35" s="63"/>
      <c r="B35" s="129" t="s">
        <v>115</v>
      </c>
      <c r="C35" s="17">
        <f>+[2]TESORERIA!G37</f>
        <v>61.3</v>
      </c>
      <c r="D35" s="17">
        <f>+[2]TESORERIA!H37</f>
        <v>49.6</v>
      </c>
      <c r="E35" s="17">
        <f>+[2]TESORERIA!I37</f>
        <v>34.1</v>
      </c>
      <c r="F35" s="122">
        <f>SUM(C35:E35)</f>
        <v>145</v>
      </c>
      <c r="G35" s="17">
        <f>+'[2]PP (EST)'!G74</f>
        <v>89</v>
      </c>
      <c r="H35" s="17">
        <f>+'[2]PP (EST)'!H74</f>
        <v>71.5</v>
      </c>
      <c r="I35" s="17">
        <f>+'[2]PP (EST)'!I74</f>
        <v>81.3</v>
      </c>
      <c r="J35" s="122">
        <f>SUM(G35:I35)</f>
        <v>241.8</v>
      </c>
      <c r="K35" s="122">
        <f t="shared" si="8"/>
        <v>59.966914805624484</v>
      </c>
      <c r="L35" s="119"/>
      <c r="M35" s="119"/>
      <c r="N35" s="119"/>
      <c r="O35" s="119"/>
      <c r="P35" s="2"/>
      <c r="Q35" s="2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8" customHeight="1">
      <c r="A36" s="63"/>
      <c r="B36" s="129" t="s">
        <v>26</v>
      </c>
      <c r="C36" s="17">
        <f>+[2]TESORERIA!G38</f>
        <v>0</v>
      </c>
      <c r="D36" s="17">
        <f>+[2]TESORERIA!H38</f>
        <v>0</v>
      </c>
      <c r="E36" s="17">
        <f>+[2]TESORERIA!I38</f>
        <v>0</v>
      </c>
      <c r="F36" s="122">
        <f>SUM(C36:E36)</f>
        <v>0</v>
      </c>
      <c r="G36" s="100">
        <v>0</v>
      </c>
      <c r="H36" s="100">
        <v>0</v>
      </c>
      <c r="I36" s="100">
        <v>0</v>
      </c>
      <c r="J36" s="122">
        <f>SUM(G36:I36)</f>
        <v>0</v>
      </c>
      <c r="K36" s="122">
        <v>0</v>
      </c>
      <c r="L36" s="119"/>
      <c r="M36" s="119"/>
      <c r="N36" s="119"/>
      <c r="O36" s="119"/>
      <c r="P36" s="2"/>
      <c r="Q36" s="2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8" customHeight="1">
      <c r="A37" s="63"/>
      <c r="B37" s="128" t="s">
        <v>56</v>
      </c>
      <c r="C37" s="14">
        <f>+[2]TESORERIA!G39</f>
        <v>0</v>
      </c>
      <c r="D37" s="14">
        <f>+[2]TESORERIA!H39</f>
        <v>0</v>
      </c>
      <c r="E37" s="14">
        <f>+[2]TESORERIA!I39</f>
        <v>0</v>
      </c>
      <c r="F37" s="13">
        <f>SUM(C37:E37)</f>
        <v>0</v>
      </c>
      <c r="G37" s="78">
        <f>+G38+G39</f>
        <v>0</v>
      </c>
      <c r="H37" s="78">
        <f>+H38+H39</f>
        <v>0</v>
      </c>
      <c r="I37" s="78">
        <f>+I38+I39</f>
        <v>0</v>
      </c>
      <c r="J37" s="13">
        <f>SUM(G37:I37)</f>
        <v>0</v>
      </c>
      <c r="K37" s="13"/>
      <c r="L37" s="130"/>
      <c r="M37" s="119"/>
      <c r="N37" s="119"/>
      <c r="O37" s="119"/>
      <c r="P37" s="2"/>
      <c r="Q37" s="2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18" customHeight="1">
      <c r="A38" s="63"/>
      <c r="B38" s="129" t="s">
        <v>114</v>
      </c>
      <c r="C38" s="17">
        <f>+[2]TESORERIA!G40</f>
        <v>0</v>
      </c>
      <c r="D38" s="17">
        <f>+[2]TESORERIA!H40</f>
        <v>0</v>
      </c>
      <c r="E38" s="17">
        <f>+[2]TESORERIA!I40</f>
        <v>0</v>
      </c>
      <c r="F38" s="122">
        <f>SUM(C38:E38)</f>
        <v>0</v>
      </c>
      <c r="G38" s="100">
        <v>0</v>
      </c>
      <c r="H38" s="100">
        <v>0</v>
      </c>
      <c r="I38" s="100">
        <v>0</v>
      </c>
      <c r="J38" s="122">
        <f>SUM(G38:I38)</f>
        <v>0</v>
      </c>
      <c r="K38" s="122">
        <v>0</v>
      </c>
      <c r="L38" s="119"/>
      <c r="M38" s="119"/>
      <c r="N38" s="119"/>
      <c r="O38" s="119"/>
      <c r="P38" s="2"/>
      <c r="Q38" s="2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43" ht="18" customHeight="1">
      <c r="A39" s="63"/>
      <c r="B39" s="129" t="s">
        <v>116</v>
      </c>
      <c r="C39" s="17">
        <f>+[2]TESORERIA!G41</f>
        <v>0</v>
      </c>
      <c r="D39" s="17">
        <f>+[2]TESORERIA!H41</f>
        <v>0</v>
      </c>
      <c r="E39" s="17">
        <f>+[2]TESORERIA!I41</f>
        <v>0</v>
      </c>
      <c r="F39" s="122">
        <f>SUM(C39:E39)</f>
        <v>0</v>
      </c>
      <c r="G39" s="100">
        <v>0</v>
      </c>
      <c r="H39" s="100">
        <v>0</v>
      </c>
      <c r="I39" s="100">
        <v>0</v>
      </c>
      <c r="J39" s="122">
        <f>SUM(G39:I39)</f>
        <v>0</v>
      </c>
      <c r="K39" s="122">
        <v>0</v>
      </c>
      <c r="L39" s="119"/>
      <c r="M39" s="119"/>
      <c r="N39" s="119"/>
      <c r="O39" s="119"/>
      <c r="P39" s="2"/>
      <c r="Q39" s="2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18" customHeight="1">
      <c r="A40" s="63"/>
      <c r="B40" s="126" t="s">
        <v>117</v>
      </c>
      <c r="C40" s="78">
        <f t="shared" ref="C40:J40" si="17">+C41+C54+C55</f>
        <v>142.30000000000001</v>
      </c>
      <c r="D40" s="78">
        <f t="shared" si="17"/>
        <v>144</v>
      </c>
      <c r="E40" s="78">
        <f t="shared" si="17"/>
        <v>505.5</v>
      </c>
      <c r="F40" s="72">
        <f t="shared" si="17"/>
        <v>791.80000000000007</v>
      </c>
      <c r="G40" s="78">
        <f t="shared" si="17"/>
        <v>532.09999999999991</v>
      </c>
      <c r="H40" s="78">
        <f t="shared" si="17"/>
        <v>123.3</v>
      </c>
      <c r="I40" s="78">
        <f t="shared" si="17"/>
        <v>631.70000000000005</v>
      </c>
      <c r="J40" s="72">
        <f t="shared" si="17"/>
        <v>1287.0999999999999</v>
      </c>
      <c r="K40" s="13">
        <f t="shared" ref="K40:K58" si="18">+F40/J40*100</f>
        <v>61.518141558542474</v>
      </c>
      <c r="L40" s="119"/>
      <c r="M40" s="119"/>
      <c r="N40" s="119"/>
      <c r="O40" s="119"/>
      <c r="P40" s="2"/>
      <c r="Q40" s="2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ht="18" customHeight="1">
      <c r="A41" s="63"/>
      <c r="B41" s="118" t="s">
        <v>118</v>
      </c>
      <c r="C41" s="78">
        <f t="shared" ref="C41:J41" si="19">+C42+C46+C53</f>
        <v>142.30000000000001</v>
      </c>
      <c r="D41" s="78">
        <f t="shared" si="19"/>
        <v>144</v>
      </c>
      <c r="E41" s="78">
        <f t="shared" si="19"/>
        <v>505.5</v>
      </c>
      <c r="F41" s="72">
        <f t="shared" si="19"/>
        <v>791.80000000000007</v>
      </c>
      <c r="G41" s="78">
        <f t="shared" si="19"/>
        <v>532.09999999999991</v>
      </c>
      <c r="H41" s="78">
        <f t="shared" si="19"/>
        <v>123.3</v>
      </c>
      <c r="I41" s="78">
        <f t="shared" si="19"/>
        <v>631.70000000000005</v>
      </c>
      <c r="J41" s="72">
        <f t="shared" si="19"/>
        <v>1287.0999999999999</v>
      </c>
      <c r="K41" s="13">
        <f t="shared" si="18"/>
        <v>61.518141558542474</v>
      </c>
      <c r="L41" s="119"/>
      <c r="M41" s="119"/>
      <c r="N41" s="119"/>
      <c r="O41" s="119"/>
      <c r="P41" s="2"/>
      <c r="Q41" s="2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</row>
    <row r="42" spans="1:43" ht="18" customHeight="1">
      <c r="A42" s="63"/>
      <c r="B42" s="131" t="s">
        <v>119</v>
      </c>
      <c r="C42" s="78">
        <f t="shared" ref="C42:J42" si="20">SUM(C43:C45)</f>
        <v>0</v>
      </c>
      <c r="D42" s="78">
        <f t="shared" ref="D42:E42" si="21">SUM(D43:D45)</f>
        <v>0</v>
      </c>
      <c r="E42" s="78">
        <f t="shared" si="21"/>
        <v>0</v>
      </c>
      <c r="F42" s="78">
        <f t="shared" si="20"/>
        <v>0</v>
      </c>
      <c r="G42" s="78">
        <f t="shared" si="20"/>
        <v>0</v>
      </c>
      <c r="H42" s="78">
        <f t="shared" ref="H42:I42" si="22">SUM(H43:H45)</f>
        <v>0</v>
      </c>
      <c r="I42" s="78">
        <f t="shared" si="22"/>
        <v>0</v>
      </c>
      <c r="J42" s="72">
        <f t="shared" si="20"/>
        <v>0</v>
      </c>
      <c r="K42" s="13">
        <v>0</v>
      </c>
      <c r="L42" s="119"/>
      <c r="M42" s="119"/>
      <c r="N42" s="119"/>
      <c r="O42" s="119"/>
      <c r="P42" s="2"/>
      <c r="Q42" s="2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ht="18" customHeight="1">
      <c r="A43" s="63"/>
      <c r="B43" s="24" t="s">
        <v>120</v>
      </c>
      <c r="C43" s="17">
        <f>+[2]TESORERIA!G45</f>
        <v>0</v>
      </c>
      <c r="D43" s="17">
        <f>+[2]TESORERIA!H45</f>
        <v>0</v>
      </c>
      <c r="E43" s="17">
        <f>+[2]TESORERIA!I45</f>
        <v>0</v>
      </c>
      <c r="F43" s="17">
        <f>+[2]TESORERIA!J45</f>
        <v>0</v>
      </c>
      <c r="G43" s="17">
        <v>0</v>
      </c>
      <c r="H43" s="17">
        <v>0</v>
      </c>
      <c r="I43" s="17">
        <v>0</v>
      </c>
      <c r="J43" s="122">
        <f>SUM(G43:I43)</f>
        <v>0</v>
      </c>
      <c r="K43" s="122">
        <v>0</v>
      </c>
      <c r="L43" s="130"/>
      <c r="M43" s="130"/>
      <c r="N43" s="119"/>
      <c r="O43" s="119"/>
      <c r="P43" s="2"/>
      <c r="Q43" s="2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</row>
    <row r="44" spans="1:43" ht="18" customHeight="1">
      <c r="A44" s="63"/>
      <c r="B44" s="24" t="s">
        <v>121</v>
      </c>
      <c r="C44" s="17">
        <f>+[2]TESORERIA!G46</f>
        <v>0</v>
      </c>
      <c r="D44" s="17">
        <f>+[2]TESORERIA!H46</f>
        <v>0</v>
      </c>
      <c r="E44" s="17">
        <f>+[2]TESORERIA!I46</f>
        <v>0</v>
      </c>
      <c r="F44" s="122">
        <f>SUM(C44:E44)</f>
        <v>0</v>
      </c>
      <c r="G44" s="17">
        <v>0</v>
      </c>
      <c r="H44" s="17">
        <v>0</v>
      </c>
      <c r="I44" s="17">
        <v>0</v>
      </c>
      <c r="J44" s="122">
        <f>SUM(G44:I44)</f>
        <v>0</v>
      </c>
      <c r="K44" s="132">
        <v>0</v>
      </c>
      <c r="L44" s="119"/>
      <c r="M44" s="119"/>
      <c r="N44" s="119"/>
      <c r="O44" s="119"/>
      <c r="P44" s="2"/>
      <c r="Q44" s="2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</row>
    <row r="45" spans="1:43" ht="18" customHeight="1">
      <c r="A45" s="63"/>
      <c r="B45" s="24" t="s">
        <v>122</v>
      </c>
      <c r="C45" s="17">
        <f>+[2]TESORERIA!G47</f>
        <v>0</v>
      </c>
      <c r="D45" s="17">
        <f>+[2]TESORERIA!H47</f>
        <v>0</v>
      </c>
      <c r="E45" s="17">
        <f>+[2]TESORERIA!I47</f>
        <v>0</v>
      </c>
      <c r="F45" s="122">
        <f>SUM(C45:E45)</f>
        <v>0</v>
      </c>
      <c r="G45" s="17">
        <v>0</v>
      </c>
      <c r="H45" s="17">
        <v>0</v>
      </c>
      <c r="I45" s="133">
        <v>0</v>
      </c>
      <c r="J45" s="122">
        <f>SUM(G45:I45)</f>
        <v>0</v>
      </c>
      <c r="K45" s="132">
        <v>0</v>
      </c>
      <c r="L45" s="119"/>
      <c r="M45" s="119"/>
      <c r="N45" s="119"/>
      <c r="O45" s="119"/>
      <c r="P45" s="2"/>
      <c r="Q45" s="2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</row>
    <row r="46" spans="1:43" ht="18" customHeight="1">
      <c r="A46" s="63"/>
      <c r="B46" s="120" t="s">
        <v>123</v>
      </c>
      <c r="C46" s="78">
        <f t="shared" ref="C46:J46" si="23">SUM(C47:C52)</f>
        <v>142.30000000000001</v>
      </c>
      <c r="D46" s="78">
        <f t="shared" si="23"/>
        <v>144</v>
      </c>
      <c r="E46" s="78">
        <f t="shared" si="23"/>
        <v>505.5</v>
      </c>
      <c r="F46" s="78">
        <f t="shared" si="23"/>
        <v>791.80000000000007</v>
      </c>
      <c r="G46" s="78">
        <f t="shared" si="23"/>
        <v>532.09999999999991</v>
      </c>
      <c r="H46" s="78">
        <f t="shared" si="23"/>
        <v>123.3</v>
      </c>
      <c r="I46" s="78">
        <f t="shared" si="23"/>
        <v>631.70000000000005</v>
      </c>
      <c r="J46" s="78">
        <f t="shared" si="23"/>
        <v>1287.0999999999999</v>
      </c>
      <c r="K46" s="13">
        <f t="shared" si="18"/>
        <v>61.518141558542474</v>
      </c>
      <c r="L46" s="19"/>
      <c r="M46" s="119"/>
      <c r="N46" s="119"/>
      <c r="O46" s="119"/>
      <c r="P46" s="2"/>
      <c r="Q46" s="2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</row>
    <row r="47" spans="1:43" ht="18" customHeight="1">
      <c r="A47" s="63"/>
      <c r="B47" s="24" t="s">
        <v>124</v>
      </c>
      <c r="C47" s="100">
        <f>+[2]TESORERIA!G49</f>
        <v>16.899999999999999</v>
      </c>
      <c r="D47" s="100">
        <f>+[2]TESORERIA!H49</f>
        <v>31</v>
      </c>
      <c r="E47" s="100">
        <f>+[2]TESORERIA!I49</f>
        <v>164.4</v>
      </c>
      <c r="F47" s="122">
        <f t="shared" ref="F47:F58" si="24">SUM(C47:E47)</f>
        <v>212.3</v>
      </c>
      <c r="G47" s="134">
        <v>0</v>
      </c>
      <c r="H47" s="134">
        <v>91.5</v>
      </c>
      <c r="I47" s="134">
        <v>86.5</v>
      </c>
      <c r="J47" s="122">
        <f t="shared" ref="J47:J58" si="25">SUM(G47:I47)</f>
        <v>178</v>
      </c>
      <c r="K47" s="122">
        <f t="shared" si="18"/>
        <v>119.26966292134833</v>
      </c>
      <c r="L47" s="19"/>
      <c r="M47" s="119"/>
      <c r="N47" s="119"/>
      <c r="O47" s="119"/>
      <c r="P47" s="2"/>
      <c r="Q47" s="2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</row>
    <row r="48" spans="1:43" ht="18" customHeight="1">
      <c r="A48" s="63"/>
      <c r="B48" s="24" t="s">
        <v>125</v>
      </c>
      <c r="C48" s="100">
        <f>+[2]TESORERIA!G50</f>
        <v>0</v>
      </c>
      <c r="D48" s="100">
        <f>+[2]TESORERIA!H50</f>
        <v>6.9</v>
      </c>
      <c r="E48" s="100">
        <f>+[2]TESORERIA!I50</f>
        <v>7.5</v>
      </c>
      <c r="F48" s="122">
        <f t="shared" si="24"/>
        <v>14.4</v>
      </c>
      <c r="G48" s="134">
        <v>5.8</v>
      </c>
      <c r="H48" s="134">
        <v>31.8</v>
      </c>
      <c r="I48" s="134">
        <v>215.4</v>
      </c>
      <c r="J48" s="122">
        <f t="shared" si="25"/>
        <v>253</v>
      </c>
      <c r="K48" s="122">
        <f t="shared" si="18"/>
        <v>5.6916996047430839</v>
      </c>
      <c r="L48" s="19"/>
      <c r="M48" s="119"/>
      <c r="N48" s="119"/>
      <c r="O48" s="119"/>
      <c r="P48" s="2"/>
      <c r="Q48" s="2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</row>
    <row r="49" spans="1:43" ht="18" customHeight="1">
      <c r="A49" s="63"/>
      <c r="B49" s="24" t="s">
        <v>126</v>
      </c>
      <c r="C49" s="100">
        <f>+[2]TESORERIA!G51</f>
        <v>125.4</v>
      </c>
      <c r="D49" s="100">
        <f>+[2]TESORERIA!H51</f>
        <v>106.1</v>
      </c>
      <c r="E49" s="100">
        <f>+[2]TESORERIA!I51</f>
        <v>333.6</v>
      </c>
      <c r="F49" s="122">
        <f t="shared" si="24"/>
        <v>565.1</v>
      </c>
      <c r="G49" s="134">
        <v>526.29999999999995</v>
      </c>
      <c r="H49" s="134">
        <v>0</v>
      </c>
      <c r="I49" s="134">
        <v>329.8</v>
      </c>
      <c r="J49" s="122">
        <f t="shared" si="25"/>
        <v>856.09999999999991</v>
      </c>
      <c r="K49" s="122">
        <f t="shared" si="18"/>
        <v>66.008643850017535</v>
      </c>
      <c r="L49" s="19"/>
      <c r="M49" s="119"/>
      <c r="N49" s="119"/>
      <c r="O49" s="119"/>
      <c r="P49" s="2"/>
      <c r="Q49" s="2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</row>
    <row r="50" spans="1:43" ht="18" hidden="1" customHeight="1">
      <c r="A50" s="63"/>
      <c r="B50" s="24" t="s">
        <v>127</v>
      </c>
      <c r="C50" s="100">
        <f>+[2]TESORERIA!G52</f>
        <v>0</v>
      </c>
      <c r="D50" s="100">
        <f>+[2]TESORERIA!H52</f>
        <v>0</v>
      </c>
      <c r="E50" s="100">
        <f>+[2]TESORERIA!I52</f>
        <v>0</v>
      </c>
      <c r="F50" s="122">
        <f t="shared" si="24"/>
        <v>0</v>
      </c>
      <c r="G50" s="134">
        <v>0</v>
      </c>
      <c r="H50" s="134">
        <v>0</v>
      </c>
      <c r="I50" s="134">
        <v>0</v>
      </c>
      <c r="J50" s="122">
        <f t="shared" si="25"/>
        <v>0</v>
      </c>
      <c r="K50" s="132">
        <v>0</v>
      </c>
      <c r="L50" s="119"/>
      <c r="M50" s="119"/>
      <c r="N50" s="119"/>
      <c r="P50" s="2"/>
      <c r="Q50" s="2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</row>
    <row r="51" spans="1:43" ht="18" hidden="1" customHeight="1">
      <c r="A51" s="63"/>
      <c r="B51" s="24" t="s">
        <v>128</v>
      </c>
      <c r="C51" s="100">
        <f>+[2]TESORERIA!G53</f>
        <v>0</v>
      </c>
      <c r="D51" s="100">
        <f>+[2]TESORERIA!H53</f>
        <v>0</v>
      </c>
      <c r="E51" s="100">
        <f>+[2]TESORERIA!I53</f>
        <v>0</v>
      </c>
      <c r="F51" s="122">
        <f t="shared" si="24"/>
        <v>0</v>
      </c>
      <c r="G51" s="134">
        <v>0</v>
      </c>
      <c r="H51" s="134">
        <v>0</v>
      </c>
      <c r="I51" s="134">
        <v>0</v>
      </c>
      <c r="J51" s="122">
        <f t="shared" si="25"/>
        <v>0</v>
      </c>
      <c r="K51" s="132">
        <v>0</v>
      </c>
      <c r="L51" s="119"/>
      <c r="M51" s="119"/>
      <c r="N51" s="119"/>
      <c r="P51" s="2"/>
      <c r="Q51" s="2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</row>
    <row r="52" spans="1:43" ht="18" hidden="1" customHeight="1">
      <c r="A52" s="63"/>
      <c r="B52" s="24" t="s">
        <v>129</v>
      </c>
      <c r="C52" s="100">
        <f>+[2]TESORERIA!G54</f>
        <v>0</v>
      </c>
      <c r="D52" s="100">
        <f>+[2]TESORERIA!H54</f>
        <v>0</v>
      </c>
      <c r="E52" s="100">
        <f>+[2]TESORERIA!I54</f>
        <v>0</v>
      </c>
      <c r="F52" s="122">
        <f t="shared" si="24"/>
        <v>0</v>
      </c>
      <c r="G52" s="134">
        <v>0</v>
      </c>
      <c r="H52" s="134">
        <v>0</v>
      </c>
      <c r="I52" s="134">
        <v>0</v>
      </c>
      <c r="J52" s="122">
        <f t="shared" si="25"/>
        <v>0</v>
      </c>
      <c r="K52" s="132">
        <v>0</v>
      </c>
      <c r="L52" s="119"/>
      <c r="M52" s="119"/>
      <c r="N52" s="119"/>
      <c r="Q52" s="2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</row>
    <row r="53" spans="1:43" ht="18" customHeight="1">
      <c r="A53" s="63"/>
      <c r="B53" s="120" t="s">
        <v>59</v>
      </c>
      <c r="C53" s="135">
        <f>+[2]TESORERIA!G55</f>
        <v>0</v>
      </c>
      <c r="D53" s="135">
        <f>+[2]TESORERIA!H55</f>
        <v>0</v>
      </c>
      <c r="E53" s="135">
        <f>+[2]TESORERIA!I55</f>
        <v>0</v>
      </c>
      <c r="F53" s="13">
        <f t="shared" si="24"/>
        <v>0</v>
      </c>
      <c r="G53" s="135">
        <v>0</v>
      </c>
      <c r="H53" s="135">
        <v>0</v>
      </c>
      <c r="I53" s="135">
        <v>0</v>
      </c>
      <c r="J53" s="13">
        <f t="shared" si="25"/>
        <v>0</v>
      </c>
      <c r="K53" s="132">
        <v>0</v>
      </c>
      <c r="L53" s="119"/>
      <c r="M53" s="119"/>
      <c r="N53" s="119"/>
      <c r="O53" s="119"/>
      <c r="P53" s="2"/>
      <c r="Q53" s="2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</row>
    <row r="54" spans="1:43" ht="18" customHeight="1">
      <c r="A54" s="63"/>
      <c r="B54" s="120" t="s">
        <v>62</v>
      </c>
      <c r="C54" s="135">
        <f>+[2]TESORERIA!G56</f>
        <v>0</v>
      </c>
      <c r="D54" s="135">
        <f>+[2]TESORERIA!H56</f>
        <v>0</v>
      </c>
      <c r="E54" s="135">
        <f>+[2]TESORERIA!I56</f>
        <v>0</v>
      </c>
      <c r="F54" s="13">
        <f t="shared" si="24"/>
        <v>0</v>
      </c>
      <c r="G54" s="91">
        <v>0</v>
      </c>
      <c r="H54" s="91">
        <v>0</v>
      </c>
      <c r="I54" s="91">
        <v>0</v>
      </c>
      <c r="J54" s="13">
        <f t="shared" si="25"/>
        <v>0</v>
      </c>
      <c r="K54" s="132">
        <v>0</v>
      </c>
      <c r="L54" s="119"/>
      <c r="M54" s="119"/>
      <c r="N54" s="119"/>
      <c r="O54" s="119"/>
      <c r="P54" s="2"/>
      <c r="Q54" s="2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18" customHeight="1">
      <c r="A55" s="63"/>
      <c r="B55" s="120" t="s">
        <v>63</v>
      </c>
      <c r="C55" s="135">
        <f>+[2]TESORERIA!G57</f>
        <v>0</v>
      </c>
      <c r="D55" s="135">
        <f>+[2]TESORERIA!H57</f>
        <v>0</v>
      </c>
      <c r="E55" s="135">
        <f>+[2]TESORERIA!I57</f>
        <v>0</v>
      </c>
      <c r="F55" s="13">
        <f t="shared" si="24"/>
        <v>0</v>
      </c>
      <c r="G55" s="14">
        <v>0</v>
      </c>
      <c r="H55" s="14">
        <v>0</v>
      </c>
      <c r="I55" s="14">
        <v>0</v>
      </c>
      <c r="J55" s="13">
        <f t="shared" si="25"/>
        <v>0</v>
      </c>
      <c r="K55" s="132">
        <v>0</v>
      </c>
      <c r="L55" s="119"/>
      <c r="M55" s="119"/>
      <c r="N55" s="119"/>
      <c r="O55" s="119"/>
      <c r="P55" s="119"/>
      <c r="Q55" s="2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18" customHeight="1">
      <c r="A56" s="63"/>
      <c r="B56" s="126" t="s">
        <v>65</v>
      </c>
      <c r="C56" s="78">
        <f>+C57+C58</f>
        <v>5.8</v>
      </c>
      <c r="D56" s="78">
        <f t="shared" ref="D56:E56" si="26">+D57+D58</f>
        <v>1603.5</v>
      </c>
      <c r="E56" s="78">
        <f t="shared" si="26"/>
        <v>803.3</v>
      </c>
      <c r="F56" s="13">
        <f t="shared" si="24"/>
        <v>2412.6</v>
      </c>
      <c r="G56" s="78">
        <f>+G57+G58</f>
        <v>892.6</v>
      </c>
      <c r="H56" s="78">
        <f>+H57+H58</f>
        <v>892.7</v>
      </c>
      <c r="I56" s="78">
        <f>+I57+I58</f>
        <v>893.1</v>
      </c>
      <c r="J56" s="13">
        <f t="shared" si="25"/>
        <v>2678.4</v>
      </c>
      <c r="K56" s="13">
        <f t="shared" si="18"/>
        <v>90.076164874551964</v>
      </c>
      <c r="L56" s="119"/>
      <c r="M56" s="119"/>
      <c r="N56" s="119"/>
      <c r="O56" s="119"/>
      <c r="P56" s="119"/>
      <c r="Q56" s="2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8" customHeight="1">
      <c r="A57" s="63"/>
      <c r="B57" s="136" t="s">
        <v>130</v>
      </c>
      <c r="C57" s="100">
        <f>+[2]TESORERIA!G59</f>
        <v>5.8</v>
      </c>
      <c r="D57" s="100">
        <f>+[2]TESORERIA!H59</f>
        <v>5.7</v>
      </c>
      <c r="E57" s="100">
        <f>+[2]TESORERIA!I59</f>
        <v>0</v>
      </c>
      <c r="F57" s="122">
        <f t="shared" si="24"/>
        <v>11.5</v>
      </c>
      <c r="G57" s="100">
        <v>0</v>
      </c>
      <c r="H57" s="100">
        <v>0</v>
      </c>
      <c r="I57" s="100">
        <v>0.4</v>
      </c>
      <c r="J57" s="122">
        <f t="shared" si="25"/>
        <v>0.4</v>
      </c>
      <c r="K57" s="122">
        <v>0</v>
      </c>
      <c r="L57" s="119"/>
      <c r="M57" s="119"/>
      <c r="N57" s="119"/>
      <c r="O57" s="119"/>
      <c r="P57" s="2"/>
      <c r="Q57" s="2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8" customHeight="1">
      <c r="A58" s="63"/>
      <c r="B58" s="136" t="s">
        <v>131</v>
      </c>
      <c r="C58" s="100">
        <f>+[2]TESORERIA!G60</f>
        <v>0</v>
      </c>
      <c r="D58" s="100">
        <f>+[2]TESORERIA!H60</f>
        <v>1597.8</v>
      </c>
      <c r="E58" s="100">
        <f>+[2]TESORERIA!I60</f>
        <v>803.3</v>
      </c>
      <c r="F58" s="122">
        <f t="shared" si="24"/>
        <v>2401.1</v>
      </c>
      <c r="G58" s="100">
        <v>892.6</v>
      </c>
      <c r="H58" s="100">
        <v>892.7</v>
      </c>
      <c r="I58" s="100">
        <v>892.7</v>
      </c>
      <c r="J58" s="122">
        <f t="shared" si="25"/>
        <v>2678</v>
      </c>
      <c r="K58" s="122">
        <f t="shared" si="18"/>
        <v>89.660194174757279</v>
      </c>
      <c r="L58" s="119"/>
      <c r="M58" s="119"/>
      <c r="N58" s="119"/>
      <c r="O58" s="119"/>
      <c r="P58" s="2"/>
      <c r="Q58" s="2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</row>
    <row r="59" spans="1:43" ht="27.75" customHeight="1" thickBot="1">
      <c r="A59" s="63"/>
      <c r="B59" s="137" t="s">
        <v>132</v>
      </c>
      <c r="C59" s="138">
        <f t="shared" ref="C59:J59" si="27">+C56+C8</f>
        <v>2713.0000000000005</v>
      </c>
      <c r="D59" s="138">
        <f t="shared" si="27"/>
        <v>3606.5</v>
      </c>
      <c r="E59" s="138">
        <f t="shared" si="27"/>
        <v>3376.2</v>
      </c>
      <c r="F59" s="138">
        <f t="shared" si="27"/>
        <v>9695.7000000000007</v>
      </c>
      <c r="G59" s="138">
        <f t="shared" si="27"/>
        <v>3595.1</v>
      </c>
      <c r="H59" s="138">
        <f t="shared" si="27"/>
        <v>3467.8999999999996</v>
      </c>
      <c r="I59" s="138">
        <f t="shared" si="27"/>
        <v>3884.2000000000003</v>
      </c>
      <c r="J59" s="138">
        <f t="shared" si="27"/>
        <v>10947.199999999999</v>
      </c>
      <c r="K59" s="138">
        <f>+F59/J59*100</f>
        <v>88.567852966968744</v>
      </c>
      <c r="L59" s="119"/>
      <c r="M59" s="119"/>
      <c r="N59" s="119"/>
      <c r="O59" s="119"/>
      <c r="P59" s="2"/>
      <c r="Q59" s="2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8" customHeight="1" thickTop="1">
      <c r="A60" s="63"/>
      <c r="B60" s="48" t="s">
        <v>67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19"/>
      <c r="M60" s="119"/>
      <c r="N60" s="119"/>
      <c r="O60" s="119"/>
      <c r="P60" s="2"/>
      <c r="Q60" s="2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5" customHeight="1">
      <c r="A61" s="63"/>
      <c r="B61" s="51" t="s">
        <v>68</v>
      </c>
      <c r="C61" s="73"/>
      <c r="D61" s="73"/>
      <c r="E61" s="73"/>
      <c r="F61" s="73"/>
      <c r="G61" s="73"/>
      <c r="H61" s="73"/>
      <c r="I61" s="73"/>
      <c r="J61" s="73"/>
      <c r="K61" s="73"/>
      <c r="L61" s="2"/>
      <c r="M61" s="2"/>
      <c r="N61" s="2"/>
      <c r="O61" s="2"/>
      <c r="P61" s="2"/>
      <c r="Q61" s="2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2" customHeight="1">
      <c r="A62" s="63"/>
      <c r="B62" s="55" t="s">
        <v>69</v>
      </c>
      <c r="C62" s="73"/>
      <c r="D62" s="73"/>
      <c r="E62" s="73"/>
      <c r="F62" s="73"/>
      <c r="G62" s="73"/>
      <c r="H62" s="73"/>
      <c r="I62" s="73"/>
      <c r="J62" s="73"/>
      <c r="K62" s="73"/>
      <c r="L62" s="2"/>
      <c r="M62" s="2"/>
      <c r="N62" s="2"/>
      <c r="O62" s="2"/>
      <c r="P62" s="2"/>
      <c r="Q62" s="2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2" customHeight="1">
      <c r="A63" s="63"/>
      <c r="B63" s="55" t="s">
        <v>133</v>
      </c>
      <c r="C63" s="140"/>
      <c r="D63" s="140"/>
      <c r="E63" s="140"/>
      <c r="F63" s="140"/>
      <c r="G63" s="140"/>
      <c r="H63" s="140"/>
      <c r="I63" s="140"/>
      <c r="J63" s="140"/>
      <c r="K63" s="140"/>
      <c r="L63" s="2"/>
      <c r="M63" s="2"/>
      <c r="N63" s="2"/>
      <c r="O63" s="2"/>
      <c r="P63" s="2"/>
      <c r="Q63" s="2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ht="14.25">
      <c r="A64" s="63"/>
      <c r="B64" s="55" t="s">
        <v>134</v>
      </c>
      <c r="C64" s="141"/>
      <c r="D64" s="141"/>
      <c r="E64" s="141"/>
      <c r="F64" s="108"/>
      <c r="G64" s="108"/>
      <c r="H64" s="108"/>
      <c r="I64" s="108"/>
      <c r="J64" s="108"/>
      <c r="K64" s="108"/>
      <c r="L64" s="2"/>
      <c r="M64" s="2"/>
      <c r="N64" s="2"/>
      <c r="O64" s="2"/>
      <c r="P64" s="2"/>
      <c r="Q64" s="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14.25">
      <c r="A65" s="63"/>
      <c r="B65" s="60" t="s">
        <v>72</v>
      </c>
      <c r="C65" s="58"/>
      <c r="D65" s="58"/>
      <c r="E65" s="58"/>
      <c r="F65" s="58"/>
      <c r="G65" s="58"/>
      <c r="H65" s="58"/>
      <c r="I65" s="58"/>
      <c r="J65" s="58"/>
      <c r="K65" s="58"/>
      <c r="L65" s="2"/>
      <c r="M65" s="2"/>
      <c r="N65" s="2"/>
      <c r="O65" s="2"/>
      <c r="P65" s="2"/>
      <c r="Q65" s="2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4.25">
      <c r="B66" s="142"/>
      <c r="C66" s="143"/>
      <c r="D66" s="143"/>
      <c r="E66" s="143"/>
      <c r="F66" s="111"/>
      <c r="G66" s="111"/>
      <c r="H66" s="111"/>
      <c r="I66" s="111"/>
      <c r="J66" s="111"/>
      <c r="K66" s="11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</row>
    <row r="67" spans="1:43" ht="16.5">
      <c r="B67" s="111"/>
      <c r="C67" s="144"/>
      <c r="D67" s="144"/>
      <c r="E67" s="144"/>
      <c r="F67" s="111"/>
      <c r="G67" s="111"/>
      <c r="H67" s="111"/>
      <c r="I67" s="111"/>
      <c r="J67" s="111"/>
      <c r="K67" s="11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</row>
    <row r="68" spans="1:43" ht="14.25">
      <c r="B68" s="111"/>
      <c r="C68" s="145"/>
      <c r="D68" s="145"/>
      <c r="E68" s="145"/>
      <c r="F68" s="111"/>
      <c r="G68" s="111"/>
      <c r="H68" s="111"/>
      <c r="I68" s="111"/>
      <c r="J68" s="111"/>
      <c r="K68" s="11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</row>
    <row r="69" spans="1:43" ht="14.25">
      <c r="B69" s="146"/>
      <c r="C69" s="111"/>
      <c r="D69" s="111"/>
      <c r="E69" s="111"/>
      <c r="F69" s="111"/>
      <c r="G69" s="111"/>
      <c r="H69" s="111"/>
      <c r="I69" s="111"/>
      <c r="J69" s="111"/>
      <c r="K69" s="11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</row>
    <row r="70" spans="1:43" ht="14.25">
      <c r="B70" s="146"/>
      <c r="C70" s="111"/>
      <c r="D70" s="111"/>
      <c r="E70" s="111"/>
      <c r="F70" s="111"/>
      <c r="G70" s="111"/>
      <c r="H70" s="111"/>
      <c r="I70" s="111"/>
      <c r="J70" s="111"/>
      <c r="K70" s="11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</row>
    <row r="71" spans="1:43" ht="14.25">
      <c r="B71" s="146"/>
      <c r="C71" s="111"/>
      <c r="D71" s="111"/>
      <c r="E71" s="111"/>
      <c r="F71" s="111"/>
      <c r="G71" s="111"/>
      <c r="H71" s="111"/>
      <c r="I71" s="111"/>
      <c r="J71" s="111"/>
      <c r="K71" s="11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</row>
    <row r="72" spans="1:43" ht="14.25">
      <c r="B72" s="146"/>
      <c r="C72" s="111"/>
      <c r="D72" s="111"/>
      <c r="E72" s="111"/>
      <c r="F72" s="111"/>
      <c r="G72" s="111"/>
      <c r="H72" s="111"/>
      <c r="I72" s="111"/>
      <c r="J72" s="111"/>
      <c r="K72" s="11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</row>
    <row r="73" spans="1:43" ht="14.25">
      <c r="B73" s="146"/>
      <c r="C73" s="111"/>
      <c r="D73" s="111"/>
      <c r="E73" s="111"/>
      <c r="F73" s="147"/>
      <c r="G73" s="111"/>
      <c r="H73" s="111"/>
      <c r="I73" s="111"/>
      <c r="J73" s="111"/>
      <c r="K73" s="11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</row>
    <row r="74" spans="1:43" ht="14.25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</row>
    <row r="75" spans="1:43" ht="14.25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</row>
    <row r="76" spans="1:43" ht="14.25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</row>
    <row r="77" spans="1:43" ht="14.25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</row>
    <row r="78" spans="1:43" ht="14.25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</row>
    <row r="79" spans="1:43" ht="14.25">
      <c r="B79" s="146"/>
      <c r="C79" s="111"/>
      <c r="D79" s="111"/>
      <c r="E79" s="111"/>
      <c r="F79" s="111"/>
      <c r="G79" s="111"/>
      <c r="H79" s="111"/>
      <c r="I79" s="111"/>
      <c r="J79" s="111"/>
      <c r="K79" s="1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</row>
    <row r="80" spans="1:43" ht="14.25">
      <c r="B80" s="146"/>
      <c r="C80" s="111"/>
      <c r="D80" s="111"/>
      <c r="E80" s="111"/>
      <c r="F80" s="111"/>
      <c r="G80" s="111"/>
      <c r="H80" s="111"/>
      <c r="I80" s="111"/>
      <c r="J80" s="111"/>
      <c r="K80" s="1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</row>
    <row r="81" spans="2:43" ht="14.25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</row>
    <row r="82" spans="2:43" ht="14.25">
      <c r="B82" s="146"/>
      <c r="C82" s="111"/>
      <c r="D82" s="111"/>
      <c r="E82" s="111"/>
      <c r="F82" s="111"/>
      <c r="G82" s="111"/>
      <c r="H82" s="111"/>
      <c r="I82" s="111"/>
      <c r="J82" s="111"/>
      <c r="K82" s="1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</row>
    <row r="83" spans="2:43" ht="14.25">
      <c r="B83" s="146"/>
      <c r="C83" s="111"/>
      <c r="D83" s="111"/>
      <c r="E83" s="111"/>
      <c r="F83" s="111"/>
      <c r="G83" s="111"/>
      <c r="H83" s="111"/>
      <c r="I83" s="111"/>
      <c r="J83" s="111"/>
      <c r="K83" s="1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</row>
    <row r="84" spans="2:43" ht="14.25">
      <c r="B84" s="146"/>
      <c r="C84" s="111"/>
      <c r="D84" s="111"/>
      <c r="E84" s="111"/>
      <c r="F84" s="111"/>
      <c r="G84" s="111"/>
      <c r="H84" s="111"/>
      <c r="I84" s="111"/>
      <c r="J84" s="111"/>
      <c r="K84" s="1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</row>
    <row r="85" spans="2:43" ht="14.25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</row>
    <row r="86" spans="2:43" ht="14.25">
      <c r="B86" s="146"/>
      <c r="C86" s="111"/>
      <c r="D86" s="111"/>
      <c r="E86" s="111"/>
      <c r="F86" s="111"/>
      <c r="G86" s="111"/>
      <c r="H86" s="111"/>
      <c r="I86" s="111"/>
      <c r="J86" s="111"/>
      <c r="K86" s="1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</row>
    <row r="87" spans="2:43" ht="14.25">
      <c r="B87" s="146"/>
      <c r="C87" s="111"/>
      <c r="D87" s="111"/>
      <c r="E87" s="111"/>
      <c r="F87" s="111"/>
      <c r="G87" s="111"/>
      <c r="H87" s="111"/>
      <c r="I87" s="111"/>
      <c r="J87" s="111"/>
      <c r="K87" s="1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</row>
    <row r="88" spans="2:43" ht="14.25">
      <c r="B88" s="146"/>
      <c r="C88" s="111"/>
      <c r="D88" s="111"/>
      <c r="E88" s="111"/>
      <c r="F88" s="111"/>
      <c r="G88" s="111"/>
      <c r="H88" s="111"/>
      <c r="I88" s="111"/>
      <c r="J88" s="111"/>
      <c r="K88" s="1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</row>
    <row r="89" spans="2:43" ht="14.25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</row>
    <row r="90" spans="2:43" ht="14.25">
      <c r="B90" s="146"/>
      <c r="C90" s="111"/>
      <c r="D90" s="111"/>
      <c r="E90" s="111"/>
      <c r="F90" s="111"/>
      <c r="G90" s="111"/>
      <c r="H90" s="111"/>
      <c r="I90" s="111"/>
      <c r="J90" s="111"/>
      <c r="K90" s="11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</row>
    <row r="91" spans="2:43" ht="14.25">
      <c r="B91" s="146"/>
      <c r="C91" s="111"/>
      <c r="D91" s="111"/>
      <c r="E91" s="111"/>
      <c r="F91" s="111"/>
      <c r="G91" s="111"/>
      <c r="H91" s="111"/>
      <c r="I91" s="111"/>
      <c r="J91" s="111"/>
      <c r="K91" s="11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</row>
    <row r="92" spans="2:43" ht="14.25">
      <c r="B92" s="146"/>
      <c r="C92" s="111"/>
      <c r="D92" s="111"/>
      <c r="E92" s="111"/>
      <c r="F92" s="111"/>
      <c r="G92" s="111"/>
      <c r="H92" s="111"/>
      <c r="I92" s="111"/>
      <c r="J92" s="111"/>
      <c r="K92" s="11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</row>
    <row r="93" spans="2:43" ht="14.25">
      <c r="B93" s="146"/>
      <c r="C93" s="111"/>
      <c r="D93" s="111"/>
      <c r="E93" s="111"/>
      <c r="F93" s="111"/>
      <c r="G93" s="111"/>
      <c r="H93" s="111"/>
      <c r="I93" s="111"/>
      <c r="J93" s="111"/>
      <c r="K93" s="11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</row>
    <row r="94" spans="2:43" ht="14.25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</row>
    <row r="95" spans="2:43" ht="14.25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</row>
    <row r="96" spans="2:43" ht="14.25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</row>
    <row r="97" spans="2:43" ht="14.25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</row>
    <row r="98" spans="2:43" ht="14.25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</row>
    <row r="99" spans="2:43" ht="14.25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</row>
    <row r="100" spans="2:43" ht="14.25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</row>
    <row r="101" spans="2:43" ht="14.25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</row>
    <row r="102" spans="2:43" ht="14.25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</row>
    <row r="103" spans="2:43" ht="14.25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</row>
    <row r="104" spans="2:43" ht="14.25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</row>
    <row r="105" spans="2:43" ht="14.25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</row>
    <row r="106" spans="2:43" ht="14.25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</row>
    <row r="107" spans="2:43" ht="14.25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</row>
    <row r="108" spans="2:43" ht="14.25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</row>
    <row r="109" spans="2:43" ht="14.25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</row>
    <row r="110" spans="2:43" ht="14.25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</row>
    <row r="111" spans="2:43" ht="14.25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</row>
    <row r="112" spans="2:43" ht="14.25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</row>
    <row r="113" spans="2:43" ht="14.25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2:43" ht="14.25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2:43" ht="14.25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2:43" ht="14.25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2:43" ht="14.25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2:43" ht="14.25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2:43" ht="14.25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2:43" ht="14.25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2:43" ht="14.25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2:43" ht="14.25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2:43" ht="14.25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</row>
    <row r="124" spans="2:43" ht="14.25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</row>
    <row r="125" spans="2:43" ht="14.25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</row>
    <row r="126" spans="2:43" ht="14.25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</row>
    <row r="127" spans="2:43" ht="14.25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2:43" ht="14.25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2:43" ht="14.25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</row>
    <row r="130" spans="2:43" ht="14.25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</row>
    <row r="131" spans="2:43" ht="14.25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</row>
    <row r="132" spans="2:43" ht="14.25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</row>
    <row r="133" spans="2:43" ht="14.25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</row>
    <row r="134" spans="2:43" ht="14.25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</row>
    <row r="135" spans="2:43" ht="14.25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</row>
    <row r="136" spans="2:43" ht="14.25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</row>
    <row r="137" spans="2:43" ht="14.25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</row>
    <row r="138" spans="2:43" ht="14.25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</row>
    <row r="139" spans="2:43" ht="14.25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2:43" ht="14.25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</row>
    <row r="141" spans="2:43" ht="14.25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</row>
    <row r="142" spans="2:43" ht="14.25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</row>
    <row r="143" spans="2:43" ht="14.25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</row>
    <row r="144" spans="2:43" ht="14.25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</row>
    <row r="145" spans="2:43" ht="14.25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</row>
    <row r="146" spans="2:43" ht="14.25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</row>
    <row r="147" spans="2:43" ht="14.25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</row>
    <row r="148" spans="2:43" ht="14.25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</row>
    <row r="149" spans="2:43" ht="14.25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</row>
    <row r="150" spans="2:43" ht="14.25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</row>
    <row r="151" spans="2:43" ht="14.25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</row>
    <row r="152" spans="2:43" ht="14.25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</row>
    <row r="153" spans="2:43" ht="14.25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</row>
    <row r="154" spans="2:43" ht="14.25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</row>
    <row r="155" spans="2:43" ht="14.25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</row>
    <row r="156" spans="2:43" ht="14.25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</row>
    <row r="157" spans="2:43" ht="14.25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</row>
    <row r="158" spans="2:43" ht="14.25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</row>
    <row r="159" spans="2:43" ht="14.25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</row>
    <row r="160" spans="2:43" ht="14.25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</row>
    <row r="161" spans="2:43" ht="14.25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</row>
    <row r="162" spans="2:43" ht="14.25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</row>
    <row r="163" spans="2:43" ht="14.25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</row>
    <row r="164" spans="2:43" ht="14.25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</row>
    <row r="165" spans="2:43" ht="14.25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</row>
    <row r="166" spans="2:43" ht="14.25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</row>
    <row r="167" spans="2:43" ht="14.25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</row>
    <row r="168" spans="2:43" ht="14.25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</row>
    <row r="169" spans="2:43" ht="14.25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</row>
    <row r="170" spans="2:43" ht="14.25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</row>
    <row r="171" spans="2:43" ht="14.25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</row>
    <row r="172" spans="2:43" ht="14.25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</row>
    <row r="173" spans="2:43" ht="14.25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</row>
    <row r="174" spans="2:43" ht="14.25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</row>
    <row r="175" spans="2:43" ht="14.25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</row>
    <row r="176" spans="2:43" ht="14.25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</row>
    <row r="177" spans="2:43" ht="14.25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</row>
    <row r="178" spans="2:43" ht="14.25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</row>
    <row r="179" spans="2:43" ht="14.25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</row>
    <row r="180" spans="2:43" ht="14.25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</row>
    <row r="181" spans="2:43" ht="14.25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</row>
    <row r="182" spans="2:43" ht="14.25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</row>
    <row r="183" spans="2:43" ht="14.25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</row>
    <row r="184" spans="2:43" ht="14.25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</row>
    <row r="185" spans="2:43" ht="14.25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</row>
    <row r="186" spans="2:43" ht="14.25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</row>
    <row r="187" spans="2:43" ht="14.25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</row>
    <row r="188" spans="2:43" ht="14.25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</row>
    <row r="189" spans="2:43" ht="14.25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</row>
    <row r="190" spans="2:43" ht="14.25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</row>
    <row r="191" spans="2:43" ht="14.25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</row>
    <row r="192" spans="2:43" ht="14.25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</row>
    <row r="193" spans="2:43" ht="14.25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</row>
    <row r="194" spans="2:43" ht="14.25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</row>
    <row r="195" spans="2:43" ht="14.25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</row>
    <row r="196" spans="2:43" ht="14.25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</row>
    <row r="197" spans="2:43" ht="14.25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</row>
    <row r="198" spans="2:43" ht="14.25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</row>
    <row r="199" spans="2:43" ht="14.25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</row>
    <row r="200" spans="2:43" ht="14.25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</row>
    <row r="201" spans="2:43" ht="14.25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</row>
    <row r="202" spans="2:43" ht="14.25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</row>
    <row r="203" spans="2:43" ht="14.25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</row>
    <row r="204" spans="2:43" ht="14.25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</row>
    <row r="205" spans="2:43" ht="14.25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</row>
    <row r="206" spans="2:43"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</row>
    <row r="207" spans="2:43"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</row>
    <row r="208" spans="2:43"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</row>
    <row r="209" spans="2:43"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</row>
    <row r="210" spans="2:43"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</row>
    <row r="211" spans="2:43"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</row>
    <row r="212" spans="2:43"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</row>
    <row r="213" spans="2:43"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</row>
    <row r="214" spans="2:43"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</row>
    <row r="215" spans="2:43"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</row>
    <row r="216" spans="2:43"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</row>
    <row r="217" spans="2:43"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</row>
    <row r="218" spans="2:43"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</row>
    <row r="219" spans="2:43"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</row>
    <row r="220" spans="2:43"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</row>
    <row r="221" spans="2:43"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</row>
    <row r="222" spans="2:43"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</row>
    <row r="223" spans="2:43"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</row>
    <row r="224" spans="2:43"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</row>
    <row r="225" spans="2:43"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</row>
    <row r="226" spans="2:43"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</row>
    <row r="227" spans="2:43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</row>
    <row r="228" spans="2:43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</row>
    <row r="229" spans="2:43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</row>
    <row r="230" spans="2:43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</row>
    <row r="231" spans="2:43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</row>
    <row r="232" spans="2:43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</row>
    <row r="233" spans="2:43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</row>
    <row r="234" spans="2:43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</row>
    <row r="235" spans="2:43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</row>
    <row r="236" spans="2:43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</row>
    <row r="237" spans="2:43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</row>
    <row r="238" spans="2:43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</row>
    <row r="239" spans="2:43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</row>
    <row r="240" spans="2:43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</row>
    <row r="241" spans="2:43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</row>
    <row r="242" spans="2:43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</row>
    <row r="243" spans="2:43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</row>
    <row r="244" spans="2:43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</row>
    <row r="245" spans="2:43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</row>
    <row r="246" spans="2:43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</row>
    <row r="247" spans="2:43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</row>
    <row r="248" spans="2:43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</row>
    <row r="249" spans="2:43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</row>
    <row r="250" spans="2:43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</row>
    <row r="251" spans="2:43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</row>
    <row r="252" spans="2:43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</row>
    <row r="253" spans="2:43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</row>
    <row r="254" spans="2:43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</row>
    <row r="255" spans="2:43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</row>
    <row r="256" spans="2:43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</row>
    <row r="257" spans="2:43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</row>
    <row r="258" spans="2:43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</row>
    <row r="259" spans="2:43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</row>
    <row r="260" spans="2:43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</row>
    <row r="261" spans="2:43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</row>
    <row r="262" spans="2:43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</row>
    <row r="263" spans="2:43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</row>
    <row r="264" spans="2:43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</row>
    <row r="265" spans="2:43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</row>
    <row r="266" spans="2:43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</row>
    <row r="267" spans="2:43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</row>
    <row r="268" spans="2:43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</row>
    <row r="269" spans="2:43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</row>
    <row r="270" spans="2:43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</row>
    <row r="271" spans="2:43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</row>
    <row r="272" spans="2:43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</row>
    <row r="273" spans="2:43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</row>
    <row r="274" spans="2:43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</row>
    <row r="275" spans="2:43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</row>
    <row r="276" spans="2:43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</row>
    <row r="277" spans="2:43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</row>
    <row r="278" spans="2:43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</row>
    <row r="279" spans="2:43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</row>
    <row r="280" spans="2:43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</row>
    <row r="281" spans="2:43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</row>
    <row r="282" spans="2:43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</row>
    <row r="283" spans="2:43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</row>
    <row r="284" spans="2:43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</row>
    <row r="285" spans="2:43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</row>
    <row r="286" spans="2:43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</row>
    <row r="287" spans="2:43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</row>
    <row r="288" spans="2:43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</row>
    <row r="289" spans="2:43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</row>
    <row r="290" spans="2:43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</row>
    <row r="291" spans="2:43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</row>
    <row r="292" spans="2:43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</row>
    <row r="293" spans="2:43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</row>
    <row r="294" spans="2:43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</row>
    <row r="295" spans="2:43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</row>
    <row r="296" spans="2:43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</row>
    <row r="297" spans="2:43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</row>
    <row r="298" spans="2:43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</row>
    <row r="299" spans="2:43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</row>
    <row r="300" spans="2:43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</row>
    <row r="301" spans="2:43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</row>
    <row r="302" spans="2:43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</row>
    <row r="303" spans="2:43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</row>
    <row r="304" spans="2:43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</row>
    <row r="305" spans="2:43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</row>
    <row r="306" spans="2:43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</row>
    <row r="307" spans="2:43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</row>
    <row r="308" spans="2:43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</row>
    <row r="309" spans="2:43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</row>
    <row r="310" spans="2:43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</row>
  </sheetData>
  <mergeCells count="10">
    <mergeCell ref="B1:K1"/>
    <mergeCell ref="B3:K3"/>
    <mergeCell ref="B4:K4"/>
    <mergeCell ref="B5:K5"/>
    <mergeCell ref="B6:B7"/>
    <mergeCell ref="C6:E6"/>
    <mergeCell ref="F6:F7"/>
    <mergeCell ref="G6:I6"/>
    <mergeCell ref="J6:J7"/>
    <mergeCell ref="K6:K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Fidelia Raulina Pérez Castillo</cp:lastModifiedBy>
  <dcterms:created xsi:type="dcterms:W3CDTF">2020-04-22T21:02:38Z</dcterms:created>
  <dcterms:modified xsi:type="dcterms:W3CDTF">2020-04-22T21:17:52Z</dcterms:modified>
</cp:coreProperties>
</file>