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BAJO RAULINA\Ingresos acumulados\"/>
    </mc:Choice>
  </mc:AlternateContent>
  <bookViews>
    <workbookView xWindow="0" yWindow="0" windowWidth="19200" windowHeight="11880"/>
  </bookViews>
  <sheets>
    <sheet name="PP (EST)" sheetId="1" r:id="rId1"/>
  </sheets>
  <externalReferences>
    <externalReference r:id="rId2"/>
    <externalReference r:id="rId3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(EST)'!$B$1:$Q$98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3" i="1" l="1"/>
  <c r="H93" i="1"/>
  <c r="G93" i="1"/>
  <c r="F93" i="1"/>
  <c r="E93" i="1"/>
  <c r="D93" i="1"/>
  <c r="C93" i="1"/>
  <c r="P92" i="1"/>
  <c r="H92" i="1"/>
  <c r="G92" i="1"/>
  <c r="G91" i="1" s="1"/>
  <c r="F92" i="1"/>
  <c r="E92" i="1"/>
  <c r="E91" i="1" s="1"/>
  <c r="D92" i="1"/>
  <c r="C92" i="1"/>
  <c r="C91" i="1" s="1"/>
  <c r="P91" i="1"/>
  <c r="O91" i="1"/>
  <c r="N91" i="1"/>
  <c r="M91" i="1"/>
  <c r="L91" i="1"/>
  <c r="K91" i="1"/>
  <c r="J91" i="1"/>
  <c r="H91" i="1"/>
  <c r="F91" i="1"/>
  <c r="D91" i="1"/>
  <c r="P90" i="1"/>
  <c r="H90" i="1"/>
  <c r="G90" i="1"/>
  <c r="F90" i="1"/>
  <c r="E90" i="1"/>
  <c r="D90" i="1"/>
  <c r="C90" i="1"/>
  <c r="I90" i="1" s="1"/>
  <c r="Q90" i="1" s="1"/>
  <c r="P89" i="1"/>
  <c r="H89" i="1"/>
  <c r="G89" i="1"/>
  <c r="F89" i="1"/>
  <c r="E89" i="1"/>
  <c r="D89" i="1"/>
  <c r="C89" i="1"/>
  <c r="I89" i="1" s="1"/>
  <c r="Q89" i="1" s="1"/>
  <c r="P88" i="1"/>
  <c r="H88" i="1"/>
  <c r="G88" i="1"/>
  <c r="F88" i="1"/>
  <c r="E88" i="1"/>
  <c r="D88" i="1"/>
  <c r="C88" i="1"/>
  <c r="I88" i="1" s="1"/>
  <c r="Q88" i="1" s="1"/>
  <c r="P87" i="1"/>
  <c r="H87" i="1"/>
  <c r="G87" i="1"/>
  <c r="F87" i="1"/>
  <c r="E87" i="1"/>
  <c r="D87" i="1"/>
  <c r="C87" i="1"/>
  <c r="I87" i="1" s="1"/>
  <c r="Q87" i="1" s="1"/>
  <c r="P86" i="1"/>
  <c r="H86" i="1"/>
  <c r="G86" i="1"/>
  <c r="F86" i="1"/>
  <c r="E86" i="1"/>
  <c r="D86" i="1"/>
  <c r="C86" i="1"/>
  <c r="P85" i="1"/>
  <c r="H85" i="1"/>
  <c r="G85" i="1"/>
  <c r="F85" i="1"/>
  <c r="E85" i="1"/>
  <c r="D85" i="1"/>
  <c r="C85" i="1"/>
  <c r="I85" i="1" s="1"/>
  <c r="Q85" i="1" s="1"/>
  <c r="P84" i="1"/>
  <c r="H84" i="1"/>
  <c r="G84" i="1"/>
  <c r="F84" i="1"/>
  <c r="E84" i="1"/>
  <c r="D84" i="1"/>
  <c r="C84" i="1"/>
  <c r="P83" i="1"/>
  <c r="P82" i="1" s="1"/>
  <c r="H83" i="1"/>
  <c r="G83" i="1"/>
  <c r="F83" i="1"/>
  <c r="E83" i="1"/>
  <c r="D83" i="1"/>
  <c r="D82" i="1" s="1"/>
  <c r="C83" i="1"/>
  <c r="I83" i="1" s="1"/>
  <c r="O82" i="1"/>
  <c r="O81" i="1" s="1"/>
  <c r="N82" i="1"/>
  <c r="M82" i="1"/>
  <c r="M81" i="1" s="1"/>
  <c r="L82" i="1"/>
  <c r="K82" i="1"/>
  <c r="K81" i="1" s="1"/>
  <c r="J82" i="1"/>
  <c r="G82" i="1"/>
  <c r="G81" i="1" s="1"/>
  <c r="E82" i="1"/>
  <c r="E81" i="1" s="1"/>
  <c r="C82" i="1"/>
  <c r="C81" i="1" s="1"/>
  <c r="P81" i="1"/>
  <c r="N81" i="1"/>
  <c r="L81" i="1"/>
  <c r="J81" i="1"/>
  <c r="D81" i="1"/>
  <c r="P80" i="1"/>
  <c r="I80" i="1"/>
  <c r="H80" i="1"/>
  <c r="G80" i="1"/>
  <c r="F80" i="1"/>
  <c r="E80" i="1"/>
  <c r="D80" i="1"/>
  <c r="C80" i="1"/>
  <c r="P79" i="1"/>
  <c r="I79" i="1"/>
  <c r="I78" i="1" s="1"/>
  <c r="H79" i="1"/>
  <c r="G79" i="1"/>
  <c r="G78" i="1" s="1"/>
  <c r="F79" i="1"/>
  <c r="E79" i="1"/>
  <c r="E78" i="1" s="1"/>
  <c r="D79" i="1"/>
  <c r="C79" i="1"/>
  <c r="C78" i="1" s="1"/>
  <c r="O78" i="1"/>
  <c r="N78" i="1"/>
  <c r="M78" i="1"/>
  <c r="L78" i="1"/>
  <c r="K78" i="1"/>
  <c r="J78" i="1"/>
  <c r="P78" i="1" s="1"/>
  <c r="H78" i="1"/>
  <c r="F78" i="1"/>
  <c r="D78" i="1"/>
  <c r="P77" i="1"/>
  <c r="H77" i="1"/>
  <c r="G77" i="1"/>
  <c r="F77" i="1"/>
  <c r="E77" i="1"/>
  <c r="D77" i="1"/>
  <c r="C77" i="1"/>
  <c r="I77" i="1" s="1"/>
  <c r="Q77" i="1" s="1"/>
  <c r="P76" i="1"/>
  <c r="H76" i="1"/>
  <c r="G76" i="1"/>
  <c r="F76" i="1"/>
  <c r="E76" i="1"/>
  <c r="D76" i="1"/>
  <c r="C76" i="1"/>
  <c r="P75" i="1"/>
  <c r="H75" i="1"/>
  <c r="G75" i="1"/>
  <c r="G74" i="1" s="1"/>
  <c r="F75" i="1"/>
  <c r="E75" i="1"/>
  <c r="E74" i="1" s="1"/>
  <c r="D75" i="1"/>
  <c r="C75" i="1"/>
  <c r="C74" i="1" s="1"/>
  <c r="P74" i="1"/>
  <c r="O74" i="1"/>
  <c r="N74" i="1"/>
  <c r="M74" i="1"/>
  <c r="L74" i="1"/>
  <c r="K74" i="1"/>
  <c r="J74" i="1"/>
  <c r="H74" i="1"/>
  <c r="F74" i="1"/>
  <c r="D74" i="1"/>
  <c r="P73" i="1"/>
  <c r="H73" i="1"/>
  <c r="G73" i="1"/>
  <c r="F73" i="1"/>
  <c r="E73" i="1"/>
  <c r="D73" i="1"/>
  <c r="C73" i="1"/>
  <c r="I73" i="1" s="1"/>
  <c r="Q73" i="1" s="1"/>
  <c r="P72" i="1"/>
  <c r="H72" i="1"/>
  <c r="G72" i="1"/>
  <c r="F72" i="1"/>
  <c r="E72" i="1"/>
  <c r="D72" i="1"/>
  <c r="C72" i="1"/>
  <c r="P71" i="1"/>
  <c r="P70" i="1" s="1"/>
  <c r="P64" i="1" s="1"/>
  <c r="H71" i="1"/>
  <c r="G71" i="1"/>
  <c r="G70" i="1" s="1"/>
  <c r="F71" i="1"/>
  <c r="E71" i="1"/>
  <c r="E70" i="1" s="1"/>
  <c r="D71" i="1"/>
  <c r="C71" i="1"/>
  <c r="C70" i="1" s="1"/>
  <c r="O70" i="1"/>
  <c r="N70" i="1"/>
  <c r="M70" i="1"/>
  <c r="L70" i="1"/>
  <c r="K70" i="1"/>
  <c r="J70" i="1"/>
  <c r="H70" i="1"/>
  <c r="F70" i="1"/>
  <c r="D70" i="1"/>
  <c r="P69" i="1"/>
  <c r="H69" i="1"/>
  <c r="G69" i="1"/>
  <c r="F69" i="1"/>
  <c r="E69" i="1"/>
  <c r="D69" i="1"/>
  <c r="C69" i="1"/>
  <c r="P68" i="1"/>
  <c r="H68" i="1"/>
  <c r="G68" i="1"/>
  <c r="F68" i="1"/>
  <c r="E68" i="1"/>
  <c r="D68" i="1"/>
  <c r="C68" i="1"/>
  <c r="I68" i="1" s="1"/>
  <c r="Q68" i="1" s="1"/>
  <c r="P67" i="1"/>
  <c r="H67" i="1"/>
  <c r="G67" i="1"/>
  <c r="F67" i="1"/>
  <c r="E67" i="1"/>
  <c r="D67" i="1"/>
  <c r="C67" i="1"/>
  <c r="P66" i="1"/>
  <c r="P65" i="1" s="1"/>
  <c r="H66" i="1"/>
  <c r="H65" i="1" s="1"/>
  <c r="G66" i="1"/>
  <c r="F66" i="1"/>
  <c r="F65" i="1" s="1"/>
  <c r="E66" i="1"/>
  <c r="D66" i="1"/>
  <c r="D65" i="1" s="1"/>
  <c r="C66" i="1"/>
  <c r="O65" i="1"/>
  <c r="O64" i="1" s="1"/>
  <c r="N65" i="1"/>
  <c r="M65" i="1"/>
  <c r="M64" i="1" s="1"/>
  <c r="L65" i="1"/>
  <c r="K65" i="1"/>
  <c r="K64" i="1" s="1"/>
  <c r="J65" i="1"/>
  <c r="G65" i="1"/>
  <c r="G64" i="1" s="1"/>
  <c r="E65" i="1"/>
  <c r="E64" i="1" s="1"/>
  <c r="C65" i="1"/>
  <c r="C64" i="1" s="1"/>
  <c r="N64" i="1"/>
  <c r="N63" i="1" s="1"/>
  <c r="L64" i="1"/>
  <c r="L63" i="1" s="1"/>
  <c r="J64" i="1"/>
  <c r="J63" i="1" s="1"/>
  <c r="H64" i="1"/>
  <c r="H63" i="1" s="1"/>
  <c r="F64" i="1"/>
  <c r="D64" i="1"/>
  <c r="O63" i="1"/>
  <c r="M63" i="1"/>
  <c r="K63" i="1"/>
  <c r="G63" i="1"/>
  <c r="F63" i="1"/>
  <c r="E63" i="1"/>
  <c r="D63" i="1"/>
  <c r="C63" i="1"/>
  <c r="P62" i="1"/>
  <c r="H62" i="1"/>
  <c r="G62" i="1"/>
  <c r="F62" i="1"/>
  <c r="E62" i="1"/>
  <c r="D62" i="1"/>
  <c r="C62" i="1"/>
  <c r="I62" i="1" s="1"/>
  <c r="Q62" i="1" s="1"/>
  <c r="P61" i="1"/>
  <c r="H61" i="1"/>
  <c r="G61" i="1"/>
  <c r="F61" i="1"/>
  <c r="E61" i="1"/>
  <c r="D61" i="1"/>
  <c r="C61" i="1"/>
  <c r="P60" i="1"/>
  <c r="H60" i="1"/>
  <c r="G60" i="1"/>
  <c r="F60" i="1"/>
  <c r="E60" i="1"/>
  <c r="D60" i="1"/>
  <c r="C60" i="1"/>
  <c r="I60" i="1" s="1"/>
  <c r="P59" i="1"/>
  <c r="M59" i="1"/>
  <c r="L59" i="1"/>
  <c r="K59" i="1"/>
  <c r="J59" i="1"/>
  <c r="H59" i="1"/>
  <c r="G59" i="1"/>
  <c r="F59" i="1"/>
  <c r="E59" i="1"/>
  <c r="D59" i="1"/>
  <c r="C59" i="1"/>
  <c r="P58" i="1"/>
  <c r="O58" i="1"/>
  <c r="N58" i="1"/>
  <c r="M58" i="1"/>
  <c r="L58" i="1"/>
  <c r="K58" i="1"/>
  <c r="J58" i="1"/>
  <c r="H58" i="1"/>
  <c r="G58" i="1"/>
  <c r="F58" i="1"/>
  <c r="E58" i="1"/>
  <c r="D58" i="1"/>
  <c r="C58" i="1"/>
  <c r="P57" i="1"/>
  <c r="H57" i="1"/>
  <c r="G57" i="1"/>
  <c r="F57" i="1"/>
  <c r="E57" i="1"/>
  <c r="D57" i="1"/>
  <c r="C57" i="1"/>
  <c r="I57" i="1" s="1"/>
  <c r="Q57" i="1" s="1"/>
  <c r="P56" i="1"/>
  <c r="H56" i="1"/>
  <c r="G56" i="1"/>
  <c r="F56" i="1"/>
  <c r="E56" i="1"/>
  <c r="D56" i="1"/>
  <c r="C56" i="1"/>
  <c r="P55" i="1"/>
  <c r="H55" i="1"/>
  <c r="G55" i="1"/>
  <c r="F55" i="1"/>
  <c r="E55" i="1"/>
  <c r="D55" i="1"/>
  <c r="C55" i="1"/>
  <c r="I55" i="1" s="1"/>
  <c r="Q55" i="1" s="1"/>
  <c r="P54" i="1"/>
  <c r="H54" i="1"/>
  <c r="G54" i="1"/>
  <c r="F54" i="1"/>
  <c r="E54" i="1"/>
  <c r="D54" i="1"/>
  <c r="C54" i="1"/>
  <c r="P53" i="1"/>
  <c r="H53" i="1"/>
  <c r="G53" i="1"/>
  <c r="F53" i="1"/>
  <c r="E53" i="1"/>
  <c r="D53" i="1"/>
  <c r="C53" i="1"/>
  <c r="I53" i="1" s="1"/>
  <c r="Q53" i="1" s="1"/>
  <c r="P52" i="1"/>
  <c r="H52" i="1"/>
  <c r="G52" i="1"/>
  <c r="F52" i="1"/>
  <c r="E52" i="1"/>
  <c r="D52" i="1"/>
  <c r="C52" i="1"/>
  <c r="P51" i="1"/>
  <c r="O51" i="1"/>
  <c r="N51" i="1"/>
  <c r="M51" i="1"/>
  <c r="L51" i="1"/>
  <c r="K51" i="1"/>
  <c r="J51" i="1"/>
  <c r="H51" i="1"/>
  <c r="G51" i="1"/>
  <c r="F51" i="1"/>
  <c r="E51" i="1"/>
  <c r="D51" i="1"/>
  <c r="C51" i="1"/>
  <c r="P50" i="1"/>
  <c r="H50" i="1"/>
  <c r="G50" i="1"/>
  <c r="F50" i="1"/>
  <c r="E50" i="1"/>
  <c r="D50" i="1"/>
  <c r="C50" i="1"/>
  <c r="I50" i="1" s="1"/>
  <c r="P49" i="1"/>
  <c r="H49" i="1"/>
  <c r="G49" i="1"/>
  <c r="F49" i="1"/>
  <c r="E49" i="1"/>
  <c r="D49" i="1"/>
  <c r="C49" i="1"/>
  <c r="I49" i="1" s="1"/>
  <c r="P48" i="1"/>
  <c r="H48" i="1"/>
  <c r="G48" i="1"/>
  <c r="F48" i="1"/>
  <c r="E48" i="1"/>
  <c r="D48" i="1"/>
  <c r="C48" i="1"/>
  <c r="I48" i="1" s="1"/>
  <c r="P47" i="1"/>
  <c r="O47" i="1"/>
  <c r="N47" i="1"/>
  <c r="M47" i="1"/>
  <c r="L47" i="1"/>
  <c r="K47" i="1"/>
  <c r="J47" i="1"/>
  <c r="H47" i="1"/>
  <c r="G47" i="1"/>
  <c r="F47" i="1"/>
  <c r="E47" i="1"/>
  <c r="D47" i="1"/>
  <c r="C47" i="1"/>
  <c r="P46" i="1"/>
  <c r="O46" i="1"/>
  <c r="N46" i="1"/>
  <c r="M46" i="1"/>
  <c r="L46" i="1"/>
  <c r="K46" i="1"/>
  <c r="J46" i="1"/>
  <c r="H46" i="1"/>
  <c r="G46" i="1"/>
  <c r="F46" i="1"/>
  <c r="E46" i="1"/>
  <c r="D46" i="1"/>
  <c r="C46" i="1"/>
  <c r="P45" i="1"/>
  <c r="H45" i="1"/>
  <c r="G45" i="1"/>
  <c r="F45" i="1"/>
  <c r="E45" i="1"/>
  <c r="D45" i="1"/>
  <c r="C45" i="1"/>
  <c r="I45" i="1" s="1"/>
  <c r="Q45" i="1" s="1"/>
  <c r="P44" i="1"/>
  <c r="H44" i="1"/>
  <c r="G44" i="1"/>
  <c r="F44" i="1"/>
  <c r="E44" i="1"/>
  <c r="D44" i="1"/>
  <c r="C44" i="1"/>
  <c r="P43" i="1"/>
  <c r="H43" i="1"/>
  <c r="G43" i="1"/>
  <c r="F43" i="1"/>
  <c r="E43" i="1"/>
  <c r="D43" i="1"/>
  <c r="C43" i="1"/>
  <c r="I43" i="1" s="1"/>
  <c r="Q43" i="1" s="1"/>
  <c r="P42" i="1"/>
  <c r="H42" i="1"/>
  <c r="G42" i="1"/>
  <c r="F42" i="1"/>
  <c r="E42" i="1"/>
  <c r="D42" i="1"/>
  <c r="C42" i="1"/>
  <c r="P41" i="1"/>
  <c r="H41" i="1"/>
  <c r="G41" i="1"/>
  <c r="F41" i="1"/>
  <c r="E41" i="1"/>
  <c r="D41" i="1"/>
  <c r="C41" i="1"/>
  <c r="I41" i="1" s="1"/>
  <c r="P40" i="1"/>
  <c r="H40" i="1"/>
  <c r="G40" i="1"/>
  <c r="F40" i="1"/>
  <c r="E40" i="1"/>
  <c r="D40" i="1"/>
  <c r="C40" i="1"/>
  <c r="P39" i="1"/>
  <c r="H39" i="1"/>
  <c r="G39" i="1"/>
  <c r="F39" i="1"/>
  <c r="E39" i="1"/>
  <c r="D39" i="1"/>
  <c r="C39" i="1"/>
  <c r="I39" i="1" s="1"/>
  <c r="Q39" i="1" s="1"/>
  <c r="P38" i="1"/>
  <c r="H38" i="1"/>
  <c r="G38" i="1"/>
  <c r="F38" i="1"/>
  <c r="E38" i="1"/>
  <c r="D38" i="1"/>
  <c r="C38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P36" i="1"/>
  <c r="H36" i="1"/>
  <c r="G36" i="1"/>
  <c r="F36" i="1"/>
  <c r="E36" i="1"/>
  <c r="D36" i="1"/>
  <c r="C36" i="1"/>
  <c r="I36" i="1" s="1"/>
  <c r="Q36" i="1" s="1"/>
  <c r="P35" i="1"/>
  <c r="H35" i="1"/>
  <c r="G35" i="1"/>
  <c r="F35" i="1"/>
  <c r="E35" i="1"/>
  <c r="D35" i="1"/>
  <c r="C35" i="1"/>
  <c r="I35" i="1" s="1"/>
  <c r="Q35" i="1" s="1"/>
  <c r="P34" i="1"/>
  <c r="H34" i="1"/>
  <c r="G34" i="1"/>
  <c r="F34" i="1"/>
  <c r="E34" i="1"/>
  <c r="D34" i="1"/>
  <c r="C34" i="1"/>
  <c r="I34" i="1" s="1"/>
  <c r="Q34" i="1" s="1"/>
  <c r="P33" i="1"/>
  <c r="H33" i="1"/>
  <c r="G33" i="1"/>
  <c r="F33" i="1"/>
  <c r="E33" i="1"/>
  <c r="D33" i="1"/>
  <c r="C33" i="1"/>
  <c r="I33" i="1" s="1"/>
  <c r="Q33" i="1" s="1"/>
  <c r="P32" i="1"/>
  <c r="H32" i="1"/>
  <c r="G32" i="1"/>
  <c r="F32" i="1"/>
  <c r="E32" i="1"/>
  <c r="D32" i="1"/>
  <c r="C32" i="1"/>
  <c r="I32" i="1" s="1"/>
  <c r="Q32" i="1" s="1"/>
  <c r="P31" i="1"/>
  <c r="H31" i="1"/>
  <c r="G31" i="1"/>
  <c r="F31" i="1"/>
  <c r="E31" i="1"/>
  <c r="D31" i="1"/>
  <c r="C31" i="1"/>
  <c r="I31" i="1" s="1"/>
  <c r="Q31" i="1" s="1"/>
  <c r="P30" i="1"/>
  <c r="H30" i="1"/>
  <c r="G30" i="1"/>
  <c r="F30" i="1"/>
  <c r="E30" i="1"/>
  <c r="D30" i="1"/>
  <c r="C30" i="1"/>
  <c r="I30" i="1" s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P28" i="1"/>
  <c r="H28" i="1"/>
  <c r="G28" i="1"/>
  <c r="F28" i="1"/>
  <c r="E28" i="1"/>
  <c r="D28" i="1"/>
  <c r="C28" i="1"/>
  <c r="I28" i="1" s="1"/>
  <c r="Q28" i="1" s="1"/>
  <c r="P27" i="1"/>
  <c r="H27" i="1"/>
  <c r="G27" i="1"/>
  <c r="F27" i="1"/>
  <c r="E27" i="1"/>
  <c r="D27" i="1"/>
  <c r="C27" i="1"/>
  <c r="I27" i="1" s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P24" i="1"/>
  <c r="H24" i="1"/>
  <c r="G24" i="1"/>
  <c r="F24" i="1"/>
  <c r="E24" i="1"/>
  <c r="D24" i="1"/>
  <c r="C24" i="1"/>
  <c r="I24" i="1" s="1"/>
  <c r="Q24" i="1" s="1"/>
  <c r="P23" i="1"/>
  <c r="H23" i="1"/>
  <c r="G23" i="1"/>
  <c r="F23" i="1"/>
  <c r="E23" i="1"/>
  <c r="D23" i="1"/>
  <c r="C23" i="1"/>
  <c r="I23" i="1" s="1"/>
  <c r="Q23" i="1" s="1"/>
  <c r="P22" i="1"/>
  <c r="H22" i="1"/>
  <c r="G22" i="1"/>
  <c r="F22" i="1"/>
  <c r="E22" i="1"/>
  <c r="D22" i="1"/>
  <c r="C22" i="1"/>
  <c r="I22" i="1" s="1"/>
  <c r="Q22" i="1" s="1"/>
  <c r="P21" i="1"/>
  <c r="H21" i="1"/>
  <c r="G21" i="1"/>
  <c r="F21" i="1"/>
  <c r="E21" i="1"/>
  <c r="D21" i="1"/>
  <c r="C21" i="1"/>
  <c r="I21" i="1" s="1"/>
  <c r="Q21" i="1" s="1"/>
  <c r="P20" i="1"/>
  <c r="H20" i="1"/>
  <c r="G20" i="1"/>
  <c r="F20" i="1"/>
  <c r="E20" i="1"/>
  <c r="D20" i="1"/>
  <c r="C20" i="1"/>
  <c r="I20" i="1" s="1"/>
  <c r="Q20" i="1" s="1"/>
  <c r="P19" i="1"/>
  <c r="H19" i="1"/>
  <c r="G19" i="1"/>
  <c r="F19" i="1"/>
  <c r="E19" i="1"/>
  <c r="D19" i="1"/>
  <c r="C19" i="1"/>
  <c r="I19" i="1" s="1"/>
  <c r="Q19" i="1" s="1"/>
  <c r="P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P15" i="1"/>
  <c r="H15" i="1"/>
  <c r="G15" i="1"/>
  <c r="F15" i="1"/>
  <c r="E15" i="1"/>
  <c r="D15" i="1"/>
  <c r="C15" i="1"/>
  <c r="I15" i="1" s="1"/>
  <c r="Q15" i="1" s="1"/>
  <c r="P14" i="1"/>
  <c r="H14" i="1"/>
  <c r="G14" i="1"/>
  <c r="F14" i="1"/>
  <c r="E14" i="1"/>
  <c r="D14" i="1"/>
  <c r="C14" i="1"/>
  <c r="P13" i="1"/>
  <c r="H13" i="1"/>
  <c r="G13" i="1"/>
  <c r="F13" i="1"/>
  <c r="E13" i="1"/>
  <c r="D13" i="1"/>
  <c r="C13" i="1"/>
  <c r="I13" i="1" s="1"/>
  <c r="Q13" i="1" s="1"/>
  <c r="P12" i="1"/>
  <c r="H12" i="1"/>
  <c r="G12" i="1"/>
  <c r="G11" i="1" s="1"/>
  <c r="G10" i="1" s="1"/>
  <c r="G9" i="1" s="1"/>
  <c r="F12" i="1"/>
  <c r="E12" i="1"/>
  <c r="E11" i="1" s="1"/>
  <c r="E10" i="1" s="1"/>
  <c r="E9" i="1" s="1"/>
  <c r="D12" i="1"/>
  <c r="C12" i="1"/>
  <c r="I12" i="1" s="1"/>
  <c r="Q12" i="1" s="1"/>
  <c r="P11" i="1"/>
  <c r="P10" i="1" s="1"/>
  <c r="O11" i="1"/>
  <c r="N11" i="1"/>
  <c r="N10" i="1" s="1"/>
  <c r="N9" i="1" s="1"/>
  <c r="M11" i="1"/>
  <c r="L11" i="1"/>
  <c r="L10" i="1" s="1"/>
  <c r="L9" i="1" s="1"/>
  <c r="K11" i="1"/>
  <c r="J11" i="1"/>
  <c r="J10" i="1" s="1"/>
  <c r="J9" i="1" s="1"/>
  <c r="H11" i="1"/>
  <c r="H10" i="1" s="1"/>
  <c r="F11" i="1"/>
  <c r="F10" i="1" s="1"/>
  <c r="D11" i="1"/>
  <c r="D10" i="1" s="1"/>
  <c r="D9" i="1" s="1"/>
  <c r="O10" i="1"/>
  <c r="O9" i="1" s="1"/>
  <c r="O94" i="1" s="1"/>
  <c r="M10" i="1"/>
  <c r="M9" i="1" s="1"/>
  <c r="M94" i="1" s="1"/>
  <c r="K10" i="1"/>
  <c r="K9" i="1" s="1"/>
  <c r="K94" i="1" s="1"/>
  <c r="I14" i="1" l="1"/>
  <c r="Q14" i="1" s="1"/>
  <c r="I18" i="1"/>
  <c r="Q18" i="1" s="1"/>
  <c r="I38" i="1"/>
  <c r="I40" i="1"/>
  <c r="Q40" i="1" s="1"/>
  <c r="I42" i="1"/>
  <c r="I44" i="1"/>
  <c r="Q44" i="1" s="1"/>
  <c r="I52" i="1"/>
  <c r="I54" i="1"/>
  <c r="Q54" i="1" s="1"/>
  <c r="I56" i="1"/>
  <c r="Q56" i="1" s="1"/>
  <c r="I67" i="1"/>
  <c r="Q67" i="1" s="1"/>
  <c r="I69" i="1"/>
  <c r="Q69" i="1" s="1"/>
  <c r="Q80" i="1"/>
  <c r="I61" i="1"/>
  <c r="Q61" i="1" s="1"/>
  <c r="I66" i="1"/>
  <c r="Q66" i="1" s="1"/>
  <c r="I76" i="1"/>
  <c r="Q76" i="1" s="1"/>
  <c r="C11" i="1"/>
  <c r="C10" i="1" s="1"/>
  <c r="C9" i="1" s="1"/>
  <c r="I11" i="1"/>
  <c r="Q27" i="1"/>
  <c r="I26" i="1"/>
  <c r="I17" i="1"/>
  <c r="I29" i="1"/>
  <c r="Q29" i="1" s="1"/>
  <c r="Q30" i="1"/>
  <c r="I37" i="1"/>
  <c r="Q37" i="1" s="1"/>
  <c r="Q38" i="1"/>
  <c r="I47" i="1"/>
  <c r="Q48" i="1"/>
  <c r="I51" i="1"/>
  <c r="Q51" i="1" s="1"/>
  <c r="Q52" i="1"/>
  <c r="I59" i="1"/>
  <c r="Q60" i="1"/>
  <c r="I65" i="1"/>
  <c r="C94" i="1"/>
  <c r="E94" i="1"/>
  <c r="G94" i="1"/>
  <c r="I72" i="1"/>
  <c r="Q72" i="1" s="1"/>
  <c r="I75" i="1"/>
  <c r="D94" i="1"/>
  <c r="I92" i="1"/>
  <c r="P63" i="1"/>
  <c r="P9" i="1" s="1"/>
  <c r="P94" i="1" s="1"/>
  <c r="I71" i="1"/>
  <c r="Q78" i="1"/>
  <c r="F82" i="1"/>
  <c r="F81" i="1" s="1"/>
  <c r="F9" i="1" s="1"/>
  <c r="F94" i="1" s="1"/>
  <c r="H82" i="1"/>
  <c r="H81" i="1" s="1"/>
  <c r="H9" i="1" s="1"/>
  <c r="H94" i="1" s="1"/>
  <c r="I84" i="1"/>
  <c r="I86" i="1"/>
  <c r="J94" i="1"/>
  <c r="L94" i="1"/>
  <c r="N94" i="1"/>
  <c r="I93" i="1"/>
  <c r="Q93" i="1" s="1"/>
  <c r="I74" i="1" l="1"/>
  <c r="Q74" i="1" s="1"/>
  <c r="Q75" i="1"/>
  <c r="Q65" i="1"/>
  <c r="Q59" i="1"/>
  <c r="I58" i="1"/>
  <c r="Q58" i="1" s="1"/>
  <c r="Q47" i="1"/>
  <c r="I46" i="1"/>
  <c r="Q46" i="1" s="1"/>
  <c r="Q17" i="1"/>
  <c r="I16" i="1"/>
  <c r="Q16" i="1" s="1"/>
  <c r="Q84" i="1"/>
  <c r="I82" i="1"/>
  <c r="I70" i="1"/>
  <c r="Q70" i="1" s="1"/>
  <c r="Q71" i="1"/>
  <c r="I91" i="1"/>
  <c r="Q92" i="1"/>
  <c r="I25" i="1"/>
  <c r="Q25" i="1" s="1"/>
  <c r="Q26" i="1"/>
  <c r="Q11" i="1"/>
  <c r="I10" i="1" l="1"/>
  <c r="Q91" i="1"/>
  <c r="I81" i="1"/>
  <c r="Q81" i="1" s="1"/>
  <c r="Q82" i="1"/>
  <c r="Q10" i="1"/>
  <c r="I64" i="1"/>
  <c r="Q64" i="1" l="1"/>
  <c r="I63" i="1"/>
  <c r="Q63" i="1" l="1"/>
  <c r="I9" i="1"/>
  <c r="Q9" i="1" l="1"/>
  <c r="I94" i="1"/>
</calcChain>
</file>

<file path=xl/sharedStrings.xml><?xml version="1.0" encoding="utf-8"?>
<sst xmlns="http://schemas.openxmlformats.org/spreadsheetml/2006/main" count="114" uniqueCount="98">
  <si>
    <t>CUADRO No.1</t>
  </si>
  <si>
    <t>DIRECCION GENERAL DE POLITICA Y LEGISLACION TRIBUTARIA</t>
  </si>
  <si>
    <t>INGRESOS FISCALES COMPARADOS, SEGÚN PRINCIPALES PARTIDAS</t>
  </si>
  <si>
    <t>ENERO-JUNIO 2020/ESTIMACION 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</si>
  <si>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</si>
  <si>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</si>
  <si>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</si>
  <si>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</si>
  <si>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</si>
  <si>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</si>
  <si>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</si>
  <si>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</si>
  <si>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</si>
  <si>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</si>
  <si>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</si>
  <si>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</si>
  <si>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</si>
  <si>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</si>
  <si>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</si>
  <si>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</si>
  <si>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</si>
  <si>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</si>
  <si>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</si>
  <si>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</si>
  <si>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</si>
  <si>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</si>
  <si>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</si>
  <si>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</si>
  <si>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</si>
  <si>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</si>
  <si>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</si>
  <si>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</si>
  <si>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</si>
  <si>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</si>
  <si>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</si>
  <si>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</si>
  <si>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</si>
  <si>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</si>
  <si>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</si>
  <si>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</si>
  <si>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</si>
  <si>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</si>
  <si>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</si>
  <si>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</si>
  <si>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</si>
  <si>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</si>
  <si>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</si>
  <si>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</si>
  <si>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</si>
  <si>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</si>
  <si>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</si>
  <si>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</si>
  <si>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</si>
  <si>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</si>
  <si>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</si>
  <si>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</si>
  <si>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</si>
  <si>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</si>
  <si>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</si>
  <si>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</si>
  <si>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</si>
  <si>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</si>
  <si>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</si>
  <si>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</si>
  <si>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</si>
  <si>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</si>
  <si>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</si>
  <si>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</si>
  <si>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</si>
  <si>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</si>
  <si>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</si>
  <si>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</si>
  <si>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</si>
  <si>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</si>
  <si>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</si>
  <si>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</si>
  <si>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</si>
  <si>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</si>
  <si>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</si>
  <si>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</si>
  <si>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</si>
  <si>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</si>
  <si>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</si>
  <si>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</si>
  <si>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</si>
  <si>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</si>
  <si>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- Ingresos TSS (Devolución)</t>
  </si>
  <si>
    <t>B)  INGRESOS DE CAPITAL</t>
  </si>
  <si>
    <t>- Ventas de Activos No Financieros</t>
  </si>
  <si>
    <t>- Transferencias Capital</t>
  </si>
  <si>
    <t>TOTAL</t>
  </si>
  <si>
    <t xml:space="preserve">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</si>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</sst>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000000000_);\(#,##0.0000000000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ill="1"/>
    <xf numFmtId="0" fontId="2" fillId="0" borderId="0" xfId="2" applyFont="1" applyFill="1" applyAlignment="1" applyProtection="1">
      <alignment horizontal="center"/>
    </xf>
    <xf numFmtId="0" fontId="2" fillId="2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1" fillId="0" borderId="0" xfId="2" applyFont="1" applyFill="1" applyBorder="1"/>
    <xf numFmtId="0" fontId="4" fillId="0" borderId="0" xfId="2" applyFont="1" applyFill="1" applyAlignment="1" applyProtection="1">
      <alignment horizont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6" fillId="3" borderId="7" xfId="2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/>
    <xf numFmtId="164" fontId="7" fillId="0" borderId="9" xfId="4" applyNumberFormat="1" applyFont="1" applyFill="1" applyBorder="1"/>
    <xf numFmtId="164" fontId="7" fillId="2" borderId="9" xfId="4" applyNumberFormat="1" applyFont="1" applyFill="1" applyBorder="1"/>
    <xf numFmtId="49" fontId="7" fillId="0" borderId="8" xfId="4" applyNumberFormat="1" applyFont="1" applyFill="1" applyBorder="1" applyAlignment="1" applyProtection="1">
      <alignment horizontal="left"/>
    </xf>
    <xf numFmtId="164" fontId="7" fillId="0" borderId="9" xfId="4" applyNumberFormat="1" applyFont="1" applyFill="1" applyBorder="1" applyProtection="1"/>
    <xf numFmtId="164" fontId="7" fillId="2" borderId="9" xfId="4" applyNumberFormat="1" applyFont="1" applyFill="1" applyBorder="1" applyProtection="1"/>
    <xf numFmtId="49" fontId="8" fillId="0" borderId="8" xfId="4" applyNumberFormat="1" applyFont="1" applyFill="1" applyBorder="1" applyAlignment="1" applyProtection="1">
      <alignment horizontal="left" indent="1"/>
    </xf>
    <xf numFmtId="164" fontId="8" fillId="0" borderId="9" xfId="4" applyNumberFormat="1" applyFont="1" applyFill="1" applyBorder="1" applyProtection="1"/>
    <xf numFmtId="164" fontId="8" fillId="2" borderId="9" xfId="4" applyNumberFormat="1" applyFont="1" applyFill="1" applyBorder="1" applyProtection="1"/>
    <xf numFmtId="164" fontId="7" fillId="0" borderId="9" xfId="3" applyNumberFormat="1" applyFont="1" applyFill="1" applyBorder="1" applyProtection="1"/>
    <xf numFmtId="164" fontId="7" fillId="2" borderId="9" xfId="3" applyNumberFormat="1" applyFont="1" applyFill="1" applyBorder="1" applyProtection="1"/>
    <xf numFmtId="0" fontId="1" fillId="2" borderId="0" xfId="2" applyFill="1"/>
    <xf numFmtId="49" fontId="7" fillId="0" borderId="8" xfId="3" applyNumberFormat="1" applyFont="1" applyFill="1" applyBorder="1" applyAlignment="1" applyProtection="1">
      <alignment horizontal="left" indent="1"/>
    </xf>
    <xf numFmtId="0" fontId="1" fillId="0" borderId="0" xfId="2"/>
    <xf numFmtId="49" fontId="8" fillId="0" borderId="8" xfId="3" applyNumberFormat="1" applyFont="1" applyFill="1" applyBorder="1" applyAlignment="1" applyProtection="1">
      <alignment horizontal="left" indent="2"/>
    </xf>
    <xf numFmtId="164" fontId="8" fillId="0" borderId="9" xfId="3" applyNumberFormat="1" applyFont="1" applyFill="1" applyBorder="1" applyProtection="1"/>
    <xf numFmtId="165" fontId="8" fillId="0" borderId="9" xfId="4" applyNumberFormat="1" applyFont="1" applyFill="1" applyBorder="1" applyProtection="1"/>
    <xf numFmtId="0" fontId="1" fillId="2" borderId="0" xfId="2" applyFill="1" applyBorder="1"/>
    <xf numFmtId="49" fontId="8" fillId="0" borderId="8" xfId="2" applyNumberFormat="1" applyFont="1" applyFill="1" applyBorder="1" applyAlignment="1" applyProtection="1">
      <alignment horizontal="left" indent="2"/>
    </xf>
    <xf numFmtId="49" fontId="7" fillId="0" borderId="8" xfId="4" applyNumberFormat="1" applyFont="1" applyFill="1" applyBorder="1" applyAlignment="1" applyProtection="1">
      <alignment horizontal="left" indent="2"/>
    </xf>
    <xf numFmtId="49" fontId="8" fillId="0" borderId="8" xfId="4" applyNumberFormat="1" applyFont="1" applyFill="1" applyBorder="1" applyAlignment="1" applyProtection="1">
      <alignment horizontal="left" indent="3"/>
    </xf>
    <xf numFmtId="0" fontId="7" fillId="0" borderId="8" xfId="3" applyFont="1" applyFill="1" applyBorder="1" applyAlignment="1" applyProtection="1">
      <alignment horizontal="left" indent="2"/>
    </xf>
    <xf numFmtId="165" fontId="8" fillId="2" borderId="9" xfId="4" applyNumberFormat="1" applyFont="1" applyFill="1" applyBorder="1" applyProtection="1"/>
    <xf numFmtId="0" fontId="1" fillId="0" borderId="0" xfId="2" applyFont="1"/>
    <xf numFmtId="49" fontId="7" fillId="0" borderId="8" xfId="4" applyNumberFormat="1" applyFont="1" applyFill="1" applyBorder="1" applyAlignment="1" applyProtection="1">
      <alignment horizontal="left" indent="3"/>
    </xf>
    <xf numFmtId="164" fontId="8" fillId="0" borderId="8" xfId="4" applyNumberFormat="1" applyFont="1" applyFill="1" applyBorder="1" applyAlignment="1" applyProtection="1">
      <alignment horizontal="left" indent="5"/>
    </xf>
    <xf numFmtId="43" fontId="8" fillId="0" borderId="9" xfId="1" applyFont="1" applyFill="1" applyBorder="1" applyProtection="1"/>
    <xf numFmtId="164" fontId="8" fillId="4" borderId="8" xfId="4" applyNumberFormat="1" applyFont="1" applyFill="1" applyBorder="1" applyAlignment="1" applyProtection="1">
      <alignment horizontal="left" indent="5"/>
    </xf>
    <xf numFmtId="164" fontId="8" fillId="4" borderId="9" xfId="4" applyNumberFormat="1" applyFont="1" applyFill="1" applyBorder="1" applyProtection="1"/>
    <xf numFmtId="43" fontId="8" fillId="4" borderId="9" xfId="1" applyFont="1" applyFill="1" applyBorder="1" applyProtection="1"/>
    <xf numFmtId="164" fontId="8" fillId="0" borderId="9" xfId="4" applyNumberFormat="1" applyFont="1" applyFill="1" applyBorder="1"/>
    <xf numFmtId="43" fontId="7" fillId="0" borderId="9" xfId="1" applyFont="1" applyFill="1" applyBorder="1" applyProtection="1"/>
    <xf numFmtId="0" fontId="9" fillId="0" borderId="0" xfId="2" applyFont="1" applyFill="1"/>
    <xf numFmtId="49" fontId="7" fillId="0" borderId="8" xfId="4" applyNumberFormat="1" applyFont="1" applyFill="1" applyBorder="1" applyAlignment="1" applyProtection="1">
      <alignment horizontal="left" indent="1"/>
    </xf>
    <xf numFmtId="0" fontId="1" fillId="2" borderId="0" xfId="2" applyFont="1" applyFill="1"/>
    <xf numFmtId="49" fontId="8" fillId="5" borderId="8" xfId="3" applyNumberFormat="1" applyFont="1" applyFill="1" applyBorder="1" applyAlignment="1" applyProtection="1">
      <alignment horizontal="left" indent="3"/>
    </xf>
    <xf numFmtId="164" fontId="8" fillId="5" borderId="9" xfId="4" applyNumberFormat="1" applyFont="1" applyFill="1" applyBorder="1"/>
    <xf numFmtId="0" fontId="1" fillId="5" borderId="0" xfId="2" applyFont="1" applyFill="1"/>
    <xf numFmtId="49" fontId="8" fillId="0" borderId="8" xfId="3" applyNumberFormat="1" applyFont="1" applyFill="1" applyBorder="1" applyAlignment="1" applyProtection="1">
      <alignment horizontal="left" indent="3"/>
    </xf>
    <xf numFmtId="164" fontId="8" fillId="2" borderId="9" xfId="4" applyNumberFormat="1" applyFont="1" applyFill="1" applyBorder="1"/>
    <xf numFmtId="49" fontId="7" fillId="0" borderId="8" xfId="4" applyNumberFormat="1" applyFont="1" applyFill="1" applyBorder="1"/>
    <xf numFmtId="164" fontId="8" fillId="0" borderId="9" xfId="3" applyNumberFormat="1" applyFont="1" applyFill="1" applyBorder="1" applyAlignment="1" applyProtection="1"/>
    <xf numFmtId="164" fontId="8" fillId="0" borderId="9" xfId="4" applyNumberFormat="1" applyFont="1" applyFill="1" applyBorder="1" applyAlignment="1" applyProtection="1">
      <alignment vertical="center"/>
    </xf>
    <xf numFmtId="49" fontId="8" fillId="0" borderId="8" xfId="4" applyNumberFormat="1" applyFont="1" applyFill="1" applyBorder="1" applyAlignment="1" applyProtection="1">
      <alignment horizontal="left" indent="2"/>
    </xf>
    <xf numFmtId="49" fontId="10" fillId="0" borderId="8" xfId="4" applyNumberFormat="1" applyFont="1" applyFill="1" applyBorder="1" applyAlignment="1" applyProtection="1">
      <alignment horizontal="left" indent="3"/>
    </xf>
    <xf numFmtId="43" fontId="8" fillId="0" borderId="9" xfId="1" applyFont="1" applyFill="1" applyBorder="1"/>
    <xf numFmtId="49" fontId="7" fillId="0" borderId="8" xfId="4" applyNumberFormat="1" applyFont="1" applyFill="1" applyBorder="1" applyAlignment="1">
      <alignment horizontal="left" indent="1"/>
    </xf>
    <xf numFmtId="49" fontId="8" fillId="0" borderId="8" xfId="4" applyNumberFormat="1" applyFont="1" applyFill="1" applyBorder="1" applyAlignment="1">
      <alignment horizontal="left" indent="1"/>
    </xf>
    <xf numFmtId="49" fontId="11" fillId="0" borderId="8" xfId="4" applyNumberFormat="1" applyFont="1" applyFill="1" applyBorder="1" applyAlignment="1" applyProtection="1">
      <alignment horizontal="left" indent="1"/>
    </xf>
    <xf numFmtId="49" fontId="7" fillId="0" borderId="8" xfId="4" applyNumberFormat="1" applyFont="1" applyFill="1" applyBorder="1" applyAlignment="1" applyProtection="1"/>
    <xf numFmtId="49" fontId="6" fillId="3" borderId="6" xfId="4" applyNumberFormat="1" applyFont="1" applyFill="1" applyBorder="1" applyAlignment="1" applyProtection="1">
      <alignment horizontal="left" vertical="center"/>
    </xf>
    <xf numFmtId="164" fontId="6" fillId="3" borderId="10" xfId="4" applyNumberFormat="1" applyFont="1" applyFill="1" applyBorder="1" applyAlignment="1" applyProtection="1">
      <alignment vertical="center"/>
    </xf>
    <xf numFmtId="164" fontId="12" fillId="0" borderId="0" xfId="2" applyNumberFormat="1" applyFont="1"/>
    <xf numFmtId="164" fontId="7" fillId="0" borderId="0" xfId="4" applyNumberFormat="1" applyFont="1" applyFill="1" applyBorder="1" applyAlignment="1" applyProtection="1">
      <alignment vertical="center"/>
    </xf>
    <xf numFmtId="164" fontId="7" fillId="2" borderId="0" xfId="4" applyNumberFormat="1" applyFont="1" applyFill="1" applyBorder="1" applyAlignment="1" applyProtection="1">
      <alignment vertical="center"/>
    </xf>
    <xf numFmtId="165" fontId="11" fillId="0" borderId="0" xfId="1" applyNumberFormat="1" applyFont="1"/>
    <xf numFmtId="49" fontId="13" fillId="0" borderId="0" xfId="2" applyNumberFormat="1" applyFont="1" applyFill="1" applyBorder="1" applyAlignment="1" applyProtection="1"/>
    <xf numFmtId="164" fontId="1" fillId="0" borderId="0" xfId="2" applyNumberFormat="1"/>
    <xf numFmtId="164" fontId="1" fillId="2" borderId="0" xfId="2" applyNumberFormat="1" applyFill="1"/>
    <xf numFmtId="164" fontId="11" fillId="0" borderId="0" xfId="2" applyNumberFormat="1" applyFont="1"/>
    <xf numFmtId="0" fontId="14" fillId="0" borderId="0" xfId="2" applyFont="1" applyFill="1" applyAlignment="1" applyProtection="1"/>
    <xf numFmtId="164" fontId="14" fillId="0" borderId="0" xfId="2" applyNumberFormat="1" applyFont="1" applyFill="1" applyBorder="1"/>
    <xf numFmtId="165" fontId="7" fillId="0" borderId="0" xfId="1" applyNumberFormat="1" applyFont="1" applyFill="1" applyBorder="1" applyAlignment="1" applyProtection="1">
      <alignment vertical="center"/>
    </xf>
    <xf numFmtId="165" fontId="1" fillId="2" borderId="0" xfId="1" applyNumberFormat="1" applyFill="1"/>
    <xf numFmtId="166" fontId="15" fillId="0" borderId="0" xfId="2" applyNumberFormat="1" applyFont="1" applyFill="1" applyBorder="1"/>
    <xf numFmtId="0" fontId="14" fillId="0" borderId="0" xfId="2" applyFont="1" applyFill="1" applyAlignment="1" applyProtection="1">
      <alignment horizontal="left" indent="1"/>
    </xf>
    <xf numFmtId="164" fontId="15" fillId="0" borderId="0" xfId="2" applyNumberFormat="1" applyFont="1" applyFill="1" applyBorder="1"/>
    <xf numFmtId="49" fontId="15" fillId="0" borderId="0" xfId="2" applyNumberFormat="1" applyFont="1" applyFill="1" applyBorder="1"/>
    <xf numFmtId="164" fontId="15" fillId="2" borderId="0" xfId="2" applyNumberFormat="1" applyFont="1" applyFill="1" applyBorder="1"/>
    <xf numFmtId="49" fontId="14" fillId="0" borderId="0" xfId="2" applyNumberFormat="1" applyFont="1" applyFill="1" applyBorder="1" applyAlignment="1" applyProtection="1"/>
    <xf numFmtId="165" fontId="11" fillId="2" borderId="0" xfId="1" applyNumberFormat="1" applyFont="1" applyFill="1"/>
    <xf numFmtId="4" fontId="15" fillId="0" borderId="0" xfId="2" applyNumberFormat="1" applyFont="1" applyFill="1" applyBorder="1"/>
    <xf numFmtId="164" fontId="11" fillId="2" borderId="0" xfId="2" applyNumberFormat="1" applyFont="1" applyFill="1"/>
    <xf numFmtId="0" fontId="15" fillId="0" borderId="0" xfId="2" applyFont="1" applyFill="1" applyBorder="1"/>
    <xf numFmtId="0" fontId="11" fillId="0" borderId="0" xfId="2" applyFont="1"/>
    <xf numFmtId="165" fontId="11" fillId="0" borderId="0" xfId="1" applyNumberFormat="1" applyFont="1" applyFill="1"/>
    <xf numFmtId="0" fontId="15" fillId="2" borderId="0" xfId="2" applyFont="1" applyFill="1" applyBorder="1"/>
    <xf numFmtId="165" fontId="15" fillId="2" borderId="0" xfId="1" applyNumberFormat="1" applyFont="1" applyFill="1" applyBorder="1"/>
    <xf numFmtId="0" fontId="15" fillId="0" borderId="0" xfId="2" applyFont="1"/>
    <xf numFmtId="167" fontId="15" fillId="2" borderId="0" xfId="2" applyNumberFormat="1" applyFont="1" applyFill="1"/>
    <xf numFmtId="0" fontId="15" fillId="2" borderId="0" xfId="2" applyFont="1" applyFill="1"/>
    <xf numFmtId="0" fontId="16" fillId="0" borderId="0" xfId="2" applyFont="1"/>
    <xf numFmtId="0" fontId="16" fillId="2" borderId="0" xfId="2" applyFont="1" applyFill="1"/>
  </cellXfs>
  <cellStyles count="5">
    <cellStyle name="Millares" xfId="1" builtinId="3"/>
    <cellStyle name="Normal" xfId="0" builtinId="0"/>
    <cellStyle name="Normal 10 2" xfId="2"/>
    <cellStyle name="Normal 2 2 2 2" xfId="4"/>
    <cellStyle name="Normal_COMPARACION 2002-200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NERO-%20JUNIO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J11">
            <v>6857</v>
          </cell>
          <cell r="K11">
            <v>5532.7</v>
          </cell>
          <cell r="L11">
            <v>4956.6000000000004</v>
          </cell>
          <cell r="M11">
            <v>4725.8999999999996</v>
          </cell>
          <cell r="N11">
            <v>4520.2</v>
          </cell>
          <cell r="O11">
            <v>4097.8999999999996</v>
          </cell>
        </row>
        <row r="12">
          <cell r="J12">
            <v>10045.5</v>
          </cell>
          <cell r="K12">
            <v>5947.3</v>
          </cell>
          <cell r="L12">
            <v>5901.6</v>
          </cell>
          <cell r="M12">
            <v>9248.7000000000007</v>
          </cell>
          <cell r="N12">
            <v>3614.5</v>
          </cell>
          <cell r="O12">
            <v>4255.8999999999996</v>
          </cell>
        </row>
        <row r="13">
          <cell r="J13">
            <v>3790.6</v>
          </cell>
          <cell r="K13">
            <v>2473.6999999999998</v>
          </cell>
          <cell r="L13">
            <v>2716.1</v>
          </cell>
          <cell r="M13">
            <v>2401.6999999999998</v>
          </cell>
          <cell r="N13">
            <v>2860.3</v>
          </cell>
          <cell r="O13">
            <v>2447.1</v>
          </cell>
        </row>
        <row r="14">
          <cell r="J14">
            <v>203.5</v>
          </cell>
          <cell r="K14">
            <v>119.2</v>
          </cell>
          <cell r="L14">
            <v>72.2</v>
          </cell>
          <cell r="M14">
            <v>44.3</v>
          </cell>
          <cell r="N14">
            <v>46.7</v>
          </cell>
          <cell r="O14">
            <v>69.5</v>
          </cell>
        </row>
        <row r="17">
          <cell r="J17">
            <v>81.3</v>
          </cell>
          <cell r="K17">
            <v>211.8</v>
          </cell>
          <cell r="L17">
            <v>1019.2</v>
          </cell>
          <cell r="M17">
            <v>17.600000000000001</v>
          </cell>
          <cell r="N17">
            <v>22</v>
          </cell>
          <cell r="O17">
            <v>57.1</v>
          </cell>
        </row>
        <row r="18">
          <cell r="J18">
            <v>197.4</v>
          </cell>
          <cell r="K18">
            <v>92.9</v>
          </cell>
          <cell r="L18">
            <v>65.5</v>
          </cell>
          <cell r="M18">
            <v>54.3</v>
          </cell>
          <cell r="N18">
            <v>244.6</v>
          </cell>
          <cell r="O18">
            <v>250.6</v>
          </cell>
        </row>
        <row r="19">
          <cell r="J19">
            <v>508.7</v>
          </cell>
          <cell r="K19">
            <v>537.6</v>
          </cell>
          <cell r="L19">
            <v>358.7</v>
          </cell>
          <cell r="M19">
            <v>0</v>
          </cell>
          <cell r="N19">
            <v>55.6</v>
          </cell>
          <cell r="O19">
            <v>324.60000000000002</v>
          </cell>
        </row>
        <row r="20">
          <cell r="J20">
            <v>129.30000000000001</v>
          </cell>
          <cell r="K20">
            <v>108</v>
          </cell>
          <cell r="L20">
            <v>78.3</v>
          </cell>
          <cell r="M20">
            <v>0.1</v>
          </cell>
          <cell r="N20">
            <v>2</v>
          </cell>
          <cell r="O20">
            <v>25.1</v>
          </cell>
        </row>
        <row r="21">
          <cell r="J21">
            <v>903.5</v>
          </cell>
          <cell r="K21">
            <v>683.9</v>
          </cell>
          <cell r="L21">
            <v>729.1</v>
          </cell>
          <cell r="M21">
            <v>348.7</v>
          </cell>
          <cell r="N21">
            <v>671</v>
          </cell>
          <cell r="O21">
            <v>634.70000000000005</v>
          </cell>
        </row>
        <row r="22">
          <cell r="J22">
            <v>70.099999999999994</v>
          </cell>
          <cell r="K22">
            <v>95.7</v>
          </cell>
          <cell r="L22">
            <v>181.1</v>
          </cell>
          <cell r="M22">
            <v>13.1</v>
          </cell>
          <cell r="N22">
            <v>24.7</v>
          </cell>
          <cell r="O22">
            <v>234.5</v>
          </cell>
        </row>
        <row r="23">
          <cell r="J23">
            <v>147.80000000000001</v>
          </cell>
          <cell r="K23">
            <v>113.1</v>
          </cell>
          <cell r="L23">
            <v>85.7</v>
          </cell>
          <cell r="M23">
            <v>13.2</v>
          </cell>
          <cell r="N23">
            <v>19.399999999999999</v>
          </cell>
          <cell r="O23">
            <v>62.1</v>
          </cell>
        </row>
        <row r="26">
          <cell r="J26">
            <v>13445.2</v>
          </cell>
          <cell r="K26">
            <v>10310.5</v>
          </cell>
          <cell r="L26">
            <v>6500.6</v>
          </cell>
          <cell r="M26">
            <v>5021.7</v>
          </cell>
          <cell r="N26">
            <v>7902</v>
          </cell>
          <cell r="O26">
            <v>9988.7000000000007</v>
          </cell>
        </row>
        <row r="27">
          <cell r="J27">
            <v>7844.8</v>
          </cell>
          <cell r="K27">
            <v>6768</v>
          </cell>
          <cell r="L27">
            <v>6546.9</v>
          </cell>
          <cell r="M27">
            <v>4512.8999999999996</v>
          </cell>
          <cell r="N27">
            <v>4429.1000000000004</v>
          </cell>
          <cell r="O27">
            <v>5399.1</v>
          </cell>
        </row>
        <row r="29">
          <cell r="J29">
            <v>2997.1</v>
          </cell>
          <cell r="K29">
            <v>3273.6</v>
          </cell>
          <cell r="L29">
            <v>2864.9</v>
          </cell>
          <cell r="M29">
            <v>1538</v>
          </cell>
          <cell r="N29">
            <v>1993.8</v>
          </cell>
          <cell r="O29">
            <v>2372.6</v>
          </cell>
        </row>
        <row r="30">
          <cell r="J30">
            <v>1630.3</v>
          </cell>
          <cell r="K30">
            <v>1564.8</v>
          </cell>
          <cell r="L30">
            <v>1336.4</v>
          </cell>
          <cell r="M30">
            <v>621.20000000000005</v>
          </cell>
          <cell r="N30">
            <v>587.9</v>
          </cell>
          <cell r="O30">
            <v>812.5</v>
          </cell>
        </row>
        <row r="31">
          <cell r="J31">
            <v>3452</v>
          </cell>
          <cell r="K31">
            <v>2123.6999999999998</v>
          </cell>
          <cell r="L31">
            <v>2190.3000000000002</v>
          </cell>
          <cell r="M31">
            <v>753.7</v>
          </cell>
          <cell r="N31">
            <v>1618.1</v>
          </cell>
          <cell r="O31">
            <v>2405.1999999999998</v>
          </cell>
        </row>
        <row r="32">
          <cell r="J32">
            <v>299.7</v>
          </cell>
          <cell r="K32">
            <v>303.39999999999998</v>
          </cell>
          <cell r="L32">
            <v>363.8</v>
          </cell>
          <cell r="M32">
            <v>129.1</v>
          </cell>
          <cell r="N32">
            <v>138.30000000000001</v>
          </cell>
          <cell r="O32">
            <v>227.3</v>
          </cell>
        </row>
        <row r="33">
          <cell r="J33">
            <v>664.1</v>
          </cell>
          <cell r="K33">
            <v>633.6</v>
          </cell>
          <cell r="L33">
            <v>622.6</v>
          </cell>
          <cell r="M33">
            <v>620.9</v>
          </cell>
          <cell r="N33">
            <v>583</v>
          </cell>
          <cell r="O33">
            <v>599.1</v>
          </cell>
        </row>
        <row r="34">
          <cell r="J34">
            <v>630</v>
          </cell>
          <cell r="K34">
            <v>680.1</v>
          </cell>
          <cell r="L34">
            <v>612</v>
          </cell>
          <cell r="M34">
            <v>509.3</v>
          </cell>
          <cell r="N34">
            <v>462.4</v>
          </cell>
          <cell r="O34">
            <v>472.8</v>
          </cell>
        </row>
        <row r="35">
          <cell r="J35">
            <v>324</v>
          </cell>
          <cell r="K35">
            <v>354.4</v>
          </cell>
          <cell r="L35">
            <v>349.3</v>
          </cell>
          <cell r="M35">
            <v>144.30000000000001</v>
          </cell>
          <cell r="N35">
            <v>356.8</v>
          </cell>
          <cell r="O35">
            <v>393</v>
          </cell>
        </row>
        <row r="37">
          <cell r="J37">
            <v>1141</v>
          </cell>
          <cell r="K37">
            <v>971.4</v>
          </cell>
          <cell r="L37">
            <v>641.79999999999995</v>
          </cell>
          <cell r="M37">
            <v>0</v>
          </cell>
          <cell r="N37">
            <v>58.3</v>
          </cell>
          <cell r="O37">
            <v>478.6</v>
          </cell>
        </row>
        <row r="38">
          <cell r="J38">
            <v>243.2</v>
          </cell>
          <cell r="K38">
            <v>44.2</v>
          </cell>
          <cell r="L38">
            <v>27.8</v>
          </cell>
          <cell r="M38">
            <v>0.2</v>
          </cell>
          <cell r="N38">
            <v>3.9</v>
          </cell>
          <cell r="O38">
            <v>23.3</v>
          </cell>
        </row>
        <row r="39">
          <cell r="J39">
            <v>19.8</v>
          </cell>
          <cell r="K39">
            <v>12.3</v>
          </cell>
          <cell r="L39">
            <v>8.8000000000000007</v>
          </cell>
          <cell r="M39">
            <v>0.1</v>
          </cell>
          <cell r="N39">
            <v>4</v>
          </cell>
          <cell r="O39">
            <v>3.2</v>
          </cell>
        </row>
        <row r="40">
          <cell r="J40">
            <v>14.3</v>
          </cell>
          <cell r="K40">
            <v>8</v>
          </cell>
          <cell r="L40">
            <v>6.5</v>
          </cell>
          <cell r="M40">
            <v>0</v>
          </cell>
          <cell r="N40">
            <v>2.7</v>
          </cell>
          <cell r="O40">
            <v>0</v>
          </cell>
        </row>
        <row r="41">
          <cell r="J41">
            <v>5.5</v>
          </cell>
          <cell r="K41">
            <v>4.3</v>
          </cell>
          <cell r="L41">
            <v>2.2999999999999998</v>
          </cell>
          <cell r="M41">
            <v>0.1</v>
          </cell>
          <cell r="N41">
            <v>1.3</v>
          </cell>
          <cell r="O41">
            <v>3.2</v>
          </cell>
        </row>
        <row r="42">
          <cell r="J42">
            <v>82</v>
          </cell>
          <cell r="K42">
            <v>82.3</v>
          </cell>
          <cell r="L42">
            <v>50.6</v>
          </cell>
          <cell r="M42">
            <v>3.8</v>
          </cell>
          <cell r="N42">
            <v>1.2</v>
          </cell>
          <cell r="O42">
            <v>11.3</v>
          </cell>
        </row>
        <row r="43">
          <cell r="J43">
            <v>23.5</v>
          </cell>
          <cell r="K43">
            <v>23.4</v>
          </cell>
          <cell r="L43">
            <v>16</v>
          </cell>
          <cell r="M43">
            <v>0.3</v>
          </cell>
          <cell r="N43">
            <v>1.5</v>
          </cell>
          <cell r="O43">
            <v>0.5</v>
          </cell>
        </row>
        <row r="44">
          <cell r="J44">
            <v>130.6</v>
          </cell>
          <cell r="K44">
            <v>82.7</v>
          </cell>
          <cell r="L44">
            <v>65.099999999999994</v>
          </cell>
          <cell r="M44">
            <v>59</v>
          </cell>
          <cell r="N44">
            <v>17.899999999999999</v>
          </cell>
          <cell r="O44">
            <v>37.200000000000003</v>
          </cell>
        </row>
        <row r="47">
          <cell r="J47">
            <v>2737.1</v>
          </cell>
          <cell r="K47">
            <v>2402.4</v>
          </cell>
          <cell r="L47">
            <v>2061.1999999999998</v>
          </cell>
          <cell r="M47">
            <v>1477.2</v>
          </cell>
          <cell r="N47">
            <v>1493.1</v>
          </cell>
          <cell r="O47">
            <v>2007.5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J51">
            <v>672.4</v>
          </cell>
          <cell r="K51">
            <v>627.5</v>
          </cell>
          <cell r="L51">
            <v>552.1</v>
          </cell>
          <cell r="M51">
            <v>90.3</v>
          </cell>
          <cell r="N51">
            <v>24.6</v>
          </cell>
          <cell r="O51">
            <v>14.7</v>
          </cell>
        </row>
        <row r="52">
          <cell r="J52">
            <v>15.1</v>
          </cell>
          <cell r="K52">
            <v>12.2</v>
          </cell>
          <cell r="L52">
            <v>7</v>
          </cell>
          <cell r="M52">
            <v>0.1</v>
          </cell>
          <cell r="N52">
            <v>1.4</v>
          </cell>
          <cell r="O52">
            <v>6</v>
          </cell>
        </row>
        <row r="53">
          <cell r="J53">
            <v>44.6</v>
          </cell>
          <cell r="K53">
            <v>31.9</v>
          </cell>
          <cell r="L53">
            <v>20.8</v>
          </cell>
          <cell r="M53">
            <v>2.9</v>
          </cell>
          <cell r="N53">
            <v>2.6</v>
          </cell>
          <cell r="O53">
            <v>1.8</v>
          </cell>
        </row>
        <row r="54">
          <cell r="J54">
            <v>83.7</v>
          </cell>
          <cell r="K54">
            <v>65.5</v>
          </cell>
          <cell r="L54">
            <v>47</v>
          </cell>
          <cell r="M54">
            <v>0</v>
          </cell>
          <cell r="N54">
            <v>3.9</v>
          </cell>
          <cell r="O54">
            <v>31.9</v>
          </cell>
        </row>
        <row r="55">
          <cell r="J55">
            <v>0.1</v>
          </cell>
          <cell r="K55">
            <v>0.1</v>
          </cell>
          <cell r="L55">
            <v>0.1</v>
          </cell>
          <cell r="M55">
            <v>0</v>
          </cell>
          <cell r="N55">
            <v>0</v>
          </cell>
          <cell r="O55">
            <v>0</v>
          </cell>
        </row>
        <row r="56">
          <cell r="J56">
            <v>179</v>
          </cell>
          <cell r="K56">
            <v>255.9</v>
          </cell>
          <cell r="L56">
            <v>186.7</v>
          </cell>
          <cell r="M56">
            <v>236.5</v>
          </cell>
          <cell r="N56">
            <v>183.4</v>
          </cell>
          <cell r="O56">
            <v>182.2</v>
          </cell>
        </row>
        <row r="59">
          <cell r="J59">
            <v>0</v>
          </cell>
          <cell r="K59">
            <v>0</v>
          </cell>
          <cell r="L59">
            <v>400</v>
          </cell>
          <cell r="M59">
            <v>0</v>
          </cell>
          <cell r="N59">
            <v>0</v>
          </cell>
          <cell r="O59">
            <v>0</v>
          </cell>
        </row>
        <row r="60">
          <cell r="J60">
            <v>0</v>
          </cell>
          <cell r="K60">
            <v>0</v>
          </cell>
          <cell r="L60">
            <v>500</v>
          </cell>
          <cell r="M60">
            <v>11500</v>
          </cell>
          <cell r="N60">
            <v>0</v>
          </cell>
          <cell r="O60">
            <v>0</v>
          </cell>
        </row>
        <row r="61">
          <cell r="J61">
            <v>0.3</v>
          </cell>
          <cell r="K61">
            <v>0.2</v>
          </cell>
          <cell r="L61">
            <v>0.1</v>
          </cell>
          <cell r="M61">
            <v>0</v>
          </cell>
          <cell r="N61">
            <v>0</v>
          </cell>
          <cell r="O61">
            <v>0.3</v>
          </cell>
        </row>
        <row r="65">
          <cell r="J65">
            <v>104.2</v>
          </cell>
          <cell r="K65">
            <v>94.9</v>
          </cell>
          <cell r="L65">
            <v>107.4</v>
          </cell>
          <cell r="M65">
            <v>51.3</v>
          </cell>
          <cell r="N65">
            <v>57.3</v>
          </cell>
          <cell r="O65">
            <v>56.3</v>
          </cell>
        </row>
        <row r="66">
          <cell r="J66">
            <v>1.2</v>
          </cell>
          <cell r="K66">
            <v>1.8</v>
          </cell>
          <cell r="L66">
            <v>1.1000000000000001</v>
          </cell>
          <cell r="M66">
            <v>0</v>
          </cell>
          <cell r="N66">
            <v>0</v>
          </cell>
          <cell r="O66">
            <v>0</v>
          </cell>
        </row>
        <row r="67">
          <cell r="J67">
            <v>0.6</v>
          </cell>
          <cell r="K67">
            <v>20.399999999999999</v>
          </cell>
          <cell r="L67">
            <v>0.3</v>
          </cell>
          <cell r="M67">
            <v>10.1</v>
          </cell>
          <cell r="N67">
            <v>0.4</v>
          </cell>
          <cell r="O67">
            <v>18.5</v>
          </cell>
        </row>
        <row r="68">
          <cell r="J68">
            <v>0.6</v>
          </cell>
          <cell r="K68">
            <v>0.1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0">
          <cell r="J70">
            <v>33.700000000000003</v>
          </cell>
          <cell r="K70">
            <v>28.4</v>
          </cell>
          <cell r="L70">
            <v>12.1</v>
          </cell>
          <cell r="M70">
            <v>7.1</v>
          </cell>
          <cell r="N70">
            <v>10.3</v>
          </cell>
          <cell r="O70">
            <v>8.1</v>
          </cell>
        </row>
        <row r="71">
          <cell r="J71">
            <v>2150.6</v>
          </cell>
          <cell r="K71">
            <v>1287.5999999999999</v>
          </cell>
          <cell r="L71">
            <v>1167.4000000000001</v>
          </cell>
          <cell r="M71">
            <v>572</v>
          </cell>
          <cell r="N71">
            <v>306.2</v>
          </cell>
          <cell r="O71">
            <v>655.1</v>
          </cell>
        </row>
        <row r="72">
          <cell r="J72">
            <v>93.1</v>
          </cell>
          <cell r="K72">
            <v>200.9</v>
          </cell>
          <cell r="L72">
            <v>30.3</v>
          </cell>
          <cell r="M72">
            <v>14.5</v>
          </cell>
          <cell r="N72">
            <v>0.1</v>
          </cell>
          <cell r="O72">
            <v>18.7</v>
          </cell>
        </row>
        <row r="74">
          <cell r="J74">
            <v>286.39999999999998</v>
          </cell>
          <cell r="K74">
            <v>362.4</v>
          </cell>
          <cell r="L74">
            <v>325</v>
          </cell>
          <cell r="M74">
            <v>131.9</v>
          </cell>
          <cell r="N74">
            <v>28.3</v>
          </cell>
          <cell r="O74">
            <v>44.2</v>
          </cell>
        </row>
        <row r="75">
          <cell r="J75">
            <v>61.4</v>
          </cell>
          <cell r="K75">
            <v>49.6</v>
          </cell>
          <cell r="L75">
            <v>34.1</v>
          </cell>
          <cell r="M75">
            <v>0.4</v>
          </cell>
          <cell r="N75">
            <v>8.6</v>
          </cell>
          <cell r="O75">
            <v>22.5</v>
          </cell>
        </row>
        <row r="76">
          <cell r="J76">
            <v>2.6</v>
          </cell>
          <cell r="K76">
            <v>2.7</v>
          </cell>
          <cell r="L76">
            <v>1.8</v>
          </cell>
          <cell r="M76">
            <v>0</v>
          </cell>
          <cell r="N76">
            <v>0.1</v>
          </cell>
          <cell r="O76">
            <v>0.6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131.6</v>
          </cell>
          <cell r="O78">
            <v>402</v>
          </cell>
          <cell r="P78">
            <v>533.6</v>
          </cell>
        </row>
        <row r="79">
          <cell r="J79">
            <v>4.5999999999999996</v>
          </cell>
          <cell r="K79">
            <v>4.5999999999999996</v>
          </cell>
          <cell r="L79">
            <v>3.2</v>
          </cell>
          <cell r="M79">
            <v>0.3</v>
          </cell>
          <cell r="N79">
            <v>0.4</v>
          </cell>
          <cell r="O79">
            <v>2.4</v>
          </cell>
          <cell r="P79">
            <v>15.5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J83">
            <v>142.30000000000001</v>
          </cell>
          <cell r="K83">
            <v>144</v>
          </cell>
          <cell r="L83">
            <v>505.5</v>
          </cell>
          <cell r="M83">
            <v>4.9000000000000004</v>
          </cell>
          <cell r="N83">
            <v>782.1</v>
          </cell>
          <cell r="O83">
            <v>166.4</v>
          </cell>
        </row>
        <row r="84">
          <cell r="J84">
            <v>307.2</v>
          </cell>
          <cell r="K84">
            <v>211.5</v>
          </cell>
          <cell r="L84">
            <v>216.7</v>
          </cell>
          <cell r="M84">
            <v>242.3</v>
          </cell>
          <cell r="N84">
            <v>235.8</v>
          </cell>
          <cell r="O84">
            <v>206.1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J86">
            <v>21.3</v>
          </cell>
          <cell r="K86">
            <v>8.1999999999999993</v>
          </cell>
          <cell r="L86">
            <v>7.9</v>
          </cell>
          <cell r="M86">
            <v>0.9</v>
          </cell>
          <cell r="N86">
            <v>1.6</v>
          </cell>
          <cell r="O86">
            <v>4</v>
          </cell>
        </row>
        <row r="87">
          <cell r="J87">
            <v>712.9</v>
          </cell>
          <cell r="K87">
            <v>788.2</v>
          </cell>
          <cell r="L87">
            <v>2211.6</v>
          </cell>
          <cell r="M87">
            <v>597.6</v>
          </cell>
          <cell r="N87">
            <v>552.20000000000005</v>
          </cell>
          <cell r="O87">
            <v>647.79999999999995</v>
          </cell>
        </row>
        <row r="88">
          <cell r="J88">
            <v>710.5</v>
          </cell>
          <cell r="K88">
            <v>775.2</v>
          </cell>
          <cell r="L88">
            <v>747.1</v>
          </cell>
          <cell r="M88">
            <v>596.5</v>
          </cell>
          <cell r="N88">
            <v>549.1</v>
          </cell>
          <cell r="O88">
            <v>641</v>
          </cell>
        </row>
        <row r="89">
          <cell r="J89">
            <v>0</v>
          </cell>
          <cell r="K89">
            <v>0</v>
          </cell>
          <cell r="L89">
            <v>1462.4</v>
          </cell>
          <cell r="M89">
            <v>0</v>
          </cell>
          <cell r="N89">
            <v>0</v>
          </cell>
          <cell r="O89">
            <v>0</v>
          </cell>
        </row>
        <row r="91">
          <cell r="J91">
            <v>5.8</v>
          </cell>
          <cell r="K91">
            <v>5.7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J92">
            <v>0</v>
          </cell>
          <cell r="K92">
            <v>1597.8</v>
          </cell>
          <cell r="L92">
            <v>803.3</v>
          </cell>
          <cell r="M92">
            <v>809.4</v>
          </cell>
          <cell r="N92">
            <v>825</v>
          </cell>
          <cell r="O92">
            <v>859.6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O244"/>
  <sheetViews>
    <sheetView showGridLines="0" tabSelected="1" topLeftCell="K73" zoomScaleNormal="100" workbookViewId="0">
      <selection activeCell="R73" sqref="R1:T1048576"/>
    </sheetView>
  </sheetViews>
  <sheetFormatPr baseColWidth="10" defaultColWidth="11.42578125" defaultRowHeight="12.75" x14ac:dyDescent="0.2"/>
  <cols>
    <col min="1" max="1" width="1.5703125" style="27" customWidth="1"/>
    <col min="2" max="2" width="76.85546875" style="29" customWidth="1"/>
    <col min="3" max="8" width="10.7109375" style="29" customWidth="1"/>
    <col min="9" max="9" width="14" style="29" customWidth="1"/>
    <col min="10" max="10" width="10.5703125" style="27" customWidth="1"/>
    <col min="11" max="11" width="10.28515625" style="27" customWidth="1"/>
    <col min="12" max="15" width="12.140625" style="27" customWidth="1"/>
    <col min="16" max="16" width="10.42578125" style="27" customWidth="1"/>
    <col min="17" max="17" width="10" style="29" customWidth="1"/>
    <col min="18" max="53" width="11.42578125" style="3"/>
    <col min="54" max="16384" width="11.42578125" style="29"/>
  </cols>
  <sheetData>
    <row r="1" spans="2:28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ht="9.75" customHeight="1" x14ac:dyDescent="0.3"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20.25" customHeight="1" x14ac:dyDescent="0.3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5.75" customHeight="1" x14ac:dyDescent="0.3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15.75" customHeigh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15.75" customHeight="1" x14ac:dyDescent="0.3"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24" customHeight="1" x14ac:dyDescent="0.2">
      <c r="B7" s="9" t="s">
        <v>5</v>
      </c>
      <c r="C7" s="10">
        <v>2020</v>
      </c>
      <c r="D7" s="11"/>
      <c r="E7" s="11"/>
      <c r="F7" s="11"/>
      <c r="G7" s="11"/>
      <c r="H7" s="11"/>
      <c r="I7" s="12" t="s">
        <v>6</v>
      </c>
      <c r="J7" s="10">
        <v>2020</v>
      </c>
      <c r="K7" s="11"/>
      <c r="L7" s="11"/>
      <c r="M7" s="11"/>
      <c r="N7" s="11"/>
      <c r="O7" s="11"/>
      <c r="P7" s="12" t="s">
        <v>7</v>
      </c>
      <c r="Q7" s="12" t="s">
        <v>8</v>
      </c>
      <c r="R7" s="7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25.5" customHeight="1" thickBot="1" x14ac:dyDescent="0.25">
      <c r="B8" s="13"/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5"/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5"/>
      <c r="Q8" s="15"/>
      <c r="R8" s="7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18" customHeight="1" thickTop="1" x14ac:dyDescent="0.25">
      <c r="B9" s="16" t="s">
        <v>15</v>
      </c>
      <c r="C9" s="17">
        <f t="shared" ref="C9:P9" si="0">+C10+C57+C58+C63+C81</f>
        <v>63516.999999999985</v>
      </c>
      <c r="D9" s="17">
        <f t="shared" si="0"/>
        <v>49745.3</v>
      </c>
      <c r="E9" s="17">
        <f t="shared" si="0"/>
        <v>46760.399999999987</v>
      </c>
      <c r="F9" s="17">
        <f t="shared" si="0"/>
        <v>45722.399999999994</v>
      </c>
      <c r="G9" s="17">
        <f t="shared" si="0"/>
        <v>34063.200000000004</v>
      </c>
      <c r="H9" s="17">
        <f t="shared" si="0"/>
        <v>40180.600000000006</v>
      </c>
      <c r="I9" s="17">
        <f t="shared" si="0"/>
        <v>279988.90000000002</v>
      </c>
      <c r="J9" s="17">
        <f t="shared" si="0"/>
        <v>67582.000000000015</v>
      </c>
      <c r="K9" s="17">
        <f t="shared" si="0"/>
        <v>52276.399999999994</v>
      </c>
      <c r="L9" s="17">
        <f t="shared" si="0"/>
        <v>58400.3</v>
      </c>
      <c r="M9" s="17">
        <f t="shared" si="0"/>
        <v>47808.64267531698</v>
      </c>
      <c r="N9" s="17">
        <f t="shared" si="0"/>
        <v>36201.799999999988</v>
      </c>
      <c r="O9" s="17">
        <f t="shared" si="0"/>
        <v>38255.399999999987</v>
      </c>
      <c r="P9" s="18">
        <f t="shared" si="0"/>
        <v>300524.54267531697</v>
      </c>
      <c r="Q9" s="17">
        <f t="shared" ref="Q9:Q40" si="1">+I9/P9*100</f>
        <v>93.166733574401135</v>
      </c>
      <c r="R9" s="7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18" customHeight="1" x14ac:dyDescent="0.25">
      <c r="B10" s="16" t="s">
        <v>16</v>
      </c>
      <c r="C10" s="17">
        <f t="shared" ref="C10:P10" si="2">+C11+C16+C25+C46+C55+C56</f>
        <v>59414.999999999985</v>
      </c>
      <c r="D10" s="17">
        <f t="shared" si="2"/>
        <v>46283.9</v>
      </c>
      <c r="E10" s="17">
        <f t="shared" si="2"/>
        <v>41049.199999999997</v>
      </c>
      <c r="F10" s="17">
        <f t="shared" si="2"/>
        <v>32352.6</v>
      </c>
      <c r="G10" s="17">
        <f t="shared" si="2"/>
        <v>31764.800000000007</v>
      </c>
      <c r="H10" s="17">
        <f t="shared" si="2"/>
        <v>37745.4</v>
      </c>
      <c r="I10" s="17">
        <f t="shared" si="2"/>
        <v>248610.89999999997</v>
      </c>
      <c r="J10" s="17">
        <f>+J11+J16+J25+J46+J55+J56</f>
        <v>63265.700000000004</v>
      </c>
      <c r="K10" s="17">
        <f t="shared" ref="K10:O10" si="3">+K11+K16+K25+K46+K55+K56</f>
        <v>48383.7</v>
      </c>
      <c r="L10" s="17">
        <f t="shared" si="3"/>
        <v>52069.4</v>
      </c>
      <c r="M10" s="17">
        <f t="shared" si="3"/>
        <v>34428.442675316983</v>
      </c>
      <c r="N10" s="18">
        <f t="shared" si="3"/>
        <v>33766.799999999996</v>
      </c>
      <c r="O10" s="18">
        <f t="shared" si="3"/>
        <v>34542.499999999993</v>
      </c>
      <c r="P10" s="18">
        <f t="shared" si="2"/>
        <v>266456.54267531697</v>
      </c>
      <c r="Q10" s="17">
        <f t="shared" si="1"/>
        <v>93.302606685450272</v>
      </c>
      <c r="R10" s="7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8" customHeight="1" x14ac:dyDescent="0.25">
      <c r="B11" s="19" t="s">
        <v>17</v>
      </c>
      <c r="C11" s="20">
        <f t="shared" ref="C11:P11" si="4">SUM(C12:C15)</f>
        <v>20896.599999999999</v>
      </c>
      <c r="D11" s="20">
        <f t="shared" ref="D11:H11" si="5">SUM(D12:D15)</f>
        <v>14072.900000000001</v>
      </c>
      <c r="E11" s="20">
        <f t="shared" si="5"/>
        <v>13646.500000000002</v>
      </c>
      <c r="F11" s="20">
        <f t="shared" si="5"/>
        <v>16420.599999999999</v>
      </c>
      <c r="G11" s="20">
        <f t="shared" si="5"/>
        <v>11041.7</v>
      </c>
      <c r="H11" s="20">
        <f t="shared" si="5"/>
        <v>10870.4</v>
      </c>
      <c r="I11" s="20">
        <f t="shared" si="4"/>
        <v>86948.700000000012</v>
      </c>
      <c r="J11" s="20">
        <f>SUM(J12:J15)</f>
        <v>22171.800000000003</v>
      </c>
      <c r="K11" s="20">
        <f t="shared" ref="K11:O11" si="6">SUM(K12:K15)</f>
        <v>14454.599999999999</v>
      </c>
      <c r="L11" s="20">
        <f t="shared" si="6"/>
        <v>15206.9</v>
      </c>
      <c r="M11" s="20">
        <f t="shared" si="6"/>
        <v>17289.400000000001</v>
      </c>
      <c r="N11" s="21">
        <f t="shared" si="6"/>
        <v>12634.4</v>
      </c>
      <c r="O11" s="21">
        <f t="shared" si="6"/>
        <v>10633.3</v>
      </c>
      <c r="P11" s="21">
        <f t="shared" si="4"/>
        <v>92390.399999999994</v>
      </c>
      <c r="Q11" s="20">
        <f t="shared" si="1"/>
        <v>94.110102348295939</v>
      </c>
      <c r="R11" s="7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18" customHeight="1" x14ac:dyDescent="0.25">
      <c r="B12" s="22" t="s">
        <v>18</v>
      </c>
      <c r="C12" s="23">
        <f>+[1]PP!J11</f>
        <v>6857</v>
      </c>
      <c r="D12" s="23">
        <f>+[1]PP!K11</f>
        <v>5532.7</v>
      </c>
      <c r="E12" s="23">
        <f>+[1]PP!L11</f>
        <v>4956.6000000000004</v>
      </c>
      <c r="F12" s="23">
        <f>+[1]PP!M11</f>
        <v>4725.8999999999996</v>
      </c>
      <c r="G12" s="23">
        <f>+[1]PP!N11</f>
        <v>4520.2</v>
      </c>
      <c r="H12" s="23">
        <f>+[1]PP!O11</f>
        <v>4097.8999999999996</v>
      </c>
      <c r="I12" s="23">
        <f>SUM(C12:H12)</f>
        <v>30690.300000000003</v>
      </c>
      <c r="J12" s="23">
        <v>7039.2</v>
      </c>
      <c r="K12" s="23">
        <v>5517.4</v>
      </c>
      <c r="L12" s="23">
        <v>5824.2</v>
      </c>
      <c r="M12" s="23">
        <v>5350.6</v>
      </c>
      <c r="N12" s="23">
        <v>4854</v>
      </c>
      <c r="O12" s="23">
        <v>3735.7</v>
      </c>
      <c r="P12" s="24">
        <f>SUM(J12:O12)</f>
        <v>32321.100000000002</v>
      </c>
      <c r="Q12" s="23">
        <f t="shared" si="1"/>
        <v>94.95437964673232</v>
      </c>
      <c r="R12" s="7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8" customHeight="1" x14ac:dyDescent="0.25">
      <c r="B13" s="22" t="s">
        <v>19</v>
      </c>
      <c r="C13" s="23">
        <f>+[1]PP!J12</f>
        <v>10045.5</v>
      </c>
      <c r="D13" s="23">
        <f>+[1]PP!K12</f>
        <v>5947.3</v>
      </c>
      <c r="E13" s="23">
        <f>+[1]PP!L12</f>
        <v>5901.6</v>
      </c>
      <c r="F13" s="23">
        <f>+[1]PP!M12</f>
        <v>9248.7000000000007</v>
      </c>
      <c r="G13" s="23">
        <f>+[1]PP!N12</f>
        <v>3614.5</v>
      </c>
      <c r="H13" s="23">
        <f>+[1]PP!O12</f>
        <v>4255.8999999999996</v>
      </c>
      <c r="I13" s="23">
        <f>SUM(C13:H13)</f>
        <v>39013.500000000007</v>
      </c>
      <c r="J13" s="23">
        <v>10433</v>
      </c>
      <c r="K13" s="23">
        <v>6066.2</v>
      </c>
      <c r="L13" s="23">
        <v>6145.8</v>
      </c>
      <c r="M13" s="23">
        <v>9450.7000000000007</v>
      </c>
      <c r="N13" s="23">
        <v>4749.3999999999996</v>
      </c>
      <c r="O13" s="23">
        <v>4390</v>
      </c>
      <c r="P13" s="24">
        <f>SUM(J13:O13)</f>
        <v>41235.1</v>
      </c>
      <c r="Q13" s="23">
        <f t="shared" si="1"/>
        <v>94.612356948328028</v>
      </c>
      <c r="R13" s="7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18" customHeight="1" x14ac:dyDescent="0.25">
      <c r="B14" s="22" t="s">
        <v>20</v>
      </c>
      <c r="C14" s="23">
        <f>+[1]PP!J13</f>
        <v>3790.6</v>
      </c>
      <c r="D14" s="23">
        <f>+[1]PP!K13</f>
        <v>2473.6999999999998</v>
      </c>
      <c r="E14" s="23">
        <f>+[1]PP!L13</f>
        <v>2716.1</v>
      </c>
      <c r="F14" s="23">
        <f>+[1]PP!M13</f>
        <v>2401.6999999999998</v>
      </c>
      <c r="G14" s="23">
        <f>+[1]PP!N13</f>
        <v>2860.3</v>
      </c>
      <c r="H14" s="23">
        <f>+[1]PP!O13</f>
        <v>2447.1</v>
      </c>
      <c r="I14" s="23">
        <f>SUM(C14:H14)</f>
        <v>16689.499999999996</v>
      </c>
      <c r="J14" s="23">
        <v>4524.7</v>
      </c>
      <c r="K14" s="23">
        <v>2732.6</v>
      </c>
      <c r="L14" s="23">
        <v>3014.9</v>
      </c>
      <c r="M14" s="23">
        <v>2444.6</v>
      </c>
      <c r="N14" s="23">
        <v>2990.1</v>
      </c>
      <c r="O14" s="23">
        <v>2479.6999999999998</v>
      </c>
      <c r="P14" s="24">
        <f>SUM(J14:O14)</f>
        <v>18186.599999999999</v>
      </c>
      <c r="Q14" s="23">
        <f t="shared" si="1"/>
        <v>91.768114985758729</v>
      </c>
      <c r="R14" s="7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18" customHeight="1" x14ac:dyDescent="0.25">
      <c r="B15" s="22" t="s">
        <v>21</v>
      </c>
      <c r="C15" s="23">
        <f>+[1]PP!J14</f>
        <v>203.5</v>
      </c>
      <c r="D15" s="23">
        <f>+[1]PP!K14</f>
        <v>119.2</v>
      </c>
      <c r="E15" s="23">
        <f>+[1]PP!L14</f>
        <v>72.2</v>
      </c>
      <c r="F15" s="23">
        <f>+[1]PP!M14</f>
        <v>44.3</v>
      </c>
      <c r="G15" s="23">
        <f>+[1]PP!N14</f>
        <v>46.7</v>
      </c>
      <c r="H15" s="23">
        <f>+[1]PP!O14</f>
        <v>69.5</v>
      </c>
      <c r="I15" s="23">
        <f>SUM(C15:H15)</f>
        <v>555.4</v>
      </c>
      <c r="J15" s="23">
        <v>174.9</v>
      </c>
      <c r="K15" s="23">
        <v>138.4</v>
      </c>
      <c r="L15" s="23">
        <v>222</v>
      </c>
      <c r="M15" s="23">
        <v>43.5</v>
      </c>
      <c r="N15" s="23">
        <v>40.9</v>
      </c>
      <c r="O15" s="23">
        <v>27.9</v>
      </c>
      <c r="P15" s="24">
        <f>SUM(J15:O15)</f>
        <v>647.59999999999991</v>
      </c>
      <c r="Q15" s="23">
        <f t="shared" si="1"/>
        <v>85.762816553428038</v>
      </c>
      <c r="R15" s="7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8" customHeight="1" x14ac:dyDescent="0.25">
      <c r="B16" s="16" t="s">
        <v>22</v>
      </c>
      <c r="C16" s="25">
        <f t="shared" ref="C16:P16" si="7">+C17+C24</f>
        <v>2038.1</v>
      </c>
      <c r="D16" s="25">
        <f t="shared" si="7"/>
        <v>1843</v>
      </c>
      <c r="E16" s="25">
        <f t="shared" si="7"/>
        <v>2517.6</v>
      </c>
      <c r="F16" s="25">
        <f t="shared" si="7"/>
        <v>447</v>
      </c>
      <c r="G16" s="25">
        <f t="shared" si="7"/>
        <v>1039.3000000000002</v>
      </c>
      <c r="H16" s="25">
        <f t="shared" si="7"/>
        <v>1588.6999999999998</v>
      </c>
      <c r="I16" s="25">
        <f t="shared" si="7"/>
        <v>9473.7000000000007</v>
      </c>
      <c r="J16" s="25">
        <f>+J17+J24</f>
        <v>2197.8000000000002</v>
      </c>
      <c r="K16" s="25">
        <f t="shared" ref="K16:O16" si="8">+K17+K24</f>
        <v>2000.2000000000003</v>
      </c>
      <c r="L16" s="25">
        <f t="shared" si="8"/>
        <v>3108.7999999999997</v>
      </c>
      <c r="M16" s="25">
        <f t="shared" si="8"/>
        <v>542.64267531697988</v>
      </c>
      <c r="N16" s="26">
        <f t="shared" si="8"/>
        <v>1090</v>
      </c>
      <c r="O16" s="26">
        <f t="shared" si="8"/>
        <v>1490.1000000000001</v>
      </c>
      <c r="P16" s="26">
        <f t="shared" si="7"/>
        <v>10429.54267531698</v>
      </c>
      <c r="Q16" s="25">
        <f t="shared" si="1"/>
        <v>90.835238849167197</v>
      </c>
      <c r="R16" s="7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67" ht="18" customHeight="1" x14ac:dyDescent="0.25">
      <c r="B17" s="28" t="s">
        <v>23</v>
      </c>
      <c r="C17" s="25">
        <f t="shared" ref="C17:P17" si="9">SUM(C18:C23)</f>
        <v>1890.3</v>
      </c>
      <c r="D17" s="25">
        <f t="shared" si="9"/>
        <v>1729.9</v>
      </c>
      <c r="E17" s="25">
        <f t="shared" si="9"/>
        <v>2431.9</v>
      </c>
      <c r="F17" s="25">
        <f t="shared" si="9"/>
        <v>433.8</v>
      </c>
      <c r="G17" s="25">
        <f t="shared" si="9"/>
        <v>1019.9000000000001</v>
      </c>
      <c r="H17" s="25">
        <f t="shared" si="9"/>
        <v>1526.6</v>
      </c>
      <c r="I17" s="25">
        <f t="shared" si="9"/>
        <v>9032.4000000000015</v>
      </c>
      <c r="J17" s="25">
        <f>SUM(J18:J23)</f>
        <v>1993.4</v>
      </c>
      <c r="K17" s="25">
        <f t="shared" ref="K17:O17" si="10">SUM(K18:K23)</f>
        <v>1785.2000000000003</v>
      </c>
      <c r="L17" s="25">
        <f t="shared" si="10"/>
        <v>2885.6</v>
      </c>
      <c r="M17" s="25">
        <f t="shared" si="10"/>
        <v>523.34267531697992</v>
      </c>
      <c r="N17" s="26">
        <f t="shared" si="10"/>
        <v>1069.8</v>
      </c>
      <c r="O17" s="26">
        <f t="shared" si="10"/>
        <v>1466.7</v>
      </c>
      <c r="P17" s="26">
        <f t="shared" si="9"/>
        <v>9724.0426753169795</v>
      </c>
      <c r="Q17" s="25">
        <f t="shared" si="1"/>
        <v>92.887292884135434</v>
      </c>
      <c r="R17" s="7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67" ht="18" customHeight="1" x14ac:dyDescent="0.25">
      <c r="B18" s="30" t="s">
        <v>24</v>
      </c>
      <c r="C18" s="31">
        <f>+[1]PP!J17</f>
        <v>81.3</v>
      </c>
      <c r="D18" s="31">
        <f>+[1]PP!K17</f>
        <v>211.8</v>
      </c>
      <c r="E18" s="31">
        <f>+[1]PP!L17</f>
        <v>1019.2</v>
      </c>
      <c r="F18" s="31">
        <f>+[1]PP!M17</f>
        <v>17.600000000000001</v>
      </c>
      <c r="G18" s="31">
        <f>+[1]PP!N17</f>
        <v>22</v>
      </c>
      <c r="H18" s="31">
        <f>+[1]PP!O17</f>
        <v>57.1</v>
      </c>
      <c r="I18" s="23">
        <f t="shared" ref="I18:I24" si="11">SUM(C18:H18)</f>
        <v>1409</v>
      </c>
      <c r="J18" s="32">
        <v>94</v>
      </c>
      <c r="K18" s="32">
        <v>236.1</v>
      </c>
      <c r="L18" s="32">
        <v>1028.5999999999999</v>
      </c>
      <c r="M18" s="32">
        <v>50.9</v>
      </c>
      <c r="N18" s="32">
        <v>24.7</v>
      </c>
      <c r="O18" s="32">
        <v>130.1</v>
      </c>
      <c r="P18" s="24">
        <f t="shared" ref="P18:P24" si="12">SUM(J18:O18)</f>
        <v>1564.3999999999999</v>
      </c>
      <c r="Q18" s="23">
        <f t="shared" si="1"/>
        <v>90.066479161339814</v>
      </c>
      <c r="R18" s="7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67" ht="18" customHeight="1" x14ac:dyDescent="0.25">
      <c r="B19" s="30" t="s">
        <v>25</v>
      </c>
      <c r="C19" s="31">
        <f>+[1]PP!J18</f>
        <v>197.4</v>
      </c>
      <c r="D19" s="31">
        <f>+[1]PP!K18</f>
        <v>92.9</v>
      </c>
      <c r="E19" s="31">
        <f>+[1]PP!L18</f>
        <v>65.5</v>
      </c>
      <c r="F19" s="31">
        <f>+[1]PP!M18</f>
        <v>54.3</v>
      </c>
      <c r="G19" s="31">
        <f>+[1]PP!N18</f>
        <v>244.6</v>
      </c>
      <c r="H19" s="31">
        <f>+[1]PP!O18</f>
        <v>250.6</v>
      </c>
      <c r="I19" s="23">
        <f t="shared" si="11"/>
        <v>905.30000000000007</v>
      </c>
      <c r="J19" s="32">
        <v>234.5</v>
      </c>
      <c r="K19" s="32">
        <v>120.2</v>
      </c>
      <c r="L19" s="32">
        <v>165</v>
      </c>
      <c r="M19" s="32">
        <v>0</v>
      </c>
      <c r="N19" s="32">
        <v>299</v>
      </c>
      <c r="O19" s="32">
        <v>216.6</v>
      </c>
      <c r="P19" s="24">
        <f t="shared" si="12"/>
        <v>1035.3</v>
      </c>
      <c r="Q19" s="23">
        <f t="shared" si="1"/>
        <v>87.443253163334305</v>
      </c>
      <c r="R19" s="7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67" ht="18" customHeight="1" x14ac:dyDescent="0.25">
      <c r="B20" s="30" t="s">
        <v>26</v>
      </c>
      <c r="C20" s="31">
        <f>+[1]PP!J19</f>
        <v>508.7</v>
      </c>
      <c r="D20" s="31">
        <f>+[1]PP!K19</f>
        <v>537.6</v>
      </c>
      <c r="E20" s="31">
        <f>+[1]PP!L19</f>
        <v>358.7</v>
      </c>
      <c r="F20" s="31">
        <f>+[1]PP!M19</f>
        <v>0</v>
      </c>
      <c r="G20" s="31">
        <f>+[1]PP!N19</f>
        <v>55.6</v>
      </c>
      <c r="H20" s="31">
        <f>+[1]PP!O19</f>
        <v>324.60000000000002</v>
      </c>
      <c r="I20" s="23">
        <f t="shared" si="11"/>
        <v>1785.1999999999998</v>
      </c>
      <c r="J20" s="32">
        <v>526.4</v>
      </c>
      <c r="K20" s="32">
        <v>573.20000000000005</v>
      </c>
      <c r="L20" s="32">
        <v>729.2</v>
      </c>
      <c r="M20" s="32">
        <v>0</v>
      </c>
      <c r="N20" s="32">
        <v>21.4</v>
      </c>
      <c r="O20" s="32">
        <v>217.1</v>
      </c>
      <c r="P20" s="24">
        <f t="shared" si="12"/>
        <v>2067.3000000000002</v>
      </c>
      <c r="Q20" s="23">
        <f t="shared" si="1"/>
        <v>86.354181783001977</v>
      </c>
      <c r="R20" s="7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67" ht="18" customHeight="1" x14ac:dyDescent="0.25">
      <c r="A21" s="33"/>
      <c r="B21" s="34" t="s">
        <v>27</v>
      </c>
      <c r="C21" s="31">
        <f>+[1]PP!J20</f>
        <v>129.30000000000001</v>
      </c>
      <c r="D21" s="31">
        <f>+[1]PP!K20</f>
        <v>108</v>
      </c>
      <c r="E21" s="31">
        <f>+[1]PP!L20</f>
        <v>78.3</v>
      </c>
      <c r="F21" s="31">
        <f>+[1]PP!M20</f>
        <v>0.1</v>
      </c>
      <c r="G21" s="31">
        <f>+[1]PP!N20</f>
        <v>2</v>
      </c>
      <c r="H21" s="31">
        <f>+[1]PP!O20</f>
        <v>25.1</v>
      </c>
      <c r="I21" s="23">
        <f t="shared" si="11"/>
        <v>342.80000000000007</v>
      </c>
      <c r="J21" s="23">
        <v>146.30000000000001</v>
      </c>
      <c r="K21" s="23">
        <v>124.7</v>
      </c>
      <c r="L21" s="23">
        <v>137.1</v>
      </c>
      <c r="M21" s="23">
        <v>4.2675316980000003E-2</v>
      </c>
      <c r="N21" s="23">
        <v>0</v>
      </c>
      <c r="O21" s="23">
        <v>9.6</v>
      </c>
      <c r="P21" s="24">
        <f t="shared" si="12"/>
        <v>417.74267531698007</v>
      </c>
      <c r="Q21" s="23">
        <f t="shared" si="1"/>
        <v>82.060086329433773</v>
      </c>
      <c r="R21" s="7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67" ht="18" customHeight="1" x14ac:dyDescent="0.25">
      <c r="B22" s="30" t="s">
        <v>28</v>
      </c>
      <c r="C22" s="31">
        <f>+[1]PP!J21</f>
        <v>903.5</v>
      </c>
      <c r="D22" s="31">
        <f>+[1]PP!K21</f>
        <v>683.9</v>
      </c>
      <c r="E22" s="31">
        <f>+[1]PP!L21</f>
        <v>729.1</v>
      </c>
      <c r="F22" s="31">
        <f>+[1]PP!M21</f>
        <v>348.7</v>
      </c>
      <c r="G22" s="31">
        <f>+[1]PP!N21</f>
        <v>671</v>
      </c>
      <c r="H22" s="31">
        <f>+[1]PP!O21</f>
        <v>634.70000000000005</v>
      </c>
      <c r="I22" s="23">
        <f t="shared" si="11"/>
        <v>3970.8999999999996</v>
      </c>
      <c r="J22" s="23">
        <v>896</v>
      </c>
      <c r="K22" s="23">
        <v>617.6</v>
      </c>
      <c r="L22" s="23">
        <v>719.8</v>
      </c>
      <c r="M22" s="23">
        <v>454.4</v>
      </c>
      <c r="N22" s="23">
        <v>681.7</v>
      </c>
      <c r="O22" s="23">
        <v>675.9</v>
      </c>
      <c r="P22" s="24">
        <f t="shared" si="12"/>
        <v>4045.4</v>
      </c>
      <c r="Q22" s="23">
        <f t="shared" si="1"/>
        <v>98.158402135759133</v>
      </c>
      <c r="R22" s="7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67" ht="18" customHeight="1" x14ac:dyDescent="0.25">
      <c r="B23" s="34" t="s">
        <v>29</v>
      </c>
      <c r="C23" s="31">
        <f>+[1]PP!J22</f>
        <v>70.099999999999994</v>
      </c>
      <c r="D23" s="31">
        <f>+[1]PP!K22</f>
        <v>95.7</v>
      </c>
      <c r="E23" s="31">
        <f>+[1]PP!L22</f>
        <v>181.1</v>
      </c>
      <c r="F23" s="31">
        <f>+[1]PP!M22</f>
        <v>13.1</v>
      </c>
      <c r="G23" s="31">
        <f>+[1]PP!N22</f>
        <v>24.7</v>
      </c>
      <c r="H23" s="31">
        <f>+[1]PP!O22</f>
        <v>234.5</v>
      </c>
      <c r="I23" s="23">
        <f t="shared" si="11"/>
        <v>619.20000000000005</v>
      </c>
      <c r="J23" s="23">
        <v>96.2</v>
      </c>
      <c r="K23" s="23">
        <v>113.4</v>
      </c>
      <c r="L23" s="23">
        <v>105.9</v>
      </c>
      <c r="M23" s="23">
        <v>18</v>
      </c>
      <c r="N23" s="23">
        <v>43</v>
      </c>
      <c r="O23" s="23">
        <v>217.4</v>
      </c>
      <c r="P23" s="24">
        <f t="shared" si="12"/>
        <v>593.9</v>
      </c>
      <c r="Q23" s="23">
        <f t="shared" si="1"/>
        <v>104.25997642700793</v>
      </c>
      <c r="R23" s="7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67" ht="18" customHeight="1" x14ac:dyDescent="0.25">
      <c r="B24" s="28" t="s">
        <v>30</v>
      </c>
      <c r="C24" s="25">
        <f>+[1]PP!J23</f>
        <v>147.80000000000001</v>
      </c>
      <c r="D24" s="25">
        <f>+[1]PP!K23</f>
        <v>113.1</v>
      </c>
      <c r="E24" s="25">
        <f>+[1]PP!L23</f>
        <v>85.7</v>
      </c>
      <c r="F24" s="25">
        <f>+[1]PP!M23</f>
        <v>13.2</v>
      </c>
      <c r="G24" s="25">
        <f>+[1]PP!N23</f>
        <v>19.399999999999999</v>
      </c>
      <c r="H24" s="25">
        <f>+[1]PP!O23</f>
        <v>62.1</v>
      </c>
      <c r="I24" s="20">
        <f t="shared" si="11"/>
        <v>441.29999999999995</v>
      </c>
      <c r="J24" s="20">
        <v>204.4</v>
      </c>
      <c r="K24" s="20">
        <v>215</v>
      </c>
      <c r="L24" s="20">
        <v>223.2</v>
      </c>
      <c r="M24" s="20">
        <v>19.3</v>
      </c>
      <c r="N24" s="20">
        <v>20.2</v>
      </c>
      <c r="O24" s="20">
        <v>23.4</v>
      </c>
      <c r="P24" s="21">
        <f t="shared" si="12"/>
        <v>705.49999999999989</v>
      </c>
      <c r="Q24" s="20">
        <f t="shared" si="1"/>
        <v>62.551381998582571</v>
      </c>
      <c r="R24" s="7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67" ht="18" customHeight="1" x14ac:dyDescent="0.25">
      <c r="B25" s="19" t="s">
        <v>31</v>
      </c>
      <c r="C25" s="20">
        <f t="shared" ref="C25:P25" si="13">+C26+C29+C37+C45</f>
        <v>32927.299999999996</v>
      </c>
      <c r="D25" s="20">
        <f t="shared" si="13"/>
        <v>27228.399999999998</v>
      </c>
      <c r="E25" s="20">
        <f t="shared" si="13"/>
        <v>22196.9</v>
      </c>
      <c r="F25" s="20">
        <f t="shared" si="13"/>
        <v>13914.499999999998</v>
      </c>
      <c r="G25" s="20">
        <f t="shared" si="13"/>
        <v>18158.200000000004</v>
      </c>
      <c r="H25" s="20">
        <f t="shared" si="13"/>
        <v>23224.400000000005</v>
      </c>
      <c r="I25" s="20">
        <f t="shared" si="13"/>
        <v>137649.69999999998</v>
      </c>
      <c r="J25" s="20">
        <f>+J26+J29+J37+J45</f>
        <v>35192.5</v>
      </c>
      <c r="K25" s="20">
        <f t="shared" ref="K25:O25" si="14">+K26+K29+K37+K45</f>
        <v>28641.4</v>
      </c>
      <c r="L25" s="20">
        <f t="shared" si="14"/>
        <v>29908.7</v>
      </c>
      <c r="M25" s="20">
        <f t="shared" si="14"/>
        <v>14879.800000000001</v>
      </c>
      <c r="N25" s="21">
        <f t="shared" si="14"/>
        <v>18394.899999999998</v>
      </c>
      <c r="O25" s="21">
        <f t="shared" si="14"/>
        <v>20421.5</v>
      </c>
      <c r="P25" s="21">
        <f t="shared" si="13"/>
        <v>147438.79999999999</v>
      </c>
      <c r="Q25" s="20">
        <f t="shared" si="1"/>
        <v>93.360567231963358</v>
      </c>
      <c r="R25" s="7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67" ht="18" customHeight="1" x14ac:dyDescent="0.25">
      <c r="B26" s="35" t="s">
        <v>32</v>
      </c>
      <c r="C26" s="20">
        <f t="shared" ref="C26:P26" si="15">+C27+C28</f>
        <v>21290</v>
      </c>
      <c r="D26" s="20">
        <f t="shared" si="15"/>
        <v>17078.5</v>
      </c>
      <c r="E26" s="20">
        <f t="shared" si="15"/>
        <v>13047.5</v>
      </c>
      <c r="F26" s="20">
        <f t="shared" si="15"/>
        <v>9534.5999999999985</v>
      </c>
      <c r="G26" s="20">
        <f t="shared" si="15"/>
        <v>12331.1</v>
      </c>
      <c r="H26" s="20">
        <f t="shared" si="15"/>
        <v>15387.800000000001</v>
      </c>
      <c r="I26" s="20">
        <f t="shared" si="15"/>
        <v>88669.5</v>
      </c>
      <c r="J26" s="20">
        <f>+J27+J28</f>
        <v>21259.7</v>
      </c>
      <c r="K26" s="20">
        <f t="shared" ref="K26:O26" si="16">+K27+K28</f>
        <v>17762.7</v>
      </c>
      <c r="L26" s="20">
        <f t="shared" si="16"/>
        <v>18879</v>
      </c>
      <c r="M26" s="20">
        <f t="shared" si="16"/>
        <v>10308.200000000001</v>
      </c>
      <c r="N26" s="21">
        <f t="shared" si="16"/>
        <v>12474.3</v>
      </c>
      <c r="O26" s="21">
        <f t="shared" si="16"/>
        <v>13796.900000000001</v>
      </c>
      <c r="P26" s="21">
        <f t="shared" si="15"/>
        <v>94480.799999999988</v>
      </c>
      <c r="Q26" s="20">
        <f t="shared" si="1"/>
        <v>93.849226509513045</v>
      </c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67" ht="18" customHeight="1" x14ac:dyDescent="0.25">
      <c r="B27" s="36" t="s">
        <v>33</v>
      </c>
      <c r="C27" s="23">
        <f>+[1]PP!J26</f>
        <v>13445.2</v>
      </c>
      <c r="D27" s="23">
        <f>+[1]PP!K26</f>
        <v>10310.5</v>
      </c>
      <c r="E27" s="23">
        <f>+[1]PP!L26</f>
        <v>6500.6</v>
      </c>
      <c r="F27" s="23">
        <f>+[1]PP!M26</f>
        <v>5021.7</v>
      </c>
      <c r="G27" s="23">
        <f>+[1]PP!N26</f>
        <v>7902</v>
      </c>
      <c r="H27" s="23">
        <f>+[1]PP!O26</f>
        <v>9988.7000000000007</v>
      </c>
      <c r="I27" s="23">
        <f>SUM(C27:H27)</f>
        <v>53168.7</v>
      </c>
      <c r="J27" s="23">
        <v>13557</v>
      </c>
      <c r="K27" s="23">
        <v>10241</v>
      </c>
      <c r="L27" s="23">
        <v>10337.4</v>
      </c>
      <c r="M27" s="23">
        <v>5734.7</v>
      </c>
      <c r="N27" s="24">
        <v>8060.5</v>
      </c>
      <c r="O27" s="24">
        <v>8139.1</v>
      </c>
      <c r="P27" s="24">
        <f>SUM(J27:O27)</f>
        <v>56069.7</v>
      </c>
      <c r="Q27" s="23">
        <f t="shared" si="1"/>
        <v>94.82608253655718</v>
      </c>
      <c r="R27" s="7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67" ht="18" customHeight="1" x14ac:dyDescent="0.25">
      <c r="B28" s="36" t="s">
        <v>34</v>
      </c>
      <c r="C28" s="23">
        <f>+[1]PP!J27</f>
        <v>7844.8</v>
      </c>
      <c r="D28" s="23">
        <f>+[1]PP!K27</f>
        <v>6768</v>
      </c>
      <c r="E28" s="23">
        <f>+[1]PP!L27</f>
        <v>6546.9</v>
      </c>
      <c r="F28" s="23">
        <f>+[1]PP!M27</f>
        <v>4512.8999999999996</v>
      </c>
      <c r="G28" s="23">
        <f>+[1]PP!N27</f>
        <v>4429.1000000000004</v>
      </c>
      <c r="H28" s="23">
        <f>+[1]PP!O27</f>
        <v>5399.1</v>
      </c>
      <c r="I28" s="23">
        <f>SUM(C28:H28)</f>
        <v>35500.799999999996</v>
      </c>
      <c r="J28" s="23">
        <v>7702.7</v>
      </c>
      <c r="K28" s="23">
        <v>7521.7</v>
      </c>
      <c r="L28" s="23">
        <v>8541.6</v>
      </c>
      <c r="M28" s="23">
        <v>4573.5</v>
      </c>
      <c r="N28" s="24">
        <v>4413.8</v>
      </c>
      <c r="O28" s="24">
        <v>5657.8</v>
      </c>
      <c r="P28" s="24">
        <f>SUM(J28:O28)</f>
        <v>38411.1</v>
      </c>
      <c r="Q28" s="23">
        <f t="shared" si="1"/>
        <v>92.423283894499235</v>
      </c>
      <c r="R28" s="7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67" ht="18" customHeight="1" x14ac:dyDescent="0.25">
      <c r="B29" s="37" t="s">
        <v>35</v>
      </c>
      <c r="C29" s="20">
        <f t="shared" ref="C29:P29" si="17">SUM(C30:C36)</f>
        <v>9997.2000000000007</v>
      </c>
      <c r="D29" s="20">
        <f t="shared" si="17"/>
        <v>8933.5999999999985</v>
      </c>
      <c r="E29" s="20">
        <f t="shared" si="17"/>
        <v>8339.3000000000011</v>
      </c>
      <c r="F29" s="20">
        <f t="shared" si="17"/>
        <v>4316.5</v>
      </c>
      <c r="G29" s="20">
        <f t="shared" si="17"/>
        <v>5740.2999999999993</v>
      </c>
      <c r="H29" s="20">
        <f t="shared" si="17"/>
        <v>7282.5</v>
      </c>
      <c r="I29" s="20">
        <f t="shared" si="17"/>
        <v>44609.4</v>
      </c>
      <c r="J29" s="20">
        <f>SUM(J30:J36)</f>
        <v>12052.300000000001</v>
      </c>
      <c r="K29" s="20">
        <f t="shared" ref="K29:O29" si="18">SUM(K30:K36)</f>
        <v>9409.1</v>
      </c>
      <c r="L29" s="20">
        <f t="shared" si="18"/>
        <v>9635.7999999999993</v>
      </c>
      <c r="M29" s="20">
        <f t="shared" si="18"/>
        <v>4486.2</v>
      </c>
      <c r="N29" s="21">
        <f t="shared" si="18"/>
        <v>5826.7999999999984</v>
      </c>
      <c r="O29" s="21">
        <f t="shared" si="18"/>
        <v>6122.2999999999993</v>
      </c>
      <c r="P29" s="21">
        <f t="shared" si="17"/>
        <v>47532.499999999993</v>
      </c>
      <c r="Q29" s="20">
        <f t="shared" si="1"/>
        <v>93.850312943775322</v>
      </c>
      <c r="R29" s="7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67" ht="18" customHeight="1" x14ac:dyDescent="0.25">
      <c r="B30" s="36" t="s">
        <v>36</v>
      </c>
      <c r="C30" s="23">
        <f>+[1]PP!J29</f>
        <v>2997.1</v>
      </c>
      <c r="D30" s="23">
        <f>+[1]PP!K29</f>
        <v>3273.6</v>
      </c>
      <c r="E30" s="23">
        <f>+[1]PP!L29</f>
        <v>2864.9</v>
      </c>
      <c r="F30" s="23">
        <f>+[1]PP!M29</f>
        <v>1538</v>
      </c>
      <c r="G30" s="23">
        <f>+[1]PP!N29</f>
        <v>1993.8</v>
      </c>
      <c r="H30" s="23">
        <f>+[1]PP!O29</f>
        <v>2372.6</v>
      </c>
      <c r="I30" s="23">
        <f t="shared" ref="I30:I36" si="19">SUM(C30:H30)</f>
        <v>15040</v>
      </c>
      <c r="J30" s="32">
        <v>4216.5</v>
      </c>
      <c r="K30" s="32">
        <v>3312.6</v>
      </c>
      <c r="L30" s="32">
        <v>3342.5</v>
      </c>
      <c r="M30" s="32">
        <v>1631.1</v>
      </c>
      <c r="N30" s="38">
        <v>1998.8</v>
      </c>
      <c r="O30" s="38">
        <v>2332.1</v>
      </c>
      <c r="P30" s="24">
        <f t="shared" ref="P30:P36" si="20">SUM(J30:O30)</f>
        <v>16833.599999999999</v>
      </c>
      <c r="Q30" s="23">
        <f t="shared" si="1"/>
        <v>89.345119285239051</v>
      </c>
      <c r="R30" s="7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67" ht="18" customHeight="1" x14ac:dyDescent="0.25">
      <c r="B31" s="36" t="s">
        <v>37</v>
      </c>
      <c r="C31" s="23">
        <f>+[1]PP!J30</f>
        <v>1630.3</v>
      </c>
      <c r="D31" s="23">
        <f>+[1]PP!K30</f>
        <v>1564.8</v>
      </c>
      <c r="E31" s="23">
        <f>+[1]PP!L30</f>
        <v>1336.4</v>
      </c>
      <c r="F31" s="23">
        <f>+[1]PP!M30</f>
        <v>621.20000000000005</v>
      </c>
      <c r="G31" s="23">
        <f>+[1]PP!N30</f>
        <v>587.9</v>
      </c>
      <c r="H31" s="23">
        <f>+[1]PP!O30</f>
        <v>812.5</v>
      </c>
      <c r="I31" s="23">
        <f t="shared" si="19"/>
        <v>6553.0999999999995</v>
      </c>
      <c r="J31" s="32">
        <v>2035.8</v>
      </c>
      <c r="K31" s="32">
        <v>1734</v>
      </c>
      <c r="L31" s="32">
        <v>1685.9</v>
      </c>
      <c r="M31" s="32">
        <v>582</v>
      </c>
      <c r="N31" s="38">
        <v>590.70000000000005</v>
      </c>
      <c r="O31" s="38">
        <v>781.1</v>
      </c>
      <c r="P31" s="24">
        <f t="shared" si="20"/>
        <v>7409.5000000000009</v>
      </c>
      <c r="Q31" s="23">
        <f t="shared" si="1"/>
        <v>88.441865173088587</v>
      </c>
      <c r="R31" s="7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67" ht="18" customHeight="1" x14ac:dyDescent="0.25">
      <c r="B32" s="36" t="s">
        <v>38</v>
      </c>
      <c r="C32" s="23">
        <f>+[1]PP!J31</f>
        <v>3452</v>
      </c>
      <c r="D32" s="23">
        <f>+[1]PP!K31</f>
        <v>2123.6999999999998</v>
      </c>
      <c r="E32" s="23">
        <f>+[1]PP!L31</f>
        <v>2190.3000000000002</v>
      </c>
      <c r="F32" s="23">
        <f>+[1]PP!M31</f>
        <v>753.7</v>
      </c>
      <c r="G32" s="23">
        <f>+[1]PP!N31</f>
        <v>1618.1</v>
      </c>
      <c r="H32" s="23">
        <f>+[1]PP!O31</f>
        <v>2405.1999999999998</v>
      </c>
      <c r="I32" s="23">
        <f t="shared" si="19"/>
        <v>12543</v>
      </c>
      <c r="J32" s="23">
        <v>3769.8</v>
      </c>
      <c r="K32" s="23">
        <v>2348.3000000000002</v>
      </c>
      <c r="L32" s="23">
        <v>2616.1999999999998</v>
      </c>
      <c r="M32" s="23">
        <v>776.5</v>
      </c>
      <c r="N32" s="24">
        <v>1686.4</v>
      </c>
      <c r="O32" s="24">
        <v>1414.8</v>
      </c>
      <c r="P32" s="24">
        <f t="shared" si="20"/>
        <v>12611.999999999998</v>
      </c>
      <c r="Q32" s="23">
        <f t="shared" si="1"/>
        <v>99.452901998097062</v>
      </c>
      <c r="R32" s="7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2:67" ht="18" customHeight="1" x14ac:dyDescent="0.25">
      <c r="B33" s="36" t="s">
        <v>39</v>
      </c>
      <c r="C33" s="23">
        <f>+[1]PP!J32</f>
        <v>299.7</v>
      </c>
      <c r="D33" s="23">
        <f>+[1]PP!K32</f>
        <v>303.39999999999998</v>
      </c>
      <c r="E33" s="23">
        <f>+[1]PP!L32</f>
        <v>363.8</v>
      </c>
      <c r="F33" s="23">
        <f>+[1]PP!M32</f>
        <v>129.1</v>
      </c>
      <c r="G33" s="23">
        <f>+[1]PP!N32</f>
        <v>138.30000000000001</v>
      </c>
      <c r="H33" s="23">
        <f>+[1]PP!O32</f>
        <v>227.3</v>
      </c>
      <c r="I33" s="23">
        <f t="shared" si="19"/>
        <v>1461.5999999999997</v>
      </c>
      <c r="J33" s="23">
        <v>375.5</v>
      </c>
      <c r="K33" s="23">
        <v>266.7</v>
      </c>
      <c r="L33" s="23">
        <v>333.7</v>
      </c>
      <c r="M33" s="23">
        <v>87</v>
      </c>
      <c r="N33" s="24">
        <v>133.4</v>
      </c>
      <c r="O33" s="24">
        <v>168.9</v>
      </c>
      <c r="P33" s="24">
        <f t="shared" si="20"/>
        <v>1365.2000000000003</v>
      </c>
      <c r="Q33" s="23">
        <f t="shared" si="1"/>
        <v>107.06123644887191</v>
      </c>
      <c r="R33" s="7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2:67" ht="18" customHeight="1" x14ac:dyDescent="0.25">
      <c r="B34" s="36" t="s">
        <v>40</v>
      </c>
      <c r="C34" s="23">
        <f>+[1]PP!J33</f>
        <v>664.1</v>
      </c>
      <c r="D34" s="23">
        <f>+[1]PP!K33</f>
        <v>633.6</v>
      </c>
      <c r="E34" s="23">
        <f>+[1]PP!L33</f>
        <v>622.6</v>
      </c>
      <c r="F34" s="23">
        <f>+[1]PP!M33</f>
        <v>620.9</v>
      </c>
      <c r="G34" s="23">
        <f>+[1]PP!N33</f>
        <v>583</v>
      </c>
      <c r="H34" s="23">
        <f>+[1]PP!O33</f>
        <v>599.1</v>
      </c>
      <c r="I34" s="23">
        <f t="shared" si="19"/>
        <v>3723.3</v>
      </c>
      <c r="J34" s="23">
        <v>696.6</v>
      </c>
      <c r="K34" s="23">
        <v>668.3</v>
      </c>
      <c r="L34" s="23">
        <v>668.3</v>
      </c>
      <c r="M34" s="23">
        <v>656.6</v>
      </c>
      <c r="N34" s="24">
        <v>576.20000000000005</v>
      </c>
      <c r="O34" s="24">
        <v>694.7</v>
      </c>
      <c r="P34" s="24">
        <f t="shared" si="20"/>
        <v>3960.7</v>
      </c>
      <c r="Q34" s="23">
        <f t="shared" si="1"/>
        <v>94.00611003105513</v>
      </c>
      <c r="R34" s="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2:67" ht="18" customHeight="1" x14ac:dyDescent="0.25">
      <c r="B35" s="36" t="s">
        <v>41</v>
      </c>
      <c r="C35" s="23">
        <f>+[1]PP!J34</f>
        <v>630</v>
      </c>
      <c r="D35" s="23">
        <f>+[1]PP!K34</f>
        <v>680.1</v>
      </c>
      <c r="E35" s="23">
        <f>+[1]PP!L34</f>
        <v>612</v>
      </c>
      <c r="F35" s="23">
        <f>+[1]PP!M34</f>
        <v>509.3</v>
      </c>
      <c r="G35" s="23">
        <f>+[1]PP!N34</f>
        <v>462.4</v>
      </c>
      <c r="H35" s="23">
        <f>+[1]PP!O34</f>
        <v>472.8</v>
      </c>
      <c r="I35" s="23">
        <f t="shared" si="19"/>
        <v>3366.6000000000004</v>
      </c>
      <c r="J35" s="23">
        <v>634</v>
      </c>
      <c r="K35" s="23">
        <v>655.5</v>
      </c>
      <c r="L35" s="23">
        <v>531.1</v>
      </c>
      <c r="M35" s="23">
        <v>599</v>
      </c>
      <c r="N35" s="24">
        <v>463.4</v>
      </c>
      <c r="O35" s="24">
        <v>520.5</v>
      </c>
      <c r="P35" s="24">
        <f t="shared" si="20"/>
        <v>3403.5</v>
      </c>
      <c r="Q35" s="23">
        <f t="shared" si="1"/>
        <v>98.915821947994715</v>
      </c>
      <c r="R35" s="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2:67" ht="18" customHeight="1" x14ac:dyDescent="0.25">
      <c r="B36" s="36" t="s">
        <v>29</v>
      </c>
      <c r="C36" s="23">
        <f>+[1]PP!J35</f>
        <v>324</v>
      </c>
      <c r="D36" s="23">
        <f>+[1]PP!K35</f>
        <v>354.4</v>
      </c>
      <c r="E36" s="23">
        <f>+[1]PP!L35</f>
        <v>349.3</v>
      </c>
      <c r="F36" s="23">
        <f>+[1]PP!M35</f>
        <v>144.30000000000001</v>
      </c>
      <c r="G36" s="23">
        <f>+[1]PP!N35</f>
        <v>356.8</v>
      </c>
      <c r="H36" s="23">
        <f>+[1]PP!O35</f>
        <v>393</v>
      </c>
      <c r="I36" s="23">
        <f t="shared" si="19"/>
        <v>1921.8</v>
      </c>
      <c r="J36" s="23">
        <v>324.10000000000002</v>
      </c>
      <c r="K36" s="23">
        <v>423.7</v>
      </c>
      <c r="L36" s="23">
        <v>458.1</v>
      </c>
      <c r="M36" s="23">
        <v>154</v>
      </c>
      <c r="N36" s="24">
        <v>377.9</v>
      </c>
      <c r="O36" s="24">
        <v>210.2</v>
      </c>
      <c r="P36" s="24">
        <f t="shared" si="20"/>
        <v>1948.0000000000002</v>
      </c>
      <c r="Q36" s="23">
        <f t="shared" si="1"/>
        <v>98.655030800821336</v>
      </c>
      <c r="R36" s="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2:67" ht="18" customHeight="1" x14ac:dyDescent="0.25">
      <c r="B37" s="35" t="s">
        <v>42</v>
      </c>
      <c r="C37" s="20">
        <f>+C38+C39+C40+C43+C44</f>
        <v>1509.5</v>
      </c>
      <c r="D37" s="20">
        <f t="shared" ref="D37:P37" si="21">+D38+D39+D40+D43+D44</f>
        <v>1133.6000000000001</v>
      </c>
      <c r="E37" s="20">
        <f t="shared" si="21"/>
        <v>744.99999999999989</v>
      </c>
      <c r="F37" s="20">
        <f t="shared" si="21"/>
        <v>4.3999999999999995</v>
      </c>
      <c r="G37" s="20">
        <f t="shared" si="21"/>
        <v>68.899999999999991</v>
      </c>
      <c r="H37" s="20">
        <f t="shared" si="21"/>
        <v>516.9</v>
      </c>
      <c r="I37" s="20">
        <f t="shared" si="21"/>
        <v>3978.2999999999993</v>
      </c>
      <c r="J37" s="20">
        <f>+J38+J39+J40+J43+J44</f>
        <v>1738.1000000000001</v>
      </c>
      <c r="K37" s="20">
        <f t="shared" ref="K37:N37" si="22">+K38+K39+K40+K43+K44</f>
        <v>1353.8</v>
      </c>
      <c r="L37" s="20">
        <f t="shared" si="22"/>
        <v>1234.2000000000003</v>
      </c>
      <c r="M37" s="20">
        <f t="shared" si="22"/>
        <v>12.6</v>
      </c>
      <c r="N37" s="21">
        <f t="shared" si="22"/>
        <v>73.2</v>
      </c>
      <c r="O37" s="21">
        <f t="shared" si="21"/>
        <v>351.8</v>
      </c>
      <c r="P37" s="21">
        <f t="shared" si="21"/>
        <v>4763.7</v>
      </c>
      <c r="Q37" s="20">
        <f t="shared" si="1"/>
        <v>83.512815668492962</v>
      </c>
      <c r="R37" s="7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67" ht="18" customHeight="1" x14ac:dyDescent="0.25">
      <c r="B38" s="36" t="s">
        <v>43</v>
      </c>
      <c r="C38" s="23">
        <f>+[1]PP!J37</f>
        <v>1141</v>
      </c>
      <c r="D38" s="23">
        <f>+[1]PP!K37</f>
        <v>971.4</v>
      </c>
      <c r="E38" s="23">
        <f>+[1]PP!L37</f>
        <v>641.79999999999995</v>
      </c>
      <c r="F38" s="23">
        <f>+[1]PP!M37</f>
        <v>0</v>
      </c>
      <c r="G38" s="23">
        <f>+[1]PP!N37</f>
        <v>58.3</v>
      </c>
      <c r="H38" s="23">
        <f>+[1]PP!O37</f>
        <v>478.6</v>
      </c>
      <c r="I38" s="23">
        <f t="shared" ref="I38:I45" si="23">SUM(C38:H38)</f>
        <v>3291.1</v>
      </c>
      <c r="J38" s="23">
        <v>1115.4000000000001</v>
      </c>
      <c r="K38" s="23">
        <v>1166.5999999999999</v>
      </c>
      <c r="L38" s="23">
        <v>1048.5</v>
      </c>
      <c r="M38" s="23">
        <v>0</v>
      </c>
      <c r="N38" s="24">
        <v>64.3</v>
      </c>
      <c r="O38" s="24">
        <v>259.10000000000002</v>
      </c>
      <c r="P38" s="24">
        <f t="shared" ref="P38:P45" si="24">SUM(J38:O38)</f>
        <v>3653.9</v>
      </c>
      <c r="Q38" s="23">
        <f t="shared" si="1"/>
        <v>90.070883165932287</v>
      </c>
      <c r="R38" s="7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67" ht="18" customHeight="1" x14ac:dyDescent="0.25">
      <c r="B39" s="36" t="s">
        <v>44</v>
      </c>
      <c r="C39" s="23">
        <f>+[1]PP!J38</f>
        <v>243.2</v>
      </c>
      <c r="D39" s="23">
        <f>+[1]PP!K38</f>
        <v>44.2</v>
      </c>
      <c r="E39" s="23">
        <f>+[1]PP!L38</f>
        <v>27.8</v>
      </c>
      <c r="F39" s="23">
        <f>+[1]PP!M38</f>
        <v>0.2</v>
      </c>
      <c r="G39" s="23">
        <f>+[1]PP!N38</f>
        <v>3.9</v>
      </c>
      <c r="H39" s="23">
        <f>+[1]PP!O38</f>
        <v>23.3</v>
      </c>
      <c r="I39" s="23">
        <f t="shared" si="23"/>
        <v>342.59999999999997</v>
      </c>
      <c r="J39" s="23">
        <v>486.2</v>
      </c>
      <c r="K39" s="23">
        <v>66.900000000000006</v>
      </c>
      <c r="L39" s="23">
        <v>54.9</v>
      </c>
      <c r="M39" s="23">
        <v>0</v>
      </c>
      <c r="N39" s="24">
        <v>3.8</v>
      </c>
      <c r="O39" s="24">
        <v>38.4</v>
      </c>
      <c r="P39" s="24">
        <f t="shared" si="24"/>
        <v>650.19999999999993</v>
      </c>
      <c r="Q39" s="23">
        <f t="shared" si="1"/>
        <v>52.69147954475546</v>
      </c>
      <c r="R39" s="7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67" ht="18" customHeight="1" x14ac:dyDescent="0.25">
      <c r="B40" s="40" t="s">
        <v>45</v>
      </c>
      <c r="C40" s="20">
        <f>+[1]PP!J39</f>
        <v>19.8</v>
      </c>
      <c r="D40" s="20">
        <f>+[1]PP!K39</f>
        <v>12.3</v>
      </c>
      <c r="E40" s="20">
        <f>+[1]PP!L39</f>
        <v>8.8000000000000007</v>
      </c>
      <c r="F40" s="20">
        <f>+[1]PP!M39</f>
        <v>0.1</v>
      </c>
      <c r="G40" s="20">
        <f>+[1]PP!N39</f>
        <v>4</v>
      </c>
      <c r="H40" s="20">
        <f>+[1]PP!O39</f>
        <v>3.2</v>
      </c>
      <c r="I40" s="20">
        <f t="shared" si="23"/>
        <v>48.20000000000001</v>
      </c>
      <c r="J40" s="20">
        <v>21.2</v>
      </c>
      <c r="K40" s="20">
        <v>11.1</v>
      </c>
      <c r="L40" s="20">
        <v>14.7</v>
      </c>
      <c r="M40" s="20">
        <v>0</v>
      </c>
      <c r="N40" s="21">
        <v>1.5</v>
      </c>
      <c r="O40" s="21">
        <v>7.2</v>
      </c>
      <c r="P40" s="21">
        <f t="shared" si="24"/>
        <v>55.7</v>
      </c>
      <c r="Q40" s="20">
        <f t="shared" si="1"/>
        <v>86.535008976660706</v>
      </c>
      <c r="R40" s="7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67" ht="18" customHeight="1" x14ac:dyDescent="0.25">
      <c r="B41" s="41" t="s">
        <v>46</v>
      </c>
      <c r="C41" s="23">
        <f>+[1]PP!J40</f>
        <v>14.3</v>
      </c>
      <c r="D41" s="23">
        <f>+[1]PP!K40</f>
        <v>8</v>
      </c>
      <c r="E41" s="23">
        <f>+[1]PP!L40</f>
        <v>6.5</v>
      </c>
      <c r="F41" s="23">
        <f>+[1]PP!M40</f>
        <v>0</v>
      </c>
      <c r="G41" s="23">
        <f>+[1]PP!N40</f>
        <v>2.7</v>
      </c>
      <c r="H41" s="23">
        <f>+[1]PP!O40</f>
        <v>0</v>
      </c>
      <c r="I41" s="23">
        <f t="shared" si="23"/>
        <v>31.5</v>
      </c>
      <c r="J41" s="23">
        <v>21.2</v>
      </c>
      <c r="K41" s="23">
        <v>11.1</v>
      </c>
      <c r="L41" s="23">
        <v>14.7</v>
      </c>
      <c r="M41" s="23">
        <v>0</v>
      </c>
      <c r="N41" s="24">
        <v>0</v>
      </c>
      <c r="O41" s="24">
        <v>0</v>
      </c>
      <c r="P41" s="24">
        <f t="shared" si="24"/>
        <v>47</v>
      </c>
      <c r="Q41" s="42">
        <v>0</v>
      </c>
      <c r="R41" s="7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67" ht="18" customHeight="1" x14ac:dyDescent="0.25">
      <c r="B42" s="43" t="s">
        <v>47</v>
      </c>
      <c r="C42" s="44">
        <f>+[1]PP!J41</f>
        <v>5.5</v>
      </c>
      <c r="D42" s="44">
        <f>+[1]PP!K41</f>
        <v>4.3</v>
      </c>
      <c r="E42" s="44">
        <f>+[1]PP!L41</f>
        <v>2.2999999999999998</v>
      </c>
      <c r="F42" s="44">
        <f>+[1]PP!M41</f>
        <v>0.1</v>
      </c>
      <c r="G42" s="44">
        <f>+[1]PP!N41</f>
        <v>1.3</v>
      </c>
      <c r="H42" s="44">
        <f>+[1]PP!O41</f>
        <v>3.2</v>
      </c>
      <c r="I42" s="44">
        <f t="shared" si="23"/>
        <v>16.700000000000003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f t="shared" si="24"/>
        <v>0</v>
      </c>
      <c r="Q42" s="45">
        <v>0</v>
      </c>
      <c r="R42" s="7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67" ht="18" customHeight="1" x14ac:dyDescent="0.25">
      <c r="B43" s="36" t="s">
        <v>48</v>
      </c>
      <c r="C43" s="23">
        <f>+[1]PP!J42</f>
        <v>82</v>
      </c>
      <c r="D43" s="23">
        <f>+[1]PP!K42</f>
        <v>82.3</v>
      </c>
      <c r="E43" s="23">
        <f>+[1]PP!L42</f>
        <v>50.6</v>
      </c>
      <c r="F43" s="23">
        <f>+[1]PP!M42</f>
        <v>3.8</v>
      </c>
      <c r="G43" s="23">
        <f>+[1]PP!N42</f>
        <v>1.2</v>
      </c>
      <c r="H43" s="23">
        <f>+[1]PP!O42</f>
        <v>11.3</v>
      </c>
      <c r="I43" s="23">
        <f t="shared" si="23"/>
        <v>231.20000000000002</v>
      </c>
      <c r="J43" s="23">
        <v>89.1</v>
      </c>
      <c r="K43" s="23">
        <v>86.7</v>
      </c>
      <c r="L43" s="23">
        <v>89.2</v>
      </c>
      <c r="M43" s="23">
        <v>12.1</v>
      </c>
      <c r="N43" s="24">
        <v>2.4</v>
      </c>
      <c r="O43" s="24">
        <v>36.5</v>
      </c>
      <c r="P43" s="24">
        <f t="shared" si="24"/>
        <v>316</v>
      </c>
      <c r="Q43" s="23">
        <f t="shared" ref="Q43:Q48" si="25">+I43/P43*100</f>
        <v>73.164556962025316</v>
      </c>
      <c r="R43" s="7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67" ht="18" customHeight="1" x14ac:dyDescent="0.25">
      <c r="B44" s="36" t="s">
        <v>49</v>
      </c>
      <c r="C44" s="23">
        <f>+[1]PP!J43</f>
        <v>23.5</v>
      </c>
      <c r="D44" s="23">
        <f>+[1]PP!K43</f>
        <v>23.4</v>
      </c>
      <c r="E44" s="23">
        <f>+[1]PP!L43</f>
        <v>16</v>
      </c>
      <c r="F44" s="23">
        <f>+[1]PP!M43</f>
        <v>0.3</v>
      </c>
      <c r="G44" s="23">
        <f>+[1]PP!N43</f>
        <v>1.5</v>
      </c>
      <c r="H44" s="23">
        <f>+[1]PP!O43</f>
        <v>0.5</v>
      </c>
      <c r="I44" s="23">
        <f t="shared" si="23"/>
        <v>65.199999999999989</v>
      </c>
      <c r="J44" s="23">
        <v>26.2</v>
      </c>
      <c r="K44" s="23">
        <v>22.5</v>
      </c>
      <c r="L44" s="23">
        <v>26.9</v>
      </c>
      <c r="M44" s="23">
        <v>0.5</v>
      </c>
      <c r="N44" s="24">
        <v>1.2</v>
      </c>
      <c r="O44" s="24">
        <v>10.6</v>
      </c>
      <c r="P44" s="24">
        <f t="shared" si="24"/>
        <v>87.899999999999991</v>
      </c>
      <c r="Q44" s="23">
        <f t="shared" si="25"/>
        <v>74.175199089874852</v>
      </c>
      <c r="R44" s="7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67" ht="18" customHeight="1" x14ac:dyDescent="0.25">
      <c r="B45" s="35" t="s">
        <v>50</v>
      </c>
      <c r="C45" s="20">
        <f>+[1]PP!J44</f>
        <v>130.6</v>
      </c>
      <c r="D45" s="20">
        <f>+[1]PP!K44</f>
        <v>82.7</v>
      </c>
      <c r="E45" s="20">
        <f>+[1]PP!L44</f>
        <v>65.099999999999994</v>
      </c>
      <c r="F45" s="20">
        <f>+[1]PP!M44</f>
        <v>59</v>
      </c>
      <c r="G45" s="20">
        <f>+[1]PP!N44</f>
        <v>17.899999999999999</v>
      </c>
      <c r="H45" s="20">
        <f>+[1]PP!O44</f>
        <v>37.200000000000003</v>
      </c>
      <c r="I45" s="20">
        <f t="shared" si="23"/>
        <v>392.49999999999994</v>
      </c>
      <c r="J45" s="20">
        <v>142.4</v>
      </c>
      <c r="K45" s="20">
        <v>115.8</v>
      </c>
      <c r="L45" s="20">
        <v>159.69999999999999</v>
      </c>
      <c r="M45" s="20">
        <v>72.8</v>
      </c>
      <c r="N45" s="21">
        <v>20.6</v>
      </c>
      <c r="O45" s="21">
        <v>150.5</v>
      </c>
      <c r="P45" s="21">
        <f t="shared" si="24"/>
        <v>661.8</v>
      </c>
      <c r="Q45" s="20">
        <f t="shared" si="25"/>
        <v>59.307948020550008</v>
      </c>
      <c r="R45" s="7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67" ht="18" customHeight="1" x14ac:dyDescent="0.25">
      <c r="B46" s="19" t="s">
        <v>51</v>
      </c>
      <c r="C46" s="20">
        <f t="shared" ref="C46:P46" si="26">+C47+C50+C51</f>
        <v>3469.2</v>
      </c>
      <c r="D46" s="20">
        <f t="shared" si="26"/>
        <v>3074</v>
      </c>
      <c r="E46" s="20">
        <f t="shared" si="26"/>
        <v>2641.1</v>
      </c>
      <c r="F46" s="20">
        <f t="shared" si="26"/>
        <v>1570.5</v>
      </c>
      <c r="G46" s="20">
        <f t="shared" si="26"/>
        <v>1521.6999999999998</v>
      </c>
      <c r="H46" s="20">
        <f t="shared" si="26"/>
        <v>2030</v>
      </c>
      <c r="I46" s="20">
        <f t="shared" si="26"/>
        <v>14306.5</v>
      </c>
      <c r="J46" s="20">
        <f>+J47+J50+J51</f>
        <v>3624.7</v>
      </c>
      <c r="K46" s="20">
        <f t="shared" ref="K46:O46" si="27">+K47+K50+K51</f>
        <v>3205.9</v>
      </c>
      <c r="L46" s="20">
        <f t="shared" si="27"/>
        <v>3760.9</v>
      </c>
      <c r="M46" s="20">
        <f t="shared" si="27"/>
        <v>1716.6</v>
      </c>
      <c r="N46" s="21">
        <f t="shared" si="27"/>
        <v>1647.3</v>
      </c>
      <c r="O46" s="21">
        <f t="shared" si="27"/>
        <v>1980.7</v>
      </c>
      <c r="P46" s="21">
        <f t="shared" si="26"/>
        <v>15936.1</v>
      </c>
      <c r="Q46" s="20">
        <f t="shared" si="25"/>
        <v>89.774160553711383</v>
      </c>
      <c r="R46" s="7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67" ht="18" customHeight="1" x14ac:dyDescent="0.25">
      <c r="B47" s="35" t="s">
        <v>52</v>
      </c>
      <c r="C47" s="20">
        <f t="shared" ref="C47:P47" si="28">SUM(C48:C49)</f>
        <v>2737.1</v>
      </c>
      <c r="D47" s="20">
        <f t="shared" ref="D47:H47" si="29">SUM(D48:D49)</f>
        <v>2402.4</v>
      </c>
      <c r="E47" s="20">
        <f t="shared" si="29"/>
        <v>2061.1999999999998</v>
      </c>
      <c r="F47" s="20">
        <f t="shared" si="29"/>
        <v>1477.2</v>
      </c>
      <c r="G47" s="20">
        <f t="shared" si="29"/>
        <v>1493.1</v>
      </c>
      <c r="H47" s="20">
        <f t="shared" si="29"/>
        <v>2007.5</v>
      </c>
      <c r="I47" s="20">
        <f t="shared" si="28"/>
        <v>12178.5</v>
      </c>
      <c r="J47" s="20">
        <f>SUM(J48:J49)</f>
        <v>2758.2</v>
      </c>
      <c r="K47" s="20">
        <f t="shared" ref="K47:O47" si="30">SUM(K48:K49)</f>
        <v>2419.8000000000002</v>
      </c>
      <c r="L47" s="20">
        <f t="shared" si="30"/>
        <v>2953</v>
      </c>
      <c r="M47" s="20">
        <f t="shared" si="30"/>
        <v>1616</v>
      </c>
      <c r="N47" s="21">
        <f t="shared" si="30"/>
        <v>1570.1</v>
      </c>
      <c r="O47" s="21">
        <f t="shared" si="30"/>
        <v>1826.5</v>
      </c>
      <c r="P47" s="21">
        <f t="shared" si="28"/>
        <v>13143.6</v>
      </c>
      <c r="Q47" s="20">
        <f t="shared" si="25"/>
        <v>92.657262850360638</v>
      </c>
      <c r="R47" s="7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67" ht="18" customHeight="1" x14ac:dyDescent="0.25">
      <c r="B48" s="36" t="s">
        <v>53</v>
      </c>
      <c r="C48" s="46">
        <f>+[1]PP!J47</f>
        <v>2737.1</v>
      </c>
      <c r="D48" s="46">
        <f>+[1]PP!K47</f>
        <v>2402.4</v>
      </c>
      <c r="E48" s="46">
        <f>+[1]PP!L47</f>
        <v>2061.1999999999998</v>
      </c>
      <c r="F48" s="46">
        <f>+[1]PP!M47</f>
        <v>1477.2</v>
      </c>
      <c r="G48" s="46">
        <f>+[1]PP!N47</f>
        <v>1493.1</v>
      </c>
      <c r="H48" s="46">
        <f>+[1]PP!O47</f>
        <v>2007.5</v>
      </c>
      <c r="I48" s="23">
        <f>SUM(C48:H48)</f>
        <v>12178.5</v>
      </c>
      <c r="J48" s="23">
        <v>2758.2</v>
      </c>
      <c r="K48" s="23">
        <v>2419.8000000000002</v>
      </c>
      <c r="L48" s="23">
        <v>2953</v>
      </c>
      <c r="M48" s="23">
        <v>1616</v>
      </c>
      <c r="N48" s="23">
        <v>1570.1</v>
      </c>
      <c r="O48" s="23">
        <v>1826.5</v>
      </c>
      <c r="P48" s="24">
        <f>SUM(J48:O48)</f>
        <v>13143.6</v>
      </c>
      <c r="Q48" s="23">
        <f t="shared" si="25"/>
        <v>92.657262850360638</v>
      </c>
      <c r="R48" s="7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53" ht="18" customHeight="1" x14ac:dyDescent="0.25">
      <c r="B49" s="36" t="s">
        <v>29</v>
      </c>
      <c r="C49" s="46">
        <f>+[1]PP!J48</f>
        <v>0</v>
      </c>
      <c r="D49" s="46">
        <f>+[1]PP!K48</f>
        <v>0</v>
      </c>
      <c r="E49" s="46">
        <f>+[1]PP!L48</f>
        <v>0</v>
      </c>
      <c r="F49" s="46">
        <f>+[1]PP!M48</f>
        <v>0</v>
      </c>
      <c r="G49" s="46">
        <f>+[1]PP!N48</f>
        <v>0</v>
      </c>
      <c r="H49" s="46">
        <f>+[1]PP!O48</f>
        <v>0</v>
      </c>
      <c r="I49" s="23">
        <f>SUM(C49:H49)</f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  <c r="O49" s="24">
        <v>0</v>
      </c>
      <c r="P49" s="24">
        <f>SUM(J49:O49)</f>
        <v>0</v>
      </c>
      <c r="Q49" s="47">
        <v>0</v>
      </c>
      <c r="R49" s="7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53" ht="18" customHeight="1" x14ac:dyDescent="0.25">
      <c r="B50" s="35" t="s">
        <v>54</v>
      </c>
      <c r="C50" s="17">
        <f>+[1]PP!J49</f>
        <v>0</v>
      </c>
      <c r="D50" s="17">
        <f>+[1]PP!K49</f>
        <v>0</v>
      </c>
      <c r="E50" s="17">
        <f>+[1]PP!L49</f>
        <v>0</v>
      </c>
      <c r="F50" s="17">
        <f>+[1]PP!M49</f>
        <v>0</v>
      </c>
      <c r="G50" s="17">
        <f>+[1]PP!N49</f>
        <v>0</v>
      </c>
      <c r="H50" s="17">
        <f>+[1]PP!O49</f>
        <v>0</v>
      </c>
      <c r="I50" s="20">
        <f>SUM(C50:H50)</f>
        <v>0</v>
      </c>
      <c r="J50" s="20">
        <v>0</v>
      </c>
      <c r="K50" s="20">
        <v>0</v>
      </c>
      <c r="L50" s="20">
        <v>0</v>
      </c>
      <c r="M50" s="20">
        <v>0</v>
      </c>
      <c r="N50" s="21">
        <v>0</v>
      </c>
      <c r="O50" s="21">
        <v>0</v>
      </c>
      <c r="P50" s="21">
        <f>SUM(J50:O50)</f>
        <v>0</v>
      </c>
      <c r="Q50" s="47">
        <v>0</v>
      </c>
      <c r="R50" s="7"/>
      <c r="S50" s="48"/>
      <c r="T50" s="48"/>
      <c r="U50" s="2"/>
      <c r="V50" s="2"/>
      <c r="W50" s="2"/>
      <c r="X50" s="2"/>
      <c r="Y50" s="2"/>
      <c r="Z50" s="2"/>
      <c r="AA50" s="2"/>
      <c r="AB50" s="2"/>
    </row>
    <row r="51" spans="1:53" ht="18" customHeight="1" x14ac:dyDescent="0.25">
      <c r="B51" s="35" t="s">
        <v>55</v>
      </c>
      <c r="C51" s="20">
        <f t="shared" ref="C51:P51" si="31">SUM(C52:C54)</f>
        <v>732.1</v>
      </c>
      <c r="D51" s="20">
        <f t="shared" si="31"/>
        <v>671.6</v>
      </c>
      <c r="E51" s="20">
        <f t="shared" si="31"/>
        <v>579.9</v>
      </c>
      <c r="F51" s="20">
        <f t="shared" si="31"/>
        <v>93.3</v>
      </c>
      <c r="G51" s="20">
        <f t="shared" si="31"/>
        <v>28.6</v>
      </c>
      <c r="H51" s="20">
        <f t="shared" si="31"/>
        <v>22.5</v>
      </c>
      <c r="I51" s="20">
        <f t="shared" si="31"/>
        <v>2128</v>
      </c>
      <c r="J51" s="20">
        <f t="shared" ref="J51:O51" si="32">+J52+J53+J54</f>
        <v>866.5</v>
      </c>
      <c r="K51" s="20">
        <f t="shared" si="32"/>
        <v>786.09999999999991</v>
      </c>
      <c r="L51" s="20">
        <f t="shared" si="32"/>
        <v>807.9</v>
      </c>
      <c r="M51" s="20">
        <f t="shared" si="32"/>
        <v>100.60000000000001</v>
      </c>
      <c r="N51" s="21">
        <f t="shared" si="32"/>
        <v>77.199999999999989</v>
      </c>
      <c r="O51" s="21">
        <f t="shared" si="32"/>
        <v>154.19999999999999</v>
      </c>
      <c r="P51" s="21">
        <f t="shared" si="31"/>
        <v>2792.4999999999995</v>
      </c>
      <c r="Q51" s="20">
        <f t="shared" ref="Q51:Q93" si="33">+I51/P51*100</f>
        <v>76.204118173679518</v>
      </c>
      <c r="R51" s="7"/>
      <c r="S51" s="48"/>
      <c r="T51" s="48"/>
      <c r="U51" s="2"/>
      <c r="V51" s="2"/>
      <c r="W51" s="2"/>
      <c r="X51" s="2"/>
      <c r="Y51" s="2"/>
      <c r="Z51" s="2"/>
      <c r="AA51" s="2"/>
      <c r="AB51" s="2"/>
    </row>
    <row r="52" spans="1:53" ht="18" customHeight="1" x14ac:dyDescent="0.25">
      <c r="B52" s="36" t="s">
        <v>56</v>
      </c>
      <c r="C52" s="46">
        <f>+[1]PP!J51</f>
        <v>672.4</v>
      </c>
      <c r="D52" s="46">
        <f>+[1]PP!K51</f>
        <v>627.5</v>
      </c>
      <c r="E52" s="46">
        <f>+[1]PP!L51</f>
        <v>552.1</v>
      </c>
      <c r="F52" s="46">
        <f>+[1]PP!M51</f>
        <v>90.3</v>
      </c>
      <c r="G52" s="46">
        <f>+[1]PP!N51</f>
        <v>24.6</v>
      </c>
      <c r="H52" s="46">
        <f>+[1]PP!O51</f>
        <v>14.7</v>
      </c>
      <c r="I52" s="23">
        <f t="shared" ref="I52:I57" si="34">SUM(C52:H52)</f>
        <v>1981.6</v>
      </c>
      <c r="J52" s="23">
        <v>802.4</v>
      </c>
      <c r="K52" s="23">
        <v>751.3</v>
      </c>
      <c r="L52" s="23">
        <v>759.1</v>
      </c>
      <c r="M52" s="23">
        <v>97.4</v>
      </c>
      <c r="N52" s="24">
        <v>74.099999999999994</v>
      </c>
      <c r="O52" s="24">
        <v>141.9</v>
      </c>
      <c r="P52" s="24">
        <f t="shared" ref="P52:P57" si="35">SUM(J52:O52)</f>
        <v>2626.2</v>
      </c>
      <c r="Q52" s="23">
        <f t="shared" si="33"/>
        <v>75.455030081486569</v>
      </c>
      <c r="R52" s="7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53" ht="18" customHeight="1" x14ac:dyDescent="0.25">
      <c r="B53" s="36" t="s">
        <v>57</v>
      </c>
      <c r="C53" s="46">
        <f>+[1]PP!J52</f>
        <v>15.1</v>
      </c>
      <c r="D53" s="46">
        <f>+[1]PP!K52</f>
        <v>12.2</v>
      </c>
      <c r="E53" s="46">
        <f>+[1]PP!L52</f>
        <v>7</v>
      </c>
      <c r="F53" s="46">
        <f>+[1]PP!M52</f>
        <v>0.1</v>
      </c>
      <c r="G53" s="46">
        <f>+[1]PP!N52</f>
        <v>1.4</v>
      </c>
      <c r="H53" s="46">
        <f>+[1]PP!O52</f>
        <v>6</v>
      </c>
      <c r="I53" s="23">
        <f t="shared" si="34"/>
        <v>41.8</v>
      </c>
      <c r="J53" s="23">
        <v>15.9</v>
      </c>
      <c r="K53" s="23">
        <v>13.5</v>
      </c>
      <c r="L53" s="23">
        <v>15</v>
      </c>
      <c r="M53" s="23">
        <v>0</v>
      </c>
      <c r="N53" s="24">
        <v>0</v>
      </c>
      <c r="O53" s="24">
        <v>8.6999999999999993</v>
      </c>
      <c r="P53" s="24">
        <f t="shared" si="35"/>
        <v>53.099999999999994</v>
      </c>
      <c r="Q53" s="23">
        <f t="shared" si="33"/>
        <v>78.719397363465163</v>
      </c>
      <c r="R53" s="7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53" ht="18" customHeight="1" x14ac:dyDescent="0.25">
      <c r="B54" s="36" t="s">
        <v>29</v>
      </c>
      <c r="C54" s="46">
        <f>+[1]PP!J53</f>
        <v>44.6</v>
      </c>
      <c r="D54" s="46">
        <f>+[1]PP!K53</f>
        <v>31.9</v>
      </c>
      <c r="E54" s="46">
        <f>+[1]PP!L53</f>
        <v>20.8</v>
      </c>
      <c r="F54" s="46">
        <f>+[1]PP!M53</f>
        <v>2.9</v>
      </c>
      <c r="G54" s="46">
        <f>+[1]PP!N53</f>
        <v>2.6</v>
      </c>
      <c r="H54" s="46">
        <f>+[1]PP!O53</f>
        <v>1.8</v>
      </c>
      <c r="I54" s="23">
        <f t="shared" si="34"/>
        <v>104.6</v>
      </c>
      <c r="J54" s="23">
        <v>48.2</v>
      </c>
      <c r="K54" s="23">
        <v>21.3</v>
      </c>
      <c r="L54" s="23">
        <v>33.799999999999997</v>
      </c>
      <c r="M54" s="23">
        <v>3.2</v>
      </c>
      <c r="N54" s="24">
        <v>3.1</v>
      </c>
      <c r="O54" s="24">
        <v>3.6</v>
      </c>
      <c r="P54" s="24">
        <f t="shared" si="35"/>
        <v>113.19999999999999</v>
      </c>
      <c r="Q54" s="23">
        <f t="shared" si="33"/>
        <v>92.402826855123678</v>
      </c>
      <c r="R54" s="7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53" ht="18" customHeight="1" x14ac:dyDescent="0.25">
      <c r="B55" s="19" t="s">
        <v>58</v>
      </c>
      <c r="C55" s="17">
        <f>+[1]PP!J54</f>
        <v>83.7</v>
      </c>
      <c r="D55" s="17">
        <f>+[1]PP!K54</f>
        <v>65.5</v>
      </c>
      <c r="E55" s="17">
        <f>+[1]PP!L54</f>
        <v>47</v>
      </c>
      <c r="F55" s="17">
        <f>+[1]PP!M54</f>
        <v>0</v>
      </c>
      <c r="G55" s="17">
        <f>+[1]PP!N54</f>
        <v>3.9</v>
      </c>
      <c r="H55" s="17">
        <f>+[1]PP!O54</f>
        <v>31.9</v>
      </c>
      <c r="I55" s="20">
        <f t="shared" si="34"/>
        <v>232</v>
      </c>
      <c r="J55" s="20">
        <v>78.599999999999994</v>
      </c>
      <c r="K55" s="20">
        <v>81.5</v>
      </c>
      <c r="L55" s="20">
        <v>84</v>
      </c>
      <c r="M55" s="20">
        <v>0</v>
      </c>
      <c r="N55" s="21">
        <v>0.2</v>
      </c>
      <c r="O55" s="21">
        <v>16.7</v>
      </c>
      <c r="P55" s="21">
        <f t="shared" si="35"/>
        <v>261</v>
      </c>
      <c r="Q55" s="20">
        <f t="shared" si="33"/>
        <v>88.888888888888886</v>
      </c>
      <c r="R55" s="7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53" ht="18" customHeight="1" x14ac:dyDescent="0.25">
      <c r="B56" s="19" t="s">
        <v>59</v>
      </c>
      <c r="C56" s="17">
        <f>+[1]PP!J55</f>
        <v>0.1</v>
      </c>
      <c r="D56" s="17">
        <f>+[1]PP!K55</f>
        <v>0.1</v>
      </c>
      <c r="E56" s="17">
        <f>+[1]PP!L55</f>
        <v>0.1</v>
      </c>
      <c r="F56" s="17">
        <f>+[1]PP!M55</f>
        <v>0</v>
      </c>
      <c r="G56" s="17">
        <f>+[1]PP!N55</f>
        <v>0</v>
      </c>
      <c r="H56" s="17">
        <f>+[1]PP!O55</f>
        <v>0</v>
      </c>
      <c r="I56" s="20">
        <f t="shared" si="34"/>
        <v>0.30000000000000004</v>
      </c>
      <c r="J56" s="20">
        <v>0.3</v>
      </c>
      <c r="K56" s="20">
        <v>0.1</v>
      </c>
      <c r="L56" s="20">
        <v>0.1</v>
      </c>
      <c r="M56" s="20">
        <v>0</v>
      </c>
      <c r="N56" s="21">
        <v>0</v>
      </c>
      <c r="O56" s="21">
        <v>0.2</v>
      </c>
      <c r="P56" s="21">
        <f t="shared" si="35"/>
        <v>0.7</v>
      </c>
      <c r="Q56" s="20">
        <f t="shared" si="33"/>
        <v>42.857142857142868</v>
      </c>
      <c r="R56" s="7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53" ht="18" customHeight="1" x14ac:dyDescent="0.25">
      <c r="B57" s="19" t="s">
        <v>60</v>
      </c>
      <c r="C57" s="17">
        <f>+[1]PP!J56</f>
        <v>179</v>
      </c>
      <c r="D57" s="17">
        <f>+[1]PP!K56</f>
        <v>255.9</v>
      </c>
      <c r="E57" s="17">
        <f>+[1]PP!L56</f>
        <v>186.7</v>
      </c>
      <c r="F57" s="17">
        <f>+[1]PP!M56</f>
        <v>236.5</v>
      </c>
      <c r="G57" s="17">
        <f>+[1]PP!N56</f>
        <v>183.4</v>
      </c>
      <c r="H57" s="17">
        <f>+[1]PP!O56</f>
        <v>182.2</v>
      </c>
      <c r="I57" s="20">
        <f t="shared" si="34"/>
        <v>1223.7</v>
      </c>
      <c r="J57" s="20">
        <v>216.4</v>
      </c>
      <c r="K57" s="20">
        <v>207.7</v>
      </c>
      <c r="L57" s="20">
        <v>242.2</v>
      </c>
      <c r="M57" s="20">
        <v>243.6</v>
      </c>
      <c r="N57" s="21">
        <v>206.2</v>
      </c>
      <c r="O57" s="21">
        <v>203.6</v>
      </c>
      <c r="P57" s="21">
        <f t="shared" si="35"/>
        <v>1319.6999999999998</v>
      </c>
      <c r="Q57" s="20">
        <f t="shared" si="33"/>
        <v>92.725619458967969</v>
      </c>
      <c r="R57" s="7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53" ht="18" customHeight="1" x14ac:dyDescent="0.25">
      <c r="B58" s="19" t="s">
        <v>61</v>
      </c>
      <c r="C58" s="17">
        <f>+C59</f>
        <v>0.3</v>
      </c>
      <c r="D58" s="17">
        <f t="shared" ref="D58:P58" si="36">+D59</f>
        <v>0.2</v>
      </c>
      <c r="E58" s="17">
        <f t="shared" si="36"/>
        <v>900.1</v>
      </c>
      <c r="F58" s="17">
        <f t="shared" si="36"/>
        <v>11500</v>
      </c>
      <c r="G58" s="17">
        <f t="shared" si="36"/>
        <v>0</v>
      </c>
      <c r="H58" s="17">
        <f t="shared" si="36"/>
        <v>0.3</v>
      </c>
      <c r="I58" s="17">
        <f t="shared" si="36"/>
        <v>12400.9</v>
      </c>
      <c r="J58" s="17">
        <f t="shared" si="36"/>
        <v>0.1</v>
      </c>
      <c r="K58" s="17">
        <f t="shared" si="36"/>
        <v>0.1</v>
      </c>
      <c r="L58" s="17">
        <f t="shared" si="36"/>
        <v>900.3</v>
      </c>
      <c r="M58" s="17">
        <f t="shared" si="36"/>
        <v>11500</v>
      </c>
      <c r="N58" s="17">
        <f t="shared" si="36"/>
        <v>0</v>
      </c>
      <c r="O58" s="17">
        <f t="shared" si="36"/>
        <v>1250.0999999999999</v>
      </c>
      <c r="P58" s="17">
        <f t="shared" si="36"/>
        <v>13650.6</v>
      </c>
      <c r="Q58" s="20">
        <f t="shared" si="33"/>
        <v>90.845091058268508</v>
      </c>
      <c r="R58" s="7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53" ht="18" customHeight="1" x14ac:dyDescent="0.25">
      <c r="B59" s="49" t="s">
        <v>62</v>
      </c>
      <c r="C59" s="17">
        <f>SUM(C60:C62)</f>
        <v>0.3</v>
      </c>
      <c r="D59" s="17">
        <f t="shared" ref="D59:P59" si="37">SUM(D60:D62)</f>
        <v>0.2</v>
      </c>
      <c r="E59" s="17">
        <f t="shared" si="37"/>
        <v>900.1</v>
      </c>
      <c r="F59" s="17">
        <f t="shared" si="37"/>
        <v>11500</v>
      </c>
      <c r="G59" s="17">
        <f t="shared" si="37"/>
        <v>0</v>
      </c>
      <c r="H59" s="17">
        <f t="shared" si="37"/>
        <v>0.3</v>
      </c>
      <c r="I59" s="17">
        <f t="shared" si="37"/>
        <v>12400.9</v>
      </c>
      <c r="J59" s="17">
        <f>SUM(J60:J62)</f>
        <v>0.1</v>
      </c>
      <c r="K59" s="17">
        <f t="shared" si="37"/>
        <v>0.1</v>
      </c>
      <c r="L59" s="17">
        <f t="shared" si="37"/>
        <v>900.3</v>
      </c>
      <c r="M59" s="17">
        <f t="shared" si="37"/>
        <v>11500</v>
      </c>
      <c r="N59" s="17">
        <v>0</v>
      </c>
      <c r="O59" s="17">
        <v>1250.0999999999999</v>
      </c>
      <c r="P59" s="17">
        <f t="shared" si="37"/>
        <v>13650.6</v>
      </c>
      <c r="Q59" s="20">
        <f t="shared" si="33"/>
        <v>90.845091058268508</v>
      </c>
      <c r="R59" s="7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53" s="53" customFormat="1" ht="18" customHeight="1" x14ac:dyDescent="0.25">
      <c r="A60" s="50"/>
      <c r="B60" s="51" t="s">
        <v>63</v>
      </c>
      <c r="C60" s="52">
        <f>+[1]PP!J59</f>
        <v>0</v>
      </c>
      <c r="D60" s="52">
        <f>+[1]PP!K59</f>
        <v>0</v>
      </c>
      <c r="E60" s="52">
        <f>+[1]PP!L59</f>
        <v>400</v>
      </c>
      <c r="F60" s="52">
        <f>+[1]PP!M59</f>
        <v>0</v>
      </c>
      <c r="G60" s="52">
        <f>+[1]PP!N59</f>
        <v>0</v>
      </c>
      <c r="H60" s="52">
        <f>+[1]PP!O59</f>
        <v>0</v>
      </c>
      <c r="I60" s="52">
        <f>SUM(C60:H60)</f>
        <v>400</v>
      </c>
      <c r="J60" s="52">
        <v>0</v>
      </c>
      <c r="K60" s="52">
        <v>0</v>
      </c>
      <c r="L60" s="52">
        <v>400</v>
      </c>
      <c r="M60" s="52">
        <v>0</v>
      </c>
      <c r="N60" s="52">
        <v>0</v>
      </c>
      <c r="O60" s="52">
        <v>0</v>
      </c>
      <c r="P60" s="52">
        <f t="shared" ref="P60:P62" si="38">SUM(J60:O60)</f>
        <v>400</v>
      </c>
      <c r="Q60" s="52">
        <f t="shared" si="33"/>
        <v>100</v>
      </c>
      <c r="R60" s="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s="50" customFormat="1" ht="18" customHeight="1" x14ac:dyDescent="0.25">
      <c r="B61" s="54" t="s">
        <v>64</v>
      </c>
      <c r="C61" s="46">
        <f>+[1]PP!J60</f>
        <v>0</v>
      </c>
      <c r="D61" s="46">
        <f>+[1]PP!K60</f>
        <v>0</v>
      </c>
      <c r="E61" s="46">
        <f>+[1]PP!L60</f>
        <v>500</v>
      </c>
      <c r="F61" s="46">
        <f>+[1]PP!M60</f>
        <v>11500</v>
      </c>
      <c r="G61" s="46">
        <f>+[1]PP!N60</f>
        <v>0</v>
      </c>
      <c r="H61" s="46">
        <f>+[1]PP!O60</f>
        <v>0</v>
      </c>
      <c r="I61" s="46">
        <f>SUM(C61:H61)</f>
        <v>12000</v>
      </c>
      <c r="J61" s="46">
        <v>0</v>
      </c>
      <c r="K61" s="46">
        <v>0</v>
      </c>
      <c r="L61" s="46">
        <v>500</v>
      </c>
      <c r="M61" s="46">
        <v>11500</v>
      </c>
      <c r="N61" s="55">
        <v>0</v>
      </c>
      <c r="O61" s="55">
        <v>1250</v>
      </c>
      <c r="P61" s="55">
        <f t="shared" si="38"/>
        <v>13250</v>
      </c>
      <c r="Q61" s="23">
        <f t="shared" si="33"/>
        <v>90.566037735849065</v>
      </c>
      <c r="R61" s="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s="50" customFormat="1" ht="18" customHeight="1" x14ac:dyDescent="0.25">
      <c r="B62" s="54" t="s">
        <v>29</v>
      </c>
      <c r="C62" s="46">
        <f>+[1]PP!J61</f>
        <v>0.3</v>
      </c>
      <c r="D62" s="46">
        <f>+[1]PP!K61</f>
        <v>0.2</v>
      </c>
      <c r="E62" s="46">
        <f>+[1]PP!L61</f>
        <v>0.1</v>
      </c>
      <c r="F62" s="46">
        <f>+[1]PP!M61</f>
        <v>0</v>
      </c>
      <c r="G62" s="46">
        <f>+[1]PP!N61</f>
        <v>0</v>
      </c>
      <c r="H62" s="46">
        <f>+[1]PP!O61</f>
        <v>0.3</v>
      </c>
      <c r="I62" s="46">
        <f>SUM(C62:H62)</f>
        <v>0.89999999999999991</v>
      </c>
      <c r="J62" s="46">
        <v>0.1</v>
      </c>
      <c r="K62" s="46">
        <v>0.1</v>
      </c>
      <c r="L62" s="46">
        <v>0.3</v>
      </c>
      <c r="M62" s="46">
        <v>0</v>
      </c>
      <c r="N62" s="55">
        <v>0</v>
      </c>
      <c r="O62" s="55">
        <v>0.1</v>
      </c>
      <c r="P62" s="55">
        <f t="shared" si="38"/>
        <v>0.6</v>
      </c>
      <c r="Q62" s="23">
        <f t="shared" si="33"/>
        <v>150</v>
      </c>
      <c r="R62" s="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8" customHeight="1" x14ac:dyDescent="0.25">
      <c r="B63" s="56" t="s">
        <v>65</v>
      </c>
      <c r="C63" s="20">
        <f t="shared" ref="C63:P63" si="39">+C64+C74+C78</f>
        <v>2738.9999999999995</v>
      </c>
      <c r="D63" s="20">
        <f t="shared" si="39"/>
        <v>2053.4</v>
      </c>
      <c r="E63" s="20">
        <f t="shared" si="39"/>
        <v>1682.7</v>
      </c>
      <c r="F63" s="20">
        <f t="shared" si="39"/>
        <v>787.59999999999991</v>
      </c>
      <c r="G63" s="20">
        <f t="shared" si="39"/>
        <v>543.29999999999995</v>
      </c>
      <c r="H63" s="20">
        <f t="shared" si="39"/>
        <v>1228.4000000000001</v>
      </c>
      <c r="I63" s="20">
        <f t="shared" si="39"/>
        <v>9034.4000000000015</v>
      </c>
      <c r="J63" s="20">
        <f>+J64+J74+J78</f>
        <v>2296.5</v>
      </c>
      <c r="K63" s="20">
        <f t="shared" ref="K63:O63" si="40">+K64+K74+K78</f>
        <v>2547.3999999999996</v>
      </c>
      <c r="L63" s="20">
        <f t="shared" si="40"/>
        <v>2081.2999999999997</v>
      </c>
      <c r="M63" s="20">
        <f t="shared" si="40"/>
        <v>768.40000000000009</v>
      </c>
      <c r="N63" s="21">
        <f t="shared" si="40"/>
        <v>616.09999999999991</v>
      </c>
      <c r="O63" s="21">
        <f t="shared" si="40"/>
        <v>1372.7</v>
      </c>
      <c r="P63" s="21">
        <f t="shared" si="39"/>
        <v>9682.4</v>
      </c>
      <c r="Q63" s="20">
        <f t="shared" si="33"/>
        <v>93.307444435264003</v>
      </c>
      <c r="R63" s="7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53" ht="18" customHeight="1" x14ac:dyDescent="0.25">
      <c r="B64" s="49" t="s">
        <v>66</v>
      </c>
      <c r="C64" s="20">
        <f t="shared" ref="C64:P64" si="41">+C65+C70</f>
        <v>2383.9999999999995</v>
      </c>
      <c r="D64" s="20">
        <f t="shared" si="41"/>
        <v>1634.1000000000001</v>
      </c>
      <c r="E64" s="20">
        <f t="shared" si="41"/>
        <v>1318.6</v>
      </c>
      <c r="F64" s="20">
        <f t="shared" si="41"/>
        <v>655</v>
      </c>
      <c r="G64" s="20">
        <f t="shared" si="41"/>
        <v>374.3</v>
      </c>
      <c r="H64" s="20">
        <f t="shared" si="41"/>
        <v>756.7</v>
      </c>
      <c r="I64" s="20">
        <f t="shared" si="41"/>
        <v>7122.7000000000007</v>
      </c>
      <c r="J64" s="20">
        <f>+J65+J70</f>
        <v>1908.5</v>
      </c>
      <c r="K64" s="20">
        <f t="shared" ref="K64:O64" si="42">+K65+K70</f>
        <v>2031.5</v>
      </c>
      <c r="L64" s="20">
        <f t="shared" si="42"/>
        <v>1594.9999999999998</v>
      </c>
      <c r="M64" s="20">
        <f t="shared" si="42"/>
        <v>631.6</v>
      </c>
      <c r="N64" s="21">
        <f t="shared" si="42"/>
        <v>441.09999999999997</v>
      </c>
      <c r="O64" s="21">
        <f t="shared" si="42"/>
        <v>1313.2</v>
      </c>
      <c r="P64" s="21">
        <f t="shared" si="41"/>
        <v>7920.9</v>
      </c>
      <c r="Q64" s="20">
        <f t="shared" si="33"/>
        <v>89.92286230100116</v>
      </c>
      <c r="R64" s="7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8" customHeight="1" x14ac:dyDescent="0.25">
      <c r="B65" s="35" t="s">
        <v>67</v>
      </c>
      <c r="C65" s="20">
        <f t="shared" ref="C65:P65" si="43">SUM(C66:C69)</f>
        <v>106.6</v>
      </c>
      <c r="D65" s="20">
        <f t="shared" ref="D65:H65" si="44">SUM(D66:D69)</f>
        <v>117.19999999999999</v>
      </c>
      <c r="E65" s="20">
        <f t="shared" si="44"/>
        <v>108.8</v>
      </c>
      <c r="F65" s="20">
        <f t="shared" si="44"/>
        <v>61.4</v>
      </c>
      <c r="G65" s="20">
        <f t="shared" si="44"/>
        <v>57.699999999999996</v>
      </c>
      <c r="H65" s="20">
        <f t="shared" si="44"/>
        <v>74.8</v>
      </c>
      <c r="I65" s="20">
        <f t="shared" si="43"/>
        <v>526.50000000000011</v>
      </c>
      <c r="J65" s="20">
        <f>SUM(J66:J69)</f>
        <v>103</v>
      </c>
      <c r="K65" s="20">
        <f t="shared" ref="K65:O65" si="45">SUM(K66:K69)</f>
        <v>90.899999999999991</v>
      </c>
      <c r="L65" s="20">
        <f t="shared" si="45"/>
        <v>126.60000000000001</v>
      </c>
      <c r="M65" s="20">
        <f t="shared" si="45"/>
        <v>65.2</v>
      </c>
      <c r="N65" s="21">
        <f t="shared" si="45"/>
        <v>57.2</v>
      </c>
      <c r="O65" s="21">
        <f t="shared" si="45"/>
        <v>68.3</v>
      </c>
      <c r="P65" s="21">
        <f t="shared" si="43"/>
        <v>511.20000000000005</v>
      </c>
      <c r="Q65" s="20">
        <f t="shared" si="33"/>
        <v>102.99295774647889</v>
      </c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8" customHeight="1" x14ac:dyDescent="0.25">
      <c r="B66" s="36" t="s">
        <v>68</v>
      </c>
      <c r="C66" s="57">
        <f>+[1]PP!J65</f>
        <v>104.2</v>
      </c>
      <c r="D66" s="57">
        <f>+[1]PP!K65</f>
        <v>94.9</v>
      </c>
      <c r="E66" s="57">
        <f>+[1]PP!L65</f>
        <v>107.4</v>
      </c>
      <c r="F66" s="57">
        <f>+[1]PP!M65</f>
        <v>51.3</v>
      </c>
      <c r="G66" s="57">
        <f>+[1]PP!N65</f>
        <v>57.3</v>
      </c>
      <c r="H66" s="57">
        <f>+[1]PP!O65</f>
        <v>56.3</v>
      </c>
      <c r="I66" s="23">
        <f>SUM(C66:H66)</f>
        <v>471.40000000000003</v>
      </c>
      <c r="J66" s="23">
        <v>91.7</v>
      </c>
      <c r="K66" s="23">
        <v>87.8</v>
      </c>
      <c r="L66" s="23">
        <v>112</v>
      </c>
      <c r="M66" s="23">
        <v>60.1</v>
      </c>
      <c r="N66" s="24">
        <v>57</v>
      </c>
      <c r="O66" s="24">
        <v>61.3</v>
      </c>
      <c r="P66" s="24">
        <f>SUM(J66:O66)</f>
        <v>469.90000000000003</v>
      </c>
      <c r="Q66" s="23">
        <f t="shared" si="33"/>
        <v>100.31921685464992</v>
      </c>
      <c r="R66" s="7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8" customHeight="1" x14ac:dyDescent="0.25">
      <c r="B67" s="36" t="s">
        <v>69</v>
      </c>
      <c r="C67" s="57">
        <f>+[1]PP!J66</f>
        <v>1.2</v>
      </c>
      <c r="D67" s="57">
        <f>+[1]PP!K66</f>
        <v>1.8</v>
      </c>
      <c r="E67" s="57">
        <f>+[1]PP!L66</f>
        <v>1.1000000000000001</v>
      </c>
      <c r="F67" s="57">
        <f>+[1]PP!M66</f>
        <v>0</v>
      </c>
      <c r="G67" s="57">
        <f>+[1]PP!N66</f>
        <v>0</v>
      </c>
      <c r="H67" s="57">
        <f>+[1]PP!O66</f>
        <v>0</v>
      </c>
      <c r="I67" s="23">
        <f>SUM(C67:H67)</f>
        <v>4.0999999999999996</v>
      </c>
      <c r="J67" s="23">
        <v>2.4</v>
      </c>
      <c r="K67" s="23">
        <v>2.2999999999999998</v>
      </c>
      <c r="L67" s="23">
        <v>2.7</v>
      </c>
      <c r="M67" s="23">
        <v>0</v>
      </c>
      <c r="N67" s="24">
        <v>0</v>
      </c>
      <c r="O67" s="24">
        <v>2.2999999999999998</v>
      </c>
      <c r="P67" s="24">
        <f>SUM(J67:O67)</f>
        <v>9.6999999999999993</v>
      </c>
      <c r="Q67" s="23">
        <f t="shared" si="33"/>
        <v>42.268041237113401</v>
      </c>
      <c r="R67" s="7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8" customHeight="1" x14ac:dyDescent="0.25">
      <c r="B68" s="36" t="s">
        <v>70</v>
      </c>
      <c r="C68" s="57">
        <f>+[1]PP!J67</f>
        <v>0.6</v>
      </c>
      <c r="D68" s="57">
        <f>+[1]PP!K67</f>
        <v>20.399999999999999</v>
      </c>
      <c r="E68" s="57">
        <f>+[1]PP!L67</f>
        <v>0.3</v>
      </c>
      <c r="F68" s="57">
        <f>+[1]PP!M67</f>
        <v>10.1</v>
      </c>
      <c r="G68" s="57">
        <f>+[1]PP!N67</f>
        <v>0.4</v>
      </c>
      <c r="H68" s="57">
        <f>+[1]PP!O67</f>
        <v>18.5</v>
      </c>
      <c r="I68" s="23">
        <f>SUM(C68:H68)</f>
        <v>50.3</v>
      </c>
      <c r="J68" s="23">
        <v>8.8000000000000007</v>
      </c>
      <c r="K68" s="23">
        <v>0.8</v>
      </c>
      <c r="L68" s="23">
        <v>11.7</v>
      </c>
      <c r="M68" s="23">
        <v>5.0999999999999996</v>
      </c>
      <c r="N68" s="24">
        <v>0.2</v>
      </c>
      <c r="O68" s="24">
        <v>3.5</v>
      </c>
      <c r="P68" s="24">
        <f>SUM(J68:O68)</f>
        <v>30.099999999999998</v>
      </c>
      <c r="Q68" s="23">
        <f t="shared" si="33"/>
        <v>167.10963455149502</v>
      </c>
      <c r="R68" s="7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8" customHeight="1" x14ac:dyDescent="0.25">
      <c r="B69" s="36" t="s">
        <v>71</v>
      </c>
      <c r="C69" s="57">
        <f>+[1]PP!J68</f>
        <v>0.6</v>
      </c>
      <c r="D69" s="57">
        <f>+[1]PP!K68</f>
        <v>0.1</v>
      </c>
      <c r="E69" s="57">
        <f>+[1]PP!L68</f>
        <v>0</v>
      </c>
      <c r="F69" s="57">
        <f>+[1]PP!M68</f>
        <v>0</v>
      </c>
      <c r="G69" s="57">
        <f>+[1]PP!N68</f>
        <v>0</v>
      </c>
      <c r="H69" s="57">
        <f>+[1]PP!O68</f>
        <v>0</v>
      </c>
      <c r="I69" s="23">
        <f>SUM(C69:H69)</f>
        <v>0.7</v>
      </c>
      <c r="J69" s="23">
        <v>0.1</v>
      </c>
      <c r="K69" s="23">
        <v>0</v>
      </c>
      <c r="L69" s="23">
        <v>0.2</v>
      </c>
      <c r="M69" s="23">
        <v>0</v>
      </c>
      <c r="N69" s="24">
        <v>0</v>
      </c>
      <c r="O69" s="24">
        <v>1.2</v>
      </c>
      <c r="P69" s="24">
        <f>SUM(J69:O69)</f>
        <v>1.5</v>
      </c>
      <c r="Q69" s="23">
        <f t="shared" si="33"/>
        <v>46.666666666666664</v>
      </c>
      <c r="R69" s="7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8" customHeight="1" x14ac:dyDescent="0.25">
      <c r="B70" s="35" t="s">
        <v>72</v>
      </c>
      <c r="C70" s="20">
        <f t="shared" ref="C70:P70" si="46">SUM(C71:C73)</f>
        <v>2277.3999999999996</v>
      </c>
      <c r="D70" s="20">
        <f t="shared" si="46"/>
        <v>1516.9</v>
      </c>
      <c r="E70" s="20">
        <f t="shared" si="46"/>
        <v>1209.8</v>
      </c>
      <c r="F70" s="20">
        <f t="shared" si="46"/>
        <v>593.6</v>
      </c>
      <c r="G70" s="20">
        <f t="shared" si="46"/>
        <v>316.60000000000002</v>
      </c>
      <c r="H70" s="20">
        <f t="shared" si="46"/>
        <v>681.90000000000009</v>
      </c>
      <c r="I70" s="20">
        <f t="shared" si="46"/>
        <v>6596.2000000000007</v>
      </c>
      <c r="J70" s="20">
        <f>SUM(J71:J73)</f>
        <v>1805.5</v>
      </c>
      <c r="K70" s="20">
        <f t="shared" ref="K70:O70" si="47">SUM(K71:K73)</f>
        <v>1940.6</v>
      </c>
      <c r="L70" s="20">
        <f t="shared" si="47"/>
        <v>1468.3999999999999</v>
      </c>
      <c r="M70" s="20">
        <f t="shared" si="47"/>
        <v>566.4</v>
      </c>
      <c r="N70" s="21">
        <f t="shared" si="47"/>
        <v>383.9</v>
      </c>
      <c r="O70" s="21">
        <f t="shared" si="47"/>
        <v>1244.9000000000001</v>
      </c>
      <c r="P70" s="21">
        <f t="shared" si="46"/>
        <v>7409.7</v>
      </c>
      <c r="Q70" s="20">
        <f t="shared" si="33"/>
        <v>89.021147954708042</v>
      </c>
      <c r="R70" s="7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8" customHeight="1" x14ac:dyDescent="0.25">
      <c r="B71" s="54" t="s">
        <v>73</v>
      </c>
      <c r="C71" s="46">
        <f>+[1]PP!J70:J70</f>
        <v>33.700000000000003</v>
      </c>
      <c r="D71" s="46">
        <f>+[1]PP!K70:K70</f>
        <v>28.4</v>
      </c>
      <c r="E71" s="46">
        <f>+[1]PP!L70:L70</f>
        <v>12.1</v>
      </c>
      <c r="F71" s="46">
        <f>+[1]PP!M70:M70</f>
        <v>7.1</v>
      </c>
      <c r="G71" s="46">
        <f>+[1]PP!N70:N70</f>
        <v>10.3</v>
      </c>
      <c r="H71" s="46">
        <f>+[1]PP!O70:O70</f>
        <v>8.1</v>
      </c>
      <c r="I71" s="23">
        <f>SUM(C71:H71)</f>
        <v>99.699999999999989</v>
      </c>
      <c r="J71" s="23">
        <v>32</v>
      </c>
      <c r="K71" s="23">
        <v>29.1</v>
      </c>
      <c r="L71" s="23">
        <v>26.8</v>
      </c>
      <c r="M71" s="23">
        <v>13.7</v>
      </c>
      <c r="N71" s="23">
        <v>14.5</v>
      </c>
      <c r="O71" s="23">
        <v>20.2</v>
      </c>
      <c r="P71" s="24">
        <f>SUM(J71:O71)</f>
        <v>136.30000000000001</v>
      </c>
      <c r="Q71" s="23">
        <f t="shared" si="33"/>
        <v>73.147468818782073</v>
      </c>
      <c r="R71" s="7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8" customHeight="1" x14ac:dyDescent="0.25">
      <c r="B72" s="54" t="s">
        <v>70</v>
      </c>
      <c r="C72" s="46">
        <f>+[1]PP!J71:J71</f>
        <v>2150.6</v>
      </c>
      <c r="D72" s="46">
        <f>+[1]PP!K71:K71</f>
        <v>1287.5999999999999</v>
      </c>
      <c r="E72" s="46">
        <f>+[1]PP!L71:L71</f>
        <v>1167.4000000000001</v>
      </c>
      <c r="F72" s="46">
        <f>+[1]PP!M71:M71</f>
        <v>572</v>
      </c>
      <c r="G72" s="46">
        <f>+[1]PP!N71:N71</f>
        <v>306.2</v>
      </c>
      <c r="H72" s="46">
        <f>+[1]PP!O71:O71</f>
        <v>655.1</v>
      </c>
      <c r="I72" s="23">
        <f>SUM(C72:H72)</f>
        <v>6138.9000000000005</v>
      </c>
      <c r="J72" s="58">
        <v>1691.8</v>
      </c>
      <c r="K72" s="58">
        <v>1828.1</v>
      </c>
      <c r="L72" s="58">
        <v>1325.5</v>
      </c>
      <c r="M72" s="58">
        <v>547.79999999999995</v>
      </c>
      <c r="N72" s="58">
        <v>364.9</v>
      </c>
      <c r="O72" s="58">
        <v>1213.8</v>
      </c>
      <c r="P72" s="24">
        <f>SUM(J72:O72)</f>
        <v>6971.9</v>
      </c>
      <c r="Q72" s="23">
        <f t="shared" si="33"/>
        <v>88.052037464679657</v>
      </c>
      <c r="R72" s="7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8" customHeight="1" x14ac:dyDescent="0.25">
      <c r="B73" s="54" t="s">
        <v>29</v>
      </c>
      <c r="C73" s="46">
        <f>+[1]PP!J72:J72</f>
        <v>93.1</v>
      </c>
      <c r="D73" s="46">
        <f>+[1]PP!K72:K72</f>
        <v>200.9</v>
      </c>
      <c r="E73" s="46">
        <f>+[1]PP!L72:L72</f>
        <v>30.3</v>
      </c>
      <c r="F73" s="46">
        <f>+[1]PP!M72:M72</f>
        <v>14.5</v>
      </c>
      <c r="G73" s="46">
        <f>+[1]PP!N72:N72</f>
        <v>0.1</v>
      </c>
      <c r="H73" s="46">
        <f>+[1]PP!O72:O72</f>
        <v>18.7</v>
      </c>
      <c r="I73" s="23">
        <f>SUM(C73:H73)</f>
        <v>357.6</v>
      </c>
      <c r="J73" s="23">
        <v>81.7</v>
      </c>
      <c r="K73" s="23">
        <v>83.4</v>
      </c>
      <c r="L73" s="23">
        <v>116.1</v>
      </c>
      <c r="M73" s="23">
        <v>4.9000000000000004</v>
      </c>
      <c r="N73" s="23">
        <v>4.5</v>
      </c>
      <c r="O73" s="23">
        <v>10.9</v>
      </c>
      <c r="P73" s="24">
        <f>SUM(J73:O73)</f>
        <v>301.5</v>
      </c>
      <c r="Q73" s="23">
        <f t="shared" si="33"/>
        <v>118.60696517412936</v>
      </c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8" customHeight="1" x14ac:dyDescent="0.25">
      <c r="B74" s="49" t="s">
        <v>74</v>
      </c>
      <c r="C74" s="17">
        <f t="shared" ref="C74:P74" si="48">SUM(C75:C77)</f>
        <v>350.4</v>
      </c>
      <c r="D74" s="17">
        <f t="shared" si="48"/>
        <v>414.7</v>
      </c>
      <c r="E74" s="17">
        <f t="shared" si="48"/>
        <v>360.90000000000003</v>
      </c>
      <c r="F74" s="17">
        <f t="shared" si="48"/>
        <v>132.30000000000001</v>
      </c>
      <c r="G74" s="17">
        <f t="shared" si="48"/>
        <v>37</v>
      </c>
      <c r="H74" s="17">
        <f t="shared" si="48"/>
        <v>67.3</v>
      </c>
      <c r="I74" s="17">
        <f t="shared" si="48"/>
        <v>1362.6</v>
      </c>
      <c r="J74" s="17">
        <f>SUM(J75:J77)</f>
        <v>383.2</v>
      </c>
      <c r="K74" s="17">
        <f t="shared" ref="K74:O74" si="49">SUM(K75:K77)</f>
        <v>510.2</v>
      </c>
      <c r="L74" s="17">
        <f t="shared" si="49"/>
        <v>480.3</v>
      </c>
      <c r="M74" s="17">
        <f t="shared" si="49"/>
        <v>136.80000000000001</v>
      </c>
      <c r="N74" s="18">
        <f t="shared" si="49"/>
        <v>43.8</v>
      </c>
      <c r="O74" s="18">
        <f t="shared" si="49"/>
        <v>58.4</v>
      </c>
      <c r="P74" s="18">
        <f t="shared" si="48"/>
        <v>1612.7</v>
      </c>
      <c r="Q74" s="17">
        <f t="shared" si="33"/>
        <v>84.491845972592543</v>
      </c>
      <c r="R74" s="7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8" customHeight="1" x14ac:dyDescent="0.25">
      <c r="B75" s="36" t="s">
        <v>75</v>
      </c>
      <c r="C75" s="46">
        <f>+[1]PP!J74</f>
        <v>286.39999999999998</v>
      </c>
      <c r="D75" s="46">
        <f>+[1]PP!K74</f>
        <v>362.4</v>
      </c>
      <c r="E75" s="46">
        <f>+[1]PP!L74</f>
        <v>325</v>
      </c>
      <c r="F75" s="46">
        <f>+[1]PP!M74</f>
        <v>131.9</v>
      </c>
      <c r="G75" s="46">
        <f>+[1]PP!N74</f>
        <v>28.3</v>
      </c>
      <c r="H75" s="46">
        <f>+[1]PP!O74</f>
        <v>44.2</v>
      </c>
      <c r="I75" s="23">
        <f>SUM(C75:H75)</f>
        <v>1178.2</v>
      </c>
      <c r="J75" s="23">
        <v>291</v>
      </c>
      <c r="K75" s="23">
        <v>435.7</v>
      </c>
      <c r="L75" s="23">
        <v>395.8</v>
      </c>
      <c r="M75" s="23">
        <v>136.80000000000001</v>
      </c>
      <c r="N75" s="24">
        <v>35.799999999999997</v>
      </c>
      <c r="O75" s="24">
        <v>38.700000000000003</v>
      </c>
      <c r="P75" s="24">
        <f t="shared" ref="P75:P80" si="50">SUM(J75:O75)</f>
        <v>1333.8</v>
      </c>
      <c r="Q75" s="23">
        <f t="shared" si="33"/>
        <v>88.334083070925189</v>
      </c>
      <c r="R75" s="7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8" customHeight="1" x14ac:dyDescent="0.25">
      <c r="B76" s="36" t="s">
        <v>76</v>
      </c>
      <c r="C76" s="46">
        <f>+[1]PP!J75</f>
        <v>61.4</v>
      </c>
      <c r="D76" s="46">
        <f>+[1]PP!K75</f>
        <v>49.6</v>
      </c>
      <c r="E76" s="46">
        <f>+[1]PP!L75</f>
        <v>34.1</v>
      </c>
      <c r="F76" s="46">
        <f>+[1]PP!M75</f>
        <v>0.4</v>
      </c>
      <c r="G76" s="46">
        <f>+[1]PP!N75</f>
        <v>8.6</v>
      </c>
      <c r="H76" s="46">
        <f>+[1]PP!O75</f>
        <v>22.5</v>
      </c>
      <c r="I76" s="23">
        <f>SUM(C76:H76)</f>
        <v>176.6</v>
      </c>
      <c r="J76" s="23">
        <v>89</v>
      </c>
      <c r="K76" s="23">
        <v>71.5</v>
      </c>
      <c r="L76" s="23">
        <v>81.3</v>
      </c>
      <c r="M76" s="23">
        <v>0</v>
      </c>
      <c r="N76" s="24">
        <v>8</v>
      </c>
      <c r="O76" s="24">
        <v>19.399999999999999</v>
      </c>
      <c r="P76" s="24">
        <f t="shared" si="50"/>
        <v>269.2</v>
      </c>
      <c r="Q76" s="23">
        <f t="shared" si="33"/>
        <v>65.60178306092125</v>
      </c>
      <c r="R76" s="7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8" customHeight="1" x14ac:dyDescent="0.25">
      <c r="B77" s="36" t="s">
        <v>29</v>
      </c>
      <c r="C77" s="46">
        <f>+[1]PP!J76</f>
        <v>2.6</v>
      </c>
      <c r="D77" s="46">
        <f>+[1]PP!K76</f>
        <v>2.7</v>
      </c>
      <c r="E77" s="46">
        <f>+[1]PP!L76</f>
        <v>1.8</v>
      </c>
      <c r="F77" s="46">
        <f>+[1]PP!M76</f>
        <v>0</v>
      </c>
      <c r="G77" s="46">
        <f>+[1]PP!N76</f>
        <v>0.1</v>
      </c>
      <c r="H77" s="46">
        <f>+[1]PP!O76</f>
        <v>0.6</v>
      </c>
      <c r="I77" s="23">
        <f>SUM(C77:H77)</f>
        <v>7.8</v>
      </c>
      <c r="J77" s="23">
        <v>3.2</v>
      </c>
      <c r="K77" s="23">
        <v>3</v>
      </c>
      <c r="L77" s="23">
        <v>3.2</v>
      </c>
      <c r="M77" s="23">
        <v>0</v>
      </c>
      <c r="N77" s="24">
        <v>0</v>
      </c>
      <c r="O77" s="24">
        <v>0.3</v>
      </c>
      <c r="P77" s="24">
        <f t="shared" si="50"/>
        <v>9.7000000000000011</v>
      </c>
      <c r="Q77" s="23">
        <f t="shared" si="33"/>
        <v>80.412371134020617</v>
      </c>
      <c r="R77" s="7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8" customHeight="1" x14ac:dyDescent="0.25">
      <c r="B78" s="49" t="s">
        <v>77</v>
      </c>
      <c r="C78" s="17">
        <f>+C79+C80</f>
        <v>4.5999999999999996</v>
      </c>
      <c r="D78" s="17">
        <f t="shared" ref="D78:O78" si="51">+D79+D80</f>
        <v>4.5999999999999996</v>
      </c>
      <c r="E78" s="17">
        <f t="shared" si="51"/>
        <v>3.2</v>
      </c>
      <c r="F78" s="17">
        <f t="shared" si="51"/>
        <v>0.3</v>
      </c>
      <c r="G78" s="17">
        <f t="shared" si="51"/>
        <v>132</v>
      </c>
      <c r="H78" s="17">
        <f t="shared" si="51"/>
        <v>404.4</v>
      </c>
      <c r="I78" s="17">
        <f t="shared" si="51"/>
        <v>549.1</v>
      </c>
      <c r="J78" s="17">
        <f t="shared" si="51"/>
        <v>4.8</v>
      </c>
      <c r="K78" s="17">
        <f t="shared" si="51"/>
        <v>5.7</v>
      </c>
      <c r="L78" s="17">
        <f t="shared" si="51"/>
        <v>6</v>
      </c>
      <c r="M78" s="17">
        <f t="shared" si="51"/>
        <v>0</v>
      </c>
      <c r="N78" s="17">
        <f t="shared" si="51"/>
        <v>131.19999999999999</v>
      </c>
      <c r="O78" s="17">
        <f t="shared" si="51"/>
        <v>1.1000000000000001</v>
      </c>
      <c r="P78" s="21">
        <f t="shared" si="50"/>
        <v>148.79999999999998</v>
      </c>
      <c r="Q78" s="23">
        <f t="shared" si="33"/>
        <v>369.01881720430111</v>
      </c>
      <c r="R78" s="7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8" customHeight="1" x14ac:dyDescent="0.25">
      <c r="B79" s="59" t="s">
        <v>70</v>
      </c>
      <c r="C79" s="46">
        <f>+[1]PP!J78</f>
        <v>0</v>
      </c>
      <c r="D79" s="46">
        <f>+[1]PP!K78</f>
        <v>0</v>
      </c>
      <c r="E79" s="46">
        <f>+[1]PP!L78</f>
        <v>0</v>
      </c>
      <c r="F79" s="46">
        <f>+[1]PP!M78</f>
        <v>0</v>
      </c>
      <c r="G79" s="46">
        <f>+[1]PP!N78</f>
        <v>131.6</v>
      </c>
      <c r="H79" s="46">
        <f>+[1]PP!O78</f>
        <v>402</v>
      </c>
      <c r="I79" s="46">
        <f>+[1]PP!P78</f>
        <v>533.6</v>
      </c>
      <c r="J79" s="23">
        <v>0</v>
      </c>
      <c r="K79" s="46">
        <v>0</v>
      </c>
      <c r="L79" s="46">
        <v>0</v>
      </c>
      <c r="M79" s="46">
        <v>0</v>
      </c>
      <c r="N79" s="55">
        <v>0</v>
      </c>
      <c r="O79" s="55">
        <v>1.1000000000000001</v>
      </c>
      <c r="P79" s="24">
        <f t="shared" si="50"/>
        <v>1.1000000000000001</v>
      </c>
      <c r="Q79" s="23">
        <v>0</v>
      </c>
      <c r="R79" s="7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8" customHeight="1" x14ac:dyDescent="0.25">
      <c r="B80" s="60" t="s">
        <v>29</v>
      </c>
      <c r="C80" s="46">
        <f>+[1]PP!J79</f>
        <v>4.5999999999999996</v>
      </c>
      <c r="D80" s="46">
        <f>+[1]PP!K79</f>
        <v>4.5999999999999996</v>
      </c>
      <c r="E80" s="46">
        <f>+[1]PP!L79</f>
        <v>3.2</v>
      </c>
      <c r="F80" s="46">
        <f>+[1]PP!M79</f>
        <v>0.3</v>
      </c>
      <c r="G80" s="46">
        <f>+[1]PP!N79</f>
        <v>0.4</v>
      </c>
      <c r="H80" s="46">
        <f>+[1]PP!O79</f>
        <v>2.4</v>
      </c>
      <c r="I80" s="46">
        <f>+[1]PP!P79</f>
        <v>15.5</v>
      </c>
      <c r="J80" s="23">
        <v>4.8</v>
      </c>
      <c r="K80" s="23">
        <v>5.7</v>
      </c>
      <c r="L80" s="46">
        <v>6</v>
      </c>
      <c r="M80" s="46">
        <v>0</v>
      </c>
      <c r="N80" s="24">
        <v>131.19999999999999</v>
      </c>
      <c r="O80" s="24">
        <v>0</v>
      </c>
      <c r="P80" s="24">
        <f t="shared" si="50"/>
        <v>147.69999999999999</v>
      </c>
      <c r="Q80" s="23">
        <f t="shared" si="33"/>
        <v>10.49424509140149</v>
      </c>
      <c r="R80" s="7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40" ht="18" customHeight="1" x14ac:dyDescent="0.25">
      <c r="B81" s="19" t="s">
        <v>78</v>
      </c>
      <c r="C81" s="17">
        <f t="shared" ref="C81:P81" si="52">+C82+C87+C88</f>
        <v>1183.7</v>
      </c>
      <c r="D81" s="17">
        <f t="shared" si="52"/>
        <v>1151.9000000000001</v>
      </c>
      <c r="E81" s="17">
        <f t="shared" si="52"/>
        <v>2941.7</v>
      </c>
      <c r="F81" s="17">
        <f t="shared" si="52"/>
        <v>845.7</v>
      </c>
      <c r="G81" s="17">
        <f t="shared" si="52"/>
        <v>1571.7000000000003</v>
      </c>
      <c r="H81" s="17">
        <f t="shared" si="52"/>
        <v>1024.3</v>
      </c>
      <c r="I81" s="17">
        <f t="shared" si="52"/>
        <v>8719</v>
      </c>
      <c r="J81" s="17">
        <f>+J82+J87+J88</f>
        <v>1803.3000000000002</v>
      </c>
      <c r="K81" s="17">
        <f t="shared" ref="K81:O81" si="53">+K82+K87+K88</f>
        <v>1137.5</v>
      </c>
      <c r="L81" s="17">
        <f t="shared" si="53"/>
        <v>3107.1</v>
      </c>
      <c r="M81" s="17">
        <f t="shared" si="53"/>
        <v>868.2</v>
      </c>
      <c r="N81" s="18">
        <f t="shared" si="53"/>
        <v>1612.6999999999998</v>
      </c>
      <c r="O81" s="18">
        <f t="shared" si="53"/>
        <v>886.5</v>
      </c>
      <c r="P81" s="18">
        <f t="shared" si="52"/>
        <v>9415.2999999999993</v>
      </c>
      <c r="Q81" s="17">
        <f t="shared" si="33"/>
        <v>92.604590400730729</v>
      </c>
      <c r="R81" s="7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40" ht="18" customHeight="1" x14ac:dyDescent="0.25">
      <c r="B82" s="49" t="s">
        <v>79</v>
      </c>
      <c r="C82" s="17">
        <f t="shared" ref="C82:P82" si="54">SUM(C83:C86)</f>
        <v>449.5</v>
      </c>
      <c r="D82" s="17">
        <f t="shared" ref="D82:H82" si="55">SUM(D83:D86)</f>
        <v>355.5</v>
      </c>
      <c r="E82" s="17">
        <f t="shared" si="55"/>
        <v>722.2</v>
      </c>
      <c r="F82" s="17">
        <f t="shared" si="55"/>
        <v>247.20000000000002</v>
      </c>
      <c r="G82" s="17">
        <f t="shared" si="55"/>
        <v>1017.9000000000001</v>
      </c>
      <c r="H82" s="17">
        <f t="shared" si="55"/>
        <v>372.5</v>
      </c>
      <c r="I82" s="17">
        <f t="shared" si="54"/>
        <v>3164.8</v>
      </c>
      <c r="J82" s="17">
        <f>SUM(J83:J86)</f>
        <v>816.40000000000009</v>
      </c>
      <c r="K82" s="17">
        <f t="shared" ref="K82:O82" si="56">SUM(K83:K86)</f>
        <v>334.8</v>
      </c>
      <c r="L82" s="17">
        <f t="shared" si="56"/>
        <v>848.3</v>
      </c>
      <c r="M82" s="17">
        <f t="shared" si="56"/>
        <v>277.5</v>
      </c>
      <c r="N82" s="18">
        <f t="shared" si="56"/>
        <v>1040.5999999999999</v>
      </c>
      <c r="O82" s="18">
        <f t="shared" si="56"/>
        <v>208</v>
      </c>
      <c r="P82" s="18">
        <f t="shared" si="54"/>
        <v>3525.6</v>
      </c>
      <c r="Q82" s="17">
        <f t="shared" si="33"/>
        <v>89.766280916723403</v>
      </c>
      <c r="R82" s="7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40" ht="18" customHeight="1" x14ac:dyDescent="0.25">
      <c r="B83" s="36" t="s">
        <v>80</v>
      </c>
      <c r="C83" s="23">
        <f>+[1]PP!J82</f>
        <v>0</v>
      </c>
      <c r="D83" s="23">
        <f>+[1]PP!K82</f>
        <v>0</v>
      </c>
      <c r="E83" s="23">
        <f>+[1]PP!L82</f>
        <v>0</v>
      </c>
      <c r="F83" s="23">
        <f>+[1]PP!M82</f>
        <v>0</v>
      </c>
      <c r="G83" s="23">
        <f>+[1]PP!N82</f>
        <v>0</v>
      </c>
      <c r="H83" s="23">
        <f>+[1]PP!O82</f>
        <v>0</v>
      </c>
      <c r="I83" s="23">
        <f t="shared" ref="I83:I90" si="57">SUM(C83:H83)</f>
        <v>0</v>
      </c>
      <c r="J83" s="23">
        <v>0</v>
      </c>
      <c r="K83" s="23">
        <v>0</v>
      </c>
      <c r="L83" s="23">
        <v>0</v>
      </c>
      <c r="M83" s="23">
        <v>0</v>
      </c>
      <c r="N83" s="24">
        <v>0</v>
      </c>
      <c r="O83" s="24">
        <v>0</v>
      </c>
      <c r="P83" s="24">
        <f t="shared" ref="P83:P90" si="58">SUM(J83:O83)</f>
        <v>0</v>
      </c>
      <c r="Q83" s="61">
        <v>0</v>
      </c>
      <c r="R83" s="7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40" ht="18" customHeight="1" x14ac:dyDescent="0.25">
      <c r="B84" s="36" t="s">
        <v>81</v>
      </c>
      <c r="C84" s="23">
        <f>+[1]PP!J83</f>
        <v>142.30000000000001</v>
      </c>
      <c r="D84" s="23">
        <f>+[1]PP!K83</f>
        <v>144</v>
      </c>
      <c r="E84" s="23">
        <f>+[1]PP!L83</f>
        <v>505.5</v>
      </c>
      <c r="F84" s="23">
        <f>+[1]PP!M83</f>
        <v>4.9000000000000004</v>
      </c>
      <c r="G84" s="23">
        <f>+[1]PP!N83</f>
        <v>782.1</v>
      </c>
      <c r="H84" s="23">
        <f>+[1]PP!O83</f>
        <v>166.4</v>
      </c>
      <c r="I84" s="23">
        <f t="shared" si="57"/>
        <v>1745.2</v>
      </c>
      <c r="J84" s="23">
        <v>532.1</v>
      </c>
      <c r="K84" s="23">
        <v>123.3</v>
      </c>
      <c r="L84" s="23">
        <v>631.6</v>
      </c>
      <c r="M84" s="23">
        <v>0</v>
      </c>
      <c r="N84" s="24">
        <v>825.4</v>
      </c>
      <c r="O84" s="24">
        <v>0</v>
      </c>
      <c r="P84" s="24">
        <f t="shared" si="58"/>
        <v>2112.4</v>
      </c>
      <c r="Q84" s="46">
        <f t="shared" si="33"/>
        <v>82.616928612005296</v>
      </c>
      <c r="R84" s="7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40" ht="18" customHeight="1" x14ac:dyDescent="0.25">
      <c r="B85" s="36" t="s">
        <v>82</v>
      </c>
      <c r="C85" s="23">
        <f>+[1]PP!J84</f>
        <v>307.2</v>
      </c>
      <c r="D85" s="23">
        <f>+[1]PP!K84</f>
        <v>211.5</v>
      </c>
      <c r="E85" s="23">
        <f>+[1]PP!L84</f>
        <v>216.7</v>
      </c>
      <c r="F85" s="23">
        <f>+[1]PP!M84</f>
        <v>242.3</v>
      </c>
      <c r="G85" s="23">
        <f>+[1]PP!N84</f>
        <v>235.8</v>
      </c>
      <c r="H85" s="23">
        <f>+[1]PP!O84</f>
        <v>206.1</v>
      </c>
      <c r="I85" s="23">
        <f t="shared" si="57"/>
        <v>1419.6</v>
      </c>
      <c r="J85" s="23">
        <v>284.3</v>
      </c>
      <c r="K85" s="23">
        <v>211.5</v>
      </c>
      <c r="L85" s="23">
        <v>216.7</v>
      </c>
      <c r="M85" s="23">
        <v>277.5</v>
      </c>
      <c r="N85" s="24">
        <v>215.2</v>
      </c>
      <c r="O85" s="24">
        <v>207.8</v>
      </c>
      <c r="P85" s="24">
        <f t="shared" si="58"/>
        <v>1413</v>
      </c>
      <c r="Q85" s="23">
        <f t="shared" si="33"/>
        <v>100.46709129511677</v>
      </c>
      <c r="R85" s="7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40" ht="18" customHeight="1" x14ac:dyDescent="0.25">
      <c r="B86" s="36" t="s">
        <v>29</v>
      </c>
      <c r="C86" s="23">
        <f>+[1]PP!J85</f>
        <v>0</v>
      </c>
      <c r="D86" s="23">
        <f>+[1]PP!K85</f>
        <v>0</v>
      </c>
      <c r="E86" s="23">
        <f>+[1]PP!L85</f>
        <v>0</v>
      </c>
      <c r="F86" s="23">
        <f>+[1]PP!M85</f>
        <v>0</v>
      </c>
      <c r="G86" s="23">
        <f>+[1]PP!N85</f>
        <v>0</v>
      </c>
      <c r="H86" s="23">
        <f>+[1]PP!O85</f>
        <v>0</v>
      </c>
      <c r="I86" s="23">
        <f t="shared" si="57"/>
        <v>0</v>
      </c>
      <c r="J86" s="23">
        <v>0</v>
      </c>
      <c r="K86" s="23">
        <v>0</v>
      </c>
      <c r="L86" s="23">
        <v>0</v>
      </c>
      <c r="M86" s="23">
        <v>0</v>
      </c>
      <c r="N86" s="24">
        <v>0</v>
      </c>
      <c r="O86" s="24">
        <v>0.2</v>
      </c>
      <c r="P86" s="24">
        <f t="shared" si="58"/>
        <v>0.2</v>
      </c>
      <c r="Q86" s="42">
        <v>0</v>
      </c>
      <c r="R86" s="7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40" ht="18" customHeight="1" x14ac:dyDescent="0.25">
      <c r="B87" s="49" t="s">
        <v>83</v>
      </c>
      <c r="C87" s="20">
        <f>+[1]PP!J86</f>
        <v>21.3</v>
      </c>
      <c r="D87" s="20">
        <f>+[1]PP!K86</f>
        <v>8.1999999999999993</v>
      </c>
      <c r="E87" s="20">
        <f>+[1]PP!L86</f>
        <v>7.9</v>
      </c>
      <c r="F87" s="20">
        <f>+[1]PP!M86</f>
        <v>0.9</v>
      </c>
      <c r="G87" s="20">
        <f>+[1]PP!N86</f>
        <v>1.6</v>
      </c>
      <c r="H87" s="20">
        <f>+[1]PP!O86</f>
        <v>4</v>
      </c>
      <c r="I87" s="20">
        <f t="shared" si="57"/>
        <v>43.9</v>
      </c>
      <c r="J87" s="20">
        <v>21.1</v>
      </c>
      <c r="K87" s="20">
        <v>17.7</v>
      </c>
      <c r="L87" s="20">
        <v>19.8</v>
      </c>
      <c r="M87" s="20">
        <v>0</v>
      </c>
      <c r="N87" s="21">
        <v>1.8</v>
      </c>
      <c r="O87" s="21">
        <v>5.3</v>
      </c>
      <c r="P87" s="21">
        <f t="shared" si="58"/>
        <v>65.699999999999989</v>
      </c>
      <c r="Q87" s="20">
        <f t="shared" si="33"/>
        <v>66.818873668188743</v>
      </c>
      <c r="R87" s="7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40" ht="18" customHeight="1" x14ac:dyDescent="0.25">
      <c r="B88" s="62" t="s">
        <v>84</v>
      </c>
      <c r="C88" s="20">
        <f>+[1]PP!J87</f>
        <v>712.9</v>
      </c>
      <c r="D88" s="20">
        <f>+[1]PP!K87</f>
        <v>788.2</v>
      </c>
      <c r="E88" s="20">
        <f>+[1]PP!L87</f>
        <v>2211.6</v>
      </c>
      <c r="F88" s="20">
        <f>+[1]PP!M87</f>
        <v>597.6</v>
      </c>
      <c r="G88" s="20">
        <f>+[1]PP!N87</f>
        <v>552.20000000000005</v>
      </c>
      <c r="H88" s="20">
        <f>+[1]PP!O87</f>
        <v>647.79999999999995</v>
      </c>
      <c r="I88" s="20">
        <f t="shared" si="57"/>
        <v>5510.3</v>
      </c>
      <c r="J88" s="20">
        <v>965.8</v>
      </c>
      <c r="K88" s="20">
        <v>785</v>
      </c>
      <c r="L88" s="20">
        <v>2239</v>
      </c>
      <c r="M88" s="20">
        <v>590.70000000000005</v>
      </c>
      <c r="N88" s="21">
        <v>570.29999999999995</v>
      </c>
      <c r="O88" s="21">
        <v>673.2</v>
      </c>
      <c r="P88" s="21">
        <f t="shared" si="58"/>
        <v>5824</v>
      </c>
      <c r="Q88" s="20">
        <f t="shared" si="33"/>
        <v>94.613667582417577</v>
      </c>
      <c r="R88" s="7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40" ht="18" customHeight="1" x14ac:dyDescent="0.25">
      <c r="B89" s="63" t="s">
        <v>85</v>
      </c>
      <c r="C89" s="23">
        <f>+[1]PP!J88</f>
        <v>710.5</v>
      </c>
      <c r="D89" s="23">
        <f>+[1]PP!K88</f>
        <v>775.2</v>
      </c>
      <c r="E89" s="23">
        <f>+[1]PP!L88</f>
        <v>747.1</v>
      </c>
      <c r="F89" s="23">
        <f>+[1]PP!M88</f>
        <v>596.5</v>
      </c>
      <c r="G89" s="23">
        <f>+[1]PP!N88</f>
        <v>549.1</v>
      </c>
      <c r="H89" s="23">
        <f>+[1]PP!O88</f>
        <v>641</v>
      </c>
      <c r="I89" s="23">
        <f t="shared" si="57"/>
        <v>4019.4</v>
      </c>
      <c r="J89" s="23">
        <v>962.4</v>
      </c>
      <c r="K89" s="23">
        <v>779.9</v>
      </c>
      <c r="L89" s="23">
        <v>769.9</v>
      </c>
      <c r="M89" s="23">
        <v>590.4</v>
      </c>
      <c r="N89" s="23">
        <v>569.79999999999995</v>
      </c>
      <c r="O89" s="23">
        <v>669.9</v>
      </c>
      <c r="P89" s="24">
        <f t="shared" si="58"/>
        <v>4342.2999999999993</v>
      </c>
      <c r="Q89" s="23">
        <f t="shared" si="33"/>
        <v>92.563848651636249</v>
      </c>
      <c r="R89" s="7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40" ht="18" customHeight="1" x14ac:dyDescent="0.25">
      <c r="B90" s="64" t="s">
        <v>86</v>
      </c>
      <c r="C90" s="23">
        <f>+[1]PP!J89</f>
        <v>0</v>
      </c>
      <c r="D90" s="23">
        <f>+[1]PP!K89</f>
        <v>0</v>
      </c>
      <c r="E90" s="23">
        <f>+[1]PP!L89</f>
        <v>1462.4</v>
      </c>
      <c r="F90" s="23">
        <f>+[1]PP!M89</f>
        <v>0</v>
      </c>
      <c r="G90" s="23">
        <f>+[1]PP!N89</f>
        <v>0</v>
      </c>
      <c r="H90" s="23">
        <f>+[1]PP!O89</f>
        <v>0</v>
      </c>
      <c r="I90" s="23">
        <f t="shared" si="57"/>
        <v>1462.4</v>
      </c>
      <c r="J90" s="23">
        <v>0</v>
      </c>
      <c r="K90" s="23">
        <v>0</v>
      </c>
      <c r="L90" s="23">
        <v>1462.4</v>
      </c>
      <c r="M90" s="23">
        <v>0</v>
      </c>
      <c r="N90" s="23">
        <v>0</v>
      </c>
      <c r="O90" s="23">
        <v>0</v>
      </c>
      <c r="P90" s="24">
        <f t="shared" si="58"/>
        <v>1462.4</v>
      </c>
      <c r="Q90" s="23">
        <f t="shared" si="33"/>
        <v>100</v>
      </c>
      <c r="R90" s="7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40" ht="18" customHeight="1" x14ac:dyDescent="0.25">
      <c r="B91" s="65" t="s">
        <v>87</v>
      </c>
      <c r="C91" s="20">
        <f>+C92+C93</f>
        <v>5.8</v>
      </c>
      <c r="D91" s="20">
        <f t="shared" ref="D91:P91" si="59">+D92+D93</f>
        <v>1603.5</v>
      </c>
      <c r="E91" s="20">
        <f t="shared" si="59"/>
        <v>803.3</v>
      </c>
      <c r="F91" s="20">
        <f t="shared" si="59"/>
        <v>809.4</v>
      </c>
      <c r="G91" s="20">
        <f t="shared" si="59"/>
        <v>825</v>
      </c>
      <c r="H91" s="20">
        <f t="shared" si="59"/>
        <v>859.6</v>
      </c>
      <c r="I91" s="20">
        <f t="shared" si="59"/>
        <v>4906.6000000000004</v>
      </c>
      <c r="J91" s="20">
        <f t="shared" si="59"/>
        <v>892.7</v>
      </c>
      <c r="K91" s="20">
        <f t="shared" si="59"/>
        <v>892.7</v>
      </c>
      <c r="L91" s="20">
        <f t="shared" si="59"/>
        <v>893.1</v>
      </c>
      <c r="M91" s="20">
        <f t="shared" si="59"/>
        <v>809.4</v>
      </c>
      <c r="N91" s="20">
        <f t="shared" si="59"/>
        <v>825</v>
      </c>
      <c r="O91" s="20">
        <f t="shared" si="59"/>
        <v>859.6</v>
      </c>
      <c r="P91" s="21">
        <f t="shared" si="59"/>
        <v>5172.5</v>
      </c>
      <c r="Q91" s="20">
        <f t="shared" si="33"/>
        <v>94.859352344127601</v>
      </c>
      <c r="R91" s="7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40" ht="18" customHeight="1" x14ac:dyDescent="0.25">
      <c r="B92" s="22" t="s">
        <v>88</v>
      </c>
      <c r="C92" s="23">
        <f>+[1]PP!J91</f>
        <v>5.8</v>
      </c>
      <c r="D92" s="23">
        <f>+[1]PP!K91</f>
        <v>5.7</v>
      </c>
      <c r="E92" s="23">
        <f>+[1]PP!L91</f>
        <v>0</v>
      </c>
      <c r="F92" s="23">
        <f>+[1]PP!M91</f>
        <v>0</v>
      </c>
      <c r="G92" s="23">
        <f>+[1]PP!N91</f>
        <v>0</v>
      </c>
      <c r="H92" s="23">
        <f>+[1]PP!O91</f>
        <v>0</v>
      </c>
      <c r="I92" s="23">
        <f>SUM(C92:H92)</f>
        <v>11.5</v>
      </c>
      <c r="J92" s="23">
        <v>0</v>
      </c>
      <c r="K92" s="23">
        <v>0</v>
      </c>
      <c r="L92" s="23">
        <v>0.4</v>
      </c>
      <c r="M92" s="23">
        <v>0</v>
      </c>
      <c r="N92" s="23">
        <v>0</v>
      </c>
      <c r="O92" s="23">
        <v>0</v>
      </c>
      <c r="P92" s="24">
        <f>SUM(J92:O92)</f>
        <v>0.4</v>
      </c>
      <c r="Q92" s="23">
        <f t="shared" si="33"/>
        <v>2875</v>
      </c>
      <c r="R92" s="7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40" ht="18" customHeight="1" x14ac:dyDescent="0.25">
      <c r="B93" s="22" t="s">
        <v>89</v>
      </c>
      <c r="C93" s="23">
        <f>+[1]PP!J92</f>
        <v>0</v>
      </c>
      <c r="D93" s="23">
        <f>+[1]PP!K92</f>
        <v>1597.8</v>
      </c>
      <c r="E93" s="23">
        <f>+[1]PP!L92</f>
        <v>803.3</v>
      </c>
      <c r="F93" s="23">
        <f>+[1]PP!M92</f>
        <v>809.4</v>
      </c>
      <c r="G93" s="23">
        <f>+[1]PP!N92</f>
        <v>825</v>
      </c>
      <c r="H93" s="23">
        <f>+[1]PP!O92</f>
        <v>859.6</v>
      </c>
      <c r="I93" s="23">
        <f>SUM(C93:H93)</f>
        <v>4895.1000000000004</v>
      </c>
      <c r="J93" s="23">
        <v>892.7</v>
      </c>
      <c r="K93" s="23">
        <v>892.7</v>
      </c>
      <c r="L93" s="23">
        <v>892.7</v>
      </c>
      <c r="M93" s="23">
        <v>809.4</v>
      </c>
      <c r="N93" s="23">
        <v>825</v>
      </c>
      <c r="O93" s="23">
        <v>859.6</v>
      </c>
      <c r="P93" s="24">
        <f>SUM(J93:O93)</f>
        <v>5172.1000000000004</v>
      </c>
      <c r="Q93" s="23">
        <f t="shared" si="33"/>
        <v>94.64434175673324</v>
      </c>
      <c r="R93" s="7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40" ht="22.5" customHeight="1" thickBot="1" x14ac:dyDescent="0.25">
      <c r="B94" s="66" t="s">
        <v>90</v>
      </c>
      <c r="C94" s="67">
        <f t="shared" ref="C94:P94" si="60">+C91+C9</f>
        <v>63522.799999999988</v>
      </c>
      <c r="D94" s="67">
        <f t="shared" si="60"/>
        <v>51348.800000000003</v>
      </c>
      <c r="E94" s="67">
        <f t="shared" si="60"/>
        <v>47563.69999999999</v>
      </c>
      <c r="F94" s="67">
        <f t="shared" si="60"/>
        <v>46531.799999999996</v>
      </c>
      <c r="G94" s="67">
        <f t="shared" si="60"/>
        <v>34888.200000000004</v>
      </c>
      <c r="H94" s="67">
        <f t="shared" si="60"/>
        <v>41040.200000000004</v>
      </c>
      <c r="I94" s="67">
        <f t="shared" si="60"/>
        <v>284895.5</v>
      </c>
      <c r="J94" s="67">
        <f t="shared" si="60"/>
        <v>68474.700000000012</v>
      </c>
      <c r="K94" s="67">
        <f t="shared" si="60"/>
        <v>53169.099999999991</v>
      </c>
      <c r="L94" s="67">
        <f t="shared" si="60"/>
        <v>59293.4</v>
      </c>
      <c r="M94" s="67">
        <f t="shared" si="60"/>
        <v>48618.042675316981</v>
      </c>
      <c r="N94" s="67">
        <f t="shared" si="60"/>
        <v>37026.799999999988</v>
      </c>
      <c r="O94" s="67">
        <f t="shared" si="60"/>
        <v>39114.999999999985</v>
      </c>
      <c r="P94" s="67">
        <f t="shared" si="60"/>
        <v>305697.04267531697</v>
      </c>
      <c r="Q94" s="67" t="s">
        <v>91</v>
      </c>
      <c r="R94" s="7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40" ht="18" customHeight="1" thickTop="1" x14ac:dyDescent="0.25">
      <c r="B95" s="68" t="s">
        <v>92</v>
      </c>
      <c r="C95" s="69"/>
      <c r="D95" s="69"/>
      <c r="E95" s="69"/>
      <c r="F95" s="69"/>
      <c r="G95" s="69"/>
      <c r="H95" s="69"/>
      <c r="I95" s="69"/>
      <c r="J95" s="70"/>
      <c r="K95" s="70"/>
      <c r="L95" s="70"/>
      <c r="M95" s="70"/>
      <c r="N95" s="70"/>
      <c r="O95" s="70"/>
      <c r="P95" s="70"/>
      <c r="Q95" s="71"/>
      <c r="R95" s="7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40" ht="15" customHeight="1" x14ac:dyDescent="0.25">
      <c r="B96" s="72" t="s">
        <v>93</v>
      </c>
      <c r="C96" s="73"/>
      <c r="D96" s="73"/>
      <c r="E96" s="73"/>
      <c r="F96" s="73"/>
      <c r="G96" s="73"/>
      <c r="H96" s="73"/>
      <c r="I96" s="73"/>
      <c r="J96" s="74"/>
      <c r="K96" s="74"/>
      <c r="L96" s="74"/>
      <c r="M96" s="74"/>
      <c r="N96" s="74"/>
      <c r="O96" s="74"/>
      <c r="P96" s="74"/>
      <c r="Q96" s="75"/>
      <c r="R96" s="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28" ht="12" customHeight="1" x14ac:dyDescent="0.2">
      <c r="B97" s="76" t="s">
        <v>94</v>
      </c>
      <c r="J97" s="74"/>
      <c r="K97" s="74"/>
      <c r="L97" s="74"/>
      <c r="M97" s="74"/>
      <c r="N97" s="74"/>
      <c r="O97" s="74"/>
      <c r="Q97" s="77"/>
      <c r="R97" s="7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2" customHeight="1" x14ac:dyDescent="0.2">
      <c r="B98" s="76" t="s">
        <v>95</v>
      </c>
      <c r="J98" s="78"/>
      <c r="K98" s="78"/>
      <c r="L98" s="78"/>
      <c r="M98" s="78"/>
      <c r="N98" s="78"/>
      <c r="O98" s="78"/>
      <c r="P98" s="78"/>
      <c r="R98" s="7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x14ac:dyDescent="0.2">
      <c r="B99" s="76" t="s">
        <v>96</v>
      </c>
      <c r="J99" s="79"/>
      <c r="K99" s="79"/>
      <c r="L99" s="79"/>
      <c r="M99" s="79"/>
      <c r="N99" s="79"/>
      <c r="O99" s="79"/>
      <c r="P99" s="79"/>
      <c r="Q99" s="80"/>
      <c r="R99" s="7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x14ac:dyDescent="0.2">
      <c r="B100" s="81" t="s">
        <v>97</v>
      </c>
      <c r="J100" s="79"/>
      <c r="K100" s="79"/>
      <c r="L100" s="79"/>
      <c r="M100" s="79"/>
      <c r="N100" s="79"/>
      <c r="O100" s="79"/>
      <c r="P100" s="79"/>
      <c r="Q100" s="82"/>
      <c r="R100" s="7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">
      <c r="B101" s="83"/>
      <c r="C101" s="82"/>
      <c r="D101" s="82"/>
      <c r="E101" s="82"/>
      <c r="F101" s="82"/>
      <c r="G101" s="82"/>
      <c r="H101" s="82"/>
      <c r="I101" s="82"/>
      <c r="J101" s="84"/>
      <c r="K101" s="84"/>
      <c r="L101" s="84"/>
      <c r="M101" s="84"/>
      <c r="N101" s="84"/>
      <c r="O101" s="84"/>
      <c r="P101" s="84"/>
      <c r="Q101" s="82"/>
      <c r="R101" s="7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4.25" x14ac:dyDescent="0.25">
      <c r="B102" s="85"/>
      <c r="C102" s="71"/>
      <c r="D102" s="71"/>
      <c r="E102" s="71"/>
      <c r="F102" s="71"/>
      <c r="G102" s="71"/>
      <c r="H102" s="71"/>
      <c r="I102" s="71"/>
      <c r="J102" s="86"/>
      <c r="K102" s="86"/>
      <c r="L102" s="86"/>
      <c r="M102" s="86"/>
      <c r="N102" s="86"/>
      <c r="O102" s="86"/>
      <c r="P102" s="86"/>
      <c r="Q102" s="87"/>
      <c r="R102" s="7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4.25" x14ac:dyDescent="0.25">
      <c r="B103" s="85"/>
      <c r="C103" s="75"/>
      <c r="D103" s="75"/>
      <c r="E103" s="75"/>
      <c r="F103" s="75"/>
      <c r="G103" s="75"/>
      <c r="H103" s="75"/>
      <c r="I103" s="75"/>
      <c r="J103" s="88"/>
      <c r="K103" s="88"/>
      <c r="L103" s="88"/>
      <c r="M103" s="88"/>
      <c r="N103" s="88"/>
      <c r="O103" s="88"/>
      <c r="P103" s="88"/>
      <c r="Q103" s="89"/>
      <c r="R103" s="7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4.25" x14ac:dyDescent="0.25">
      <c r="B104" s="83"/>
      <c r="D104" s="90"/>
      <c r="E104" s="90"/>
      <c r="F104" s="90"/>
      <c r="G104" s="90"/>
      <c r="H104" s="90"/>
      <c r="I104" s="77"/>
      <c r="Q104" s="89"/>
      <c r="R104" s="7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4.25" x14ac:dyDescent="0.25">
      <c r="B105" s="85"/>
      <c r="C105" s="75"/>
      <c r="D105" s="75"/>
      <c r="E105" s="75"/>
      <c r="F105" s="75"/>
      <c r="G105" s="75"/>
      <c r="H105" s="75"/>
      <c r="I105" s="75"/>
      <c r="J105" s="86"/>
      <c r="K105" s="86"/>
      <c r="L105" s="86"/>
      <c r="M105" s="86"/>
      <c r="N105" s="86"/>
      <c r="O105" s="86"/>
      <c r="P105" s="86"/>
      <c r="Q105" s="71"/>
      <c r="R105" s="91"/>
      <c r="S105" s="91"/>
      <c r="T105" s="91"/>
      <c r="U105" s="91"/>
      <c r="V105" s="91"/>
      <c r="W105" s="91"/>
      <c r="X105" s="91"/>
      <c r="Y105" s="2"/>
      <c r="Z105" s="2"/>
      <c r="AA105" s="2"/>
      <c r="AB105" s="2"/>
    </row>
    <row r="106" spans="2:28" ht="14.25" x14ac:dyDescent="0.25">
      <c r="B106" s="85"/>
      <c r="C106" s="82"/>
      <c r="D106" s="82"/>
      <c r="E106" s="82"/>
      <c r="F106" s="82"/>
      <c r="G106" s="82"/>
      <c r="H106" s="82"/>
      <c r="I106" s="82"/>
      <c r="J106" s="88"/>
      <c r="K106" s="88"/>
      <c r="L106" s="88"/>
      <c r="M106" s="88"/>
      <c r="N106" s="88"/>
      <c r="O106" s="88"/>
      <c r="P106" s="88"/>
      <c r="Q106" s="89"/>
      <c r="R106" s="7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">
      <c r="B107" s="85"/>
      <c r="C107" s="89"/>
      <c r="D107" s="89"/>
      <c r="E107" s="89"/>
      <c r="F107" s="89"/>
      <c r="G107" s="89"/>
      <c r="H107" s="89"/>
      <c r="I107" s="89"/>
      <c r="J107" s="92"/>
      <c r="K107" s="92"/>
      <c r="L107" s="92"/>
      <c r="M107" s="92"/>
      <c r="N107" s="92"/>
      <c r="O107" s="92"/>
      <c r="P107" s="92"/>
      <c r="Q107" s="89"/>
      <c r="R107" s="7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x14ac:dyDescent="0.2">
      <c r="B108" s="85"/>
      <c r="C108" s="89"/>
      <c r="D108" s="89"/>
      <c r="E108" s="89"/>
      <c r="F108" s="89"/>
      <c r="G108" s="89"/>
      <c r="H108" s="89"/>
      <c r="I108" s="89"/>
      <c r="J108" s="92"/>
      <c r="K108" s="92"/>
      <c r="L108" s="92"/>
      <c r="M108" s="92"/>
      <c r="N108" s="92"/>
      <c r="O108" s="92"/>
      <c r="P108" s="92"/>
      <c r="Q108" s="89"/>
      <c r="R108" s="7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x14ac:dyDescent="0.2">
      <c r="B109" s="89"/>
      <c r="C109" s="89"/>
      <c r="D109" s="89"/>
      <c r="E109" s="89"/>
      <c r="F109" s="89"/>
      <c r="G109" s="89"/>
      <c r="H109" s="89"/>
      <c r="I109" s="89"/>
      <c r="J109" s="93"/>
      <c r="K109" s="92"/>
      <c r="L109" s="92"/>
      <c r="M109" s="92"/>
      <c r="N109" s="92"/>
      <c r="O109" s="92"/>
      <c r="P109" s="92"/>
      <c r="Q109" s="89"/>
      <c r="R109" s="7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x14ac:dyDescent="0.2">
      <c r="B110" s="89"/>
      <c r="C110" s="89"/>
      <c r="D110" s="89"/>
      <c r="E110" s="89"/>
      <c r="F110" s="89"/>
      <c r="G110" s="89"/>
      <c r="H110" s="89"/>
      <c r="I110" s="89"/>
      <c r="J110" s="93"/>
      <c r="K110" s="92"/>
      <c r="L110" s="92"/>
      <c r="M110" s="92"/>
      <c r="N110" s="92"/>
      <c r="O110" s="92"/>
      <c r="P110" s="92"/>
      <c r="Q110" s="89"/>
      <c r="R110" s="7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x14ac:dyDescent="0.2">
      <c r="B111" s="89"/>
      <c r="C111" s="89"/>
      <c r="D111" s="89"/>
      <c r="E111" s="89"/>
      <c r="F111" s="89"/>
      <c r="G111" s="89"/>
      <c r="H111" s="89"/>
      <c r="I111" s="89"/>
      <c r="J111" s="93"/>
      <c r="K111" s="93"/>
      <c r="L111" s="93"/>
      <c r="M111" s="93"/>
      <c r="N111" s="93"/>
      <c r="O111" s="92"/>
      <c r="P111" s="92"/>
      <c r="Q111" s="89"/>
      <c r="R111" s="7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x14ac:dyDescent="0.2">
      <c r="B112" s="94"/>
      <c r="C112" s="94"/>
      <c r="D112" s="94"/>
      <c r="E112" s="94"/>
      <c r="F112" s="94"/>
      <c r="G112" s="94"/>
      <c r="H112" s="94"/>
      <c r="I112" s="94"/>
      <c r="J112" s="95"/>
      <c r="K112" s="96"/>
      <c r="L112" s="96"/>
      <c r="M112" s="96"/>
      <c r="N112" s="96"/>
      <c r="O112" s="96"/>
      <c r="P112" s="96"/>
      <c r="Q112" s="94"/>
      <c r="R112" s="7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x14ac:dyDescent="0.2">
      <c r="B113" s="94"/>
      <c r="C113" s="94"/>
      <c r="D113" s="94"/>
      <c r="E113" s="94"/>
      <c r="F113" s="94"/>
      <c r="G113" s="94"/>
      <c r="H113" s="94"/>
      <c r="I113" s="94"/>
      <c r="J113" s="96"/>
      <c r="K113" s="96"/>
      <c r="L113" s="96"/>
      <c r="M113" s="96"/>
      <c r="N113" s="96"/>
      <c r="O113" s="96"/>
      <c r="P113" s="96"/>
      <c r="Q113" s="94"/>
      <c r="R113" s="7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x14ac:dyDescent="0.2">
      <c r="B114" s="94"/>
      <c r="C114" s="94"/>
      <c r="D114" s="94"/>
      <c r="E114" s="94"/>
      <c r="F114" s="94"/>
      <c r="G114" s="94"/>
      <c r="H114" s="94"/>
      <c r="I114" s="94"/>
      <c r="J114" s="96"/>
      <c r="K114" s="96"/>
      <c r="L114" s="96"/>
      <c r="M114" s="96"/>
      <c r="N114" s="96"/>
      <c r="O114" s="96"/>
      <c r="P114" s="96"/>
      <c r="Q114" s="94"/>
      <c r="R114" s="7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x14ac:dyDescent="0.2">
      <c r="B115" s="94"/>
      <c r="C115" s="94"/>
      <c r="D115" s="94"/>
      <c r="E115" s="94"/>
      <c r="F115" s="94"/>
      <c r="G115" s="94"/>
      <c r="H115" s="94"/>
      <c r="I115" s="94"/>
      <c r="J115" s="96"/>
      <c r="K115" s="96"/>
      <c r="L115" s="96"/>
      <c r="M115" s="96"/>
      <c r="N115" s="96"/>
      <c r="O115" s="96"/>
      <c r="P115" s="96"/>
      <c r="Q115" s="94"/>
      <c r="R115" s="7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x14ac:dyDescent="0.2">
      <c r="B116" s="94"/>
      <c r="C116" s="94"/>
      <c r="D116" s="94"/>
      <c r="E116" s="94"/>
      <c r="F116" s="94"/>
      <c r="G116" s="94"/>
      <c r="H116" s="94"/>
      <c r="I116" s="94"/>
      <c r="J116" s="96"/>
      <c r="K116" s="96"/>
      <c r="L116" s="96"/>
      <c r="M116" s="96"/>
      <c r="N116" s="96"/>
      <c r="O116" s="96"/>
      <c r="P116" s="96"/>
      <c r="Q116" s="94"/>
      <c r="R116" s="7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x14ac:dyDescent="0.2">
      <c r="B117" s="94"/>
      <c r="C117" s="94"/>
      <c r="D117" s="94"/>
      <c r="E117" s="94"/>
      <c r="F117" s="94"/>
      <c r="G117" s="94"/>
      <c r="H117" s="94"/>
      <c r="I117" s="94"/>
      <c r="J117" s="96"/>
      <c r="K117" s="96"/>
      <c r="L117" s="96"/>
      <c r="M117" s="96"/>
      <c r="N117" s="96"/>
      <c r="O117" s="96"/>
      <c r="P117" s="96"/>
      <c r="Q117" s="94"/>
      <c r="R117" s="7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x14ac:dyDescent="0.2">
      <c r="B118" s="94"/>
      <c r="C118" s="94"/>
      <c r="D118" s="94"/>
      <c r="E118" s="94"/>
      <c r="F118" s="94"/>
      <c r="G118" s="94"/>
      <c r="H118" s="94"/>
      <c r="I118" s="94"/>
      <c r="J118" s="96"/>
      <c r="K118" s="96"/>
      <c r="L118" s="96"/>
      <c r="M118" s="96"/>
      <c r="N118" s="96"/>
      <c r="O118" s="96"/>
      <c r="P118" s="96"/>
      <c r="Q118" s="94"/>
      <c r="R118" s="7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x14ac:dyDescent="0.2">
      <c r="B119" s="94"/>
      <c r="C119" s="94"/>
      <c r="D119" s="94"/>
      <c r="E119" s="94"/>
      <c r="F119" s="94"/>
      <c r="G119" s="94"/>
      <c r="H119" s="94"/>
      <c r="I119" s="94"/>
      <c r="J119" s="96"/>
      <c r="K119" s="96"/>
      <c r="L119" s="96"/>
      <c r="M119" s="96"/>
      <c r="N119" s="96"/>
      <c r="O119" s="96"/>
      <c r="P119" s="96"/>
      <c r="Q119" s="94"/>
      <c r="R119" s="7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x14ac:dyDescent="0.2">
      <c r="B120" s="94"/>
      <c r="C120" s="94"/>
      <c r="D120" s="94"/>
      <c r="E120" s="94"/>
      <c r="F120" s="94"/>
      <c r="G120" s="94"/>
      <c r="H120" s="94"/>
      <c r="I120" s="94"/>
      <c r="J120" s="96"/>
      <c r="K120" s="96"/>
      <c r="L120" s="96"/>
      <c r="M120" s="96"/>
      <c r="N120" s="96"/>
      <c r="O120" s="96"/>
      <c r="P120" s="96"/>
      <c r="Q120" s="94"/>
      <c r="R120" s="7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x14ac:dyDescent="0.2">
      <c r="B121" s="94"/>
      <c r="C121" s="94"/>
      <c r="D121" s="94"/>
      <c r="E121" s="94"/>
      <c r="F121" s="94"/>
      <c r="G121" s="94"/>
      <c r="H121" s="94"/>
      <c r="I121" s="94"/>
      <c r="J121" s="96"/>
      <c r="K121" s="96"/>
      <c r="L121" s="96"/>
      <c r="M121" s="96"/>
      <c r="N121" s="96"/>
      <c r="O121" s="96"/>
      <c r="P121" s="96"/>
      <c r="Q121" s="94"/>
      <c r="R121" s="7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x14ac:dyDescent="0.2">
      <c r="B122" s="94"/>
      <c r="C122" s="94"/>
      <c r="D122" s="94"/>
      <c r="E122" s="94"/>
      <c r="F122" s="94"/>
      <c r="G122" s="94"/>
      <c r="H122" s="94"/>
      <c r="I122" s="94"/>
      <c r="J122" s="96"/>
      <c r="K122" s="96"/>
      <c r="L122" s="96"/>
      <c r="M122" s="96"/>
      <c r="N122" s="96"/>
      <c r="O122" s="96"/>
      <c r="P122" s="96"/>
      <c r="Q122" s="94"/>
      <c r="R122" s="7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x14ac:dyDescent="0.2">
      <c r="B123" s="94"/>
      <c r="C123" s="94"/>
      <c r="D123" s="94"/>
      <c r="E123" s="94"/>
      <c r="F123" s="94"/>
      <c r="G123" s="94"/>
      <c r="H123" s="94"/>
      <c r="I123" s="94"/>
      <c r="J123" s="96"/>
      <c r="K123" s="96"/>
      <c r="L123" s="96"/>
      <c r="M123" s="96"/>
      <c r="N123" s="96"/>
      <c r="O123" s="96"/>
      <c r="P123" s="96"/>
      <c r="Q123" s="94"/>
      <c r="R123" s="7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x14ac:dyDescent="0.2">
      <c r="B124" s="94"/>
      <c r="C124" s="94"/>
      <c r="D124" s="94"/>
      <c r="E124" s="94"/>
      <c r="F124" s="94"/>
      <c r="G124" s="94"/>
      <c r="H124" s="94"/>
      <c r="I124" s="94"/>
      <c r="J124" s="96"/>
      <c r="K124" s="96"/>
      <c r="L124" s="96"/>
      <c r="M124" s="96"/>
      <c r="N124" s="96"/>
      <c r="O124" s="96"/>
      <c r="P124" s="96"/>
      <c r="Q124" s="94"/>
      <c r="R124" s="7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x14ac:dyDescent="0.2">
      <c r="B125" s="94"/>
      <c r="C125" s="94"/>
      <c r="D125" s="94"/>
      <c r="E125" s="94"/>
      <c r="F125" s="94"/>
      <c r="G125" s="94"/>
      <c r="H125" s="94"/>
      <c r="I125" s="94"/>
      <c r="J125" s="96"/>
      <c r="K125" s="96"/>
      <c r="L125" s="96"/>
      <c r="M125" s="96"/>
      <c r="N125" s="96"/>
      <c r="O125" s="96"/>
      <c r="P125" s="96"/>
      <c r="Q125" s="94"/>
      <c r="R125" s="7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x14ac:dyDescent="0.2">
      <c r="B126" s="94"/>
      <c r="C126" s="94"/>
      <c r="D126" s="94"/>
      <c r="E126" s="94"/>
      <c r="F126" s="94"/>
      <c r="G126" s="94"/>
      <c r="H126" s="94"/>
      <c r="I126" s="94"/>
      <c r="J126" s="96"/>
      <c r="K126" s="96"/>
      <c r="L126" s="96"/>
      <c r="M126" s="96"/>
      <c r="N126" s="96"/>
      <c r="O126" s="96"/>
      <c r="P126" s="96"/>
      <c r="Q126" s="94"/>
      <c r="R126" s="7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x14ac:dyDescent="0.2">
      <c r="B127" s="94"/>
      <c r="C127" s="94"/>
      <c r="D127" s="94"/>
      <c r="E127" s="94"/>
      <c r="F127" s="94"/>
      <c r="G127" s="94"/>
      <c r="H127" s="94"/>
      <c r="I127" s="94"/>
      <c r="J127" s="96"/>
      <c r="K127" s="96"/>
      <c r="L127" s="96"/>
      <c r="M127" s="96"/>
      <c r="N127" s="96"/>
      <c r="O127" s="96"/>
      <c r="P127" s="96"/>
      <c r="Q127" s="94"/>
      <c r="R127" s="7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">
      <c r="B128" s="94"/>
      <c r="C128" s="94"/>
      <c r="D128" s="94"/>
      <c r="E128" s="94"/>
      <c r="F128" s="94"/>
      <c r="G128" s="94"/>
      <c r="H128" s="94"/>
      <c r="I128" s="94"/>
      <c r="J128" s="96"/>
      <c r="K128" s="96"/>
      <c r="L128" s="96"/>
      <c r="M128" s="96"/>
      <c r="N128" s="96"/>
      <c r="O128" s="96"/>
      <c r="P128" s="96"/>
      <c r="Q128" s="94"/>
      <c r="R128" s="7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">
      <c r="B129" s="94"/>
      <c r="C129" s="94"/>
      <c r="D129" s="94"/>
      <c r="E129" s="94"/>
      <c r="F129" s="94"/>
      <c r="G129" s="94"/>
      <c r="H129" s="94"/>
      <c r="I129" s="94"/>
      <c r="J129" s="96"/>
      <c r="K129" s="96"/>
      <c r="L129" s="96"/>
      <c r="M129" s="96"/>
      <c r="N129" s="96"/>
      <c r="O129" s="96"/>
      <c r="P129" s="96"/>
      <c r="Q129" s="94"/>
      <c r="R129" s="7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">
      <c r="B130" s="94"/>
      <c r="C130" s="94"/>
      <c r="D130" s="94"/>
      <c r="E130" s="94"/>
      <c r="F130" s="94"/>
      <c r="G130" s="94"/>
      <c r="H130" s="94"/>
      <c r="I130" s="94"/>
      <c r="J130" s="96"/>
      <c r="K130" s="96"/>
      <c r="L130" s="96"/>
      <c r="M130" s="96"/>
      <c r="N130" s="96"/>
      <c r="O130" s="96"/>
      <c r="P130" s="96"/>
      <c r="Q130" s="94"/>
      <c r="R130" s="7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">
      <c r="B131" s="94"/>
      <c r="C131" s="94"/>
      <c r="D131" s="94"/>
      <c r="E131" s="94"/>
      <c r="F131" s="94"/>
      <c r="G131" s="94"/>
      <c r="H131" s="94"/>
      <c r="I131" s="94"/>
      <c r="J131" s="96"/>
      <c r="K131" s="96"/>
      <c r="L131" s="96"/>
      <c r="M131" s="96"/>
      <c r="N131" s="96"/>
      <c r="O131" s="96"/>
      <c r="P131" s="96"/>
      <c r="Q131" s="94"/>
      <c r="R131" s="7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">
      <c r="B132" s="94"/>
      <c r="C132" s="94"/>
      <c r="D132" s="94"/>
      <c r="E132" s="94"/>
      <c r="F132" s="94"/>
      <c r="G132" s="94"/>
      <c r="H132" s="94"/>
      <c r="I132" s="94"/>
      <c r="J132" s="96"/>
      <c r="K132" s="96"/>
      <c r="L132" s="96"/>
      <c r="M132" s="96"/>
      <c r="N132" s="96"/>
      <c r="O132" s="96"/>
      <c r="P132" s="96"/>
      <c r="Q132" s="94"/>
      <c r="R132" s="7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">
      <c r="B133" s="94"/>
      <c r="C133" s="94"/>
      <c r="D133" s="94"/>
      <c r="E133" s="94"/>
      <c r="F133" s="94"/>
      <c r="G133" s="94"/>
      <c r="H133" s="94"/>
      <c r="I133" s="94"/>
      <c r="J133" s="96"/>
      <c r="K133" s="96"/>
      <c r="L133" s="96"/>
      <c r="M133" s="96"/>
      <c r="N133" s="96"/>
      <c r="O133" s="96"/>
      <c r="P133" s="96"/>
      <c r="Q133" s="94"/>
      <c r="R133" s="7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">
      <c r="B134" s="94"/>
      <c r="C134" s="94"/>
      <c r="D134" s="94"/>
      <c r="E134" s="94"/>
      <c r="F134" s="94"/>
      <c r="G134" s="94"/>
      <c r="H134" s="94"/>
      <c r="I134" s="94"/>
      <c r="J134" s="96"/>
      <c r="K134" s="96"/>
      <c r="L134" s="96"/>
      <c r="M134" s="96"/>
      <c r="N134" s="96"/>
      <c r="O134" s="96"/>
      <c r="P134" s="96"/>
      <c r="Q134" s="94"/>
      <c r="R134" s="7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x14ac:dyDescent="0.2">
      <c r="B135" s="94"/>
      <c r="C135" s="94"/>
      <c r="D135" s="94"/>
      <c r="E135" s="94"/>
      <c r="F135" s="94"/>
      <c r="G135" s="94"/>
      <c r="H135" s="94"/>
      <c r="I135" s="94"/>
      <c r="J135" s="96"/>
      <c r="K135" s="96"/>
      <c r="L135" s="96"/>
      <c r="M135" s="96"/>
      <c r="N135" s="96"/>
      <c r="O135" s="96"/>
      <c r="P135" s="96"/>
      <c r="Q135" s="94"/>
      <c r="R135" s="7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x14ac:dyDescent="0.2">
      <c r="B136" s="94"/>
      <c r="C136" s="94"/>
      <c r="D136" s="94"/>
      <c r="E136" s="94"/>
      <c r="F136" s="94"/>
      <c r="G136" s="94"/>
      <c r="H136" s="94"/>
      <c r="I136" s="94"/>
      <c r="J136" s="96"/>
      <c r="K136" s="96"/>
      <c r="L136" s="96"/>
      <c r="M136" s="96"/>
      <c r="N136" s="96"/>
      <c r="O136" s="96"/>
      <c r="P136" s="96"/>
      <c r="Q136" s="94"/>
      <c r="R136" s="7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x14ac:dyDescent="0.2">
      <c r="B137" s="94"/>
      <c r="C137" s="94"/>
      <c r="D137" s="94"/>
      <c r="E137" s="94"/>
      <c r="F137" s="94"/>
      <c r="G137" s="94"/>
      <c r="H137" s="94"/>
      <c r="I137" s="94"/>
      <c r="J137" s="96"/>
      <c r="K137" s="96"/>
      <c r="L137" s="96"/>
      <c r="M137" s="96"/>
      <c r="N137" s="96"/>
      <c r="O137" s="96"/>
      <c r="P137" s="96"/>
      <c r="Q137" s="94"/>
      <c r="R137" s="7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x14ac:dyDescent="0.2">
      <c r="B138" s="94"/>
      <c r="C138" s="94"/>
      <c r="D138" s="94"/>
      <c r="E138" s="94"/>
      <c r="F138" s="94"/>
      <c r="G138" s="94"/>
      <c r="H138" s="94"/>
      <c r="I138" s="94"/>
      <c r="J138" s="96"/>
      <c r="K138" s="96"/>
      <c r="L138" s="96"/>
      <c r="M138" s="96"/>
      <c r="N138" s="96"/>
      <c r="O138" s="96"/>
      <c r="P138" s="96"/>
      <c r="Q138" s="94"/>
      <c r="R138" s="7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x14ac:dyDescent="0.2">
      <c r="B139" s="94"/>
      <c r="C139" s="94"/>
      <c r="D139" s="94"/>
      <c r="E139" s="94"/>
      <c r="F139" s="94"/>
      <c r="G139" s="94"/>
      <c r="H139" s="94"/>
      <c r="I139" s="94"/>
      <c r="J139" s="96"/>
      <c r="K139" s="96"/>
      <c r="L139" s="96"/>
      <c r="M139" s="96"/>
      <c r="N139" s="96"/>
      <c r="O139" s="96"/>
      <c r="P139" s="96"/>
      <c r="Q139" s="94"/>
      <c r="R139" s="7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x14ac:dyDescent="0.2">
      <c r="B140" s="94"/>
      <c r="C140" s="94"/>
      <c r="D140" s="94"/>
      <c r="E140" s="94"/>
      <c r="F140" s="94"/>
      <c r="G140" s="94"/>
      <c r="H140" s="94"/>
      <c r="I140" s="94"/>
      <c r="J140" s="96"/>
      <c r="K140" s="96"/>
      <c r="L140" s="96"/>
      <c r="M140" s="96"/>
      <c r="N140" s="96"/>
      <c r="O140" s="96"/>
      <c r="P140" s="96"/>
      <c r="Q140" s="94"/>
      <c r="R140" s="7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x14ac:dyDescent="0.2">
      <c r="B141" s="94"/>
      <c r="C141" s="94"/>
      <c r="D141" s="94"/>
      <c r="E141" s="94"/>
      <c r="F141" s="94"/>
      <c r="G141" s="94"/>
      <c r="H141" s="94"/>
      <c r="I141" s="94"/>
      <c r="J141" s="96"/>
      <c r="K141" s="96"/>
      <c r="L141" s="96"/>
      <c r="M141" s="96"/>
      <c r="N141" s="96"/>
      <c r="O141" s="96"/>
      <c r="P141" s="96"/>
      <c r="Q141" s="94"/>
      <c r="R141" s="7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x14ac:dyDescent="0.2">
      <c r="B142" s="94"/>
      <c r="C142" s="94"/>
      <c r="D142" s="94"/>
      <c r="E142" s="94"/>
      <c r="F142" s="94"/>
      <c r="G142" s="94"/>
      <c r="H142" s="94"/>
      <c r="I142" s="94"/>
      <c r="J142" s="96"/>
      <c r="K142" s="96"/>
      <c r="L142" s="96"/>
      <c r="M142" s="96"/>
      <c r="N142" s="96"/>
      <c r="O142" s="96"/>
      <c r="P142" s="96"/>
      <c r="Q142" s="94"/>
      <c r="R142" s="7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x14ac:dyDescent="0.2">
      <c r="B143" s="94"/>
      <c r="C143" s="94"/>
      <c r="D143" s="94"/>
      <c r="E143" s="94"/>
      <c r="F143" s="94"/>
      <c r="G143" s="94"/>
      <c r="H143" s="94"/>
      <c r="I143" s="94"/>
      <c r="J143" s="96"/>
      <c r="K143" s="96"/>
      <c r="L143" s="96"/>
      <c r="M143" s="96"/>
      <c r="N143" s="96"/>
      <c r="O143" s="96"/>
      <c r="P143" s="96"/>
      <c r="Q143" s="94"/>
      <c r="R143" s="7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x14ac:dyDescent="0.2">
      <c r="B144" s="94"/>
      <c r="C144" s="94"/>
      <c r="D144" s="94"/>
      <c r="E144" s="94"/>
      <c r="F144" s="94"/>
      <c r="G144" s="94"/>
      <c r="H144" s="94"/>
      <c r="I144" s="94"/>
      <c r="J144" s="96"/>
      <c r="K144" s="96"/>
      <c r="L144" s="96"/>
      <c r="M144" s="96"/>
      <c r="N144" s="96"/>
      <c r="O144" s="96"/>
      <c r="P144" s="96"/>
      <c r="Q144" s="94"/>
      <c r="R144" s="7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x14ac:dyDescent="0.2">
      <c r="B145" s="94"/>
      <c r="C145" s="94"/>
      <c r="D145" s="94"/>
      <c r="E145" s="94"/>
      <c r="F145" s="94"/>
      <c r="G145" s="94"/>
      <c r="H145" s="94"/>
      <c r="I145" s="94"/>
      <c r="J145" s="96"/>
      <c r="K145" s="96"/>
      <c r="L145" s="96"/>
      <c r="M145" s="96"/>
      <c r="N145" s="96"/>
      <c r="O145" s="96"/>
      <c r="P145" s="96"/>
      <c r="Q145" s="94"/>
      <c r="R145" s="7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x14ac:dyDescent="0.2">
      <c r="B146" s="94"/>
      <c r="C146" s="94"/>
      <c r="D146" s="94"/>
      <c r="E146" s="94"/>
      <c r="F146" s="94"/>
      <c r="G146" s="94"/>
      <c r="H146" s="94"/>
      <c r="I146" s="94"/>
      <c r="J146" s="96"/>
      <c r="K146" s="96"/>
      <c r="L146" s="96"/>
      <c r="M146" s="96"/>
      <c r="N146" s="96"/>
      <c r="O146" s="96"/>
      <c r="P146" s="96"/>
      <c r="Q146" s="94"/>
      <c r="R146" s="7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x14ac:dyDescent="0.2">
      <c r="B147" s="94"/>
      <c r="C147" s="94"/>
      <c r="D147" s="94"/>
      <c r="E147" s="94"/>
      <c r="F147" s="94"/>
      <c r="G147" s="94"/>
      <c r="H147" s="94"/>
      <c r="I147" s="94"/>
      <c r="J147" s="96"/>
      <c r="K147" s="96"/>
      <c r="L147" s="96"/>
      <c r="M147" s="96"/>
      <c r="N147" s="96"/>
      <c r="O147" s="96"/>
      <c r="P147" s="96"/>
      <c r="Q147" s="94"/>
      <c r="R147" s="7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x14ac:dyDescent="0.2">
      <c r="B148" s="94"/>
      <c r="C148" s="94"/>
      <c r="D148" s="94"/>
      <c r="E148" s="94"/>
      <c r="F148" s="94"/>
      <c r="G148" s="94"/>
      <c r="H148" s="94"/>
      <c r="I148" s="94"/>
      <c r="J148" s="96"/>
      <c r="K148" s="96"/>
      <c r="L148" s="96"/>
      <c r="M148" s="96"/>
      <c r="N148" s="96"/>
      <c r="O148" s="96"/>
      <c r="P148" s="96"/>
      <c r="Q148" s="94"/>
      <c r="R148" s="7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x14ac:dyDescent="0.2">
      <c r="B149" s="94"/>
      <c r="C149" s="94"/>
      <c r="D149" s="94"/>
      <c r="E149" s="94"/>
      <c r="F149" s="94"/>
      <c r="G149" s="94"/>
      <c r="H149" s="94"/>
      <c r="I149" s="94"/>
      <c r="J149" s="96"/>
      <c r="K149" s="96"/>
      <c r="L149" s="96"/>
      <c r="M149" s="96"/>
      <c r="N149" s="96"/>
      <c r="O149" s="96"/>
      <c r="P149" s="96"/>
      <c r="Q149" s="94"/>
      <c r="R149" s="7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x14ac:dyDescent="0.2">
      <c r="B150" s="94"/>
      <c r="C150" s="94"/>
      <c r="D150" s="94"/>
      <c r="E150" s="94"/>
      <c r="F150" s="94"/>
      <c r="G150" s="94"/>
      <c r="H150" s="94"/>
      <c r="I150" s="94"/>
      <c r="J150" s="96"/>
      <c r="K150" s="96"/>
      <c r="L150" s="96"/>
      <c r="M150" s="96"/>
      <c r="N150" s="96"/>
      <c r="O150" s="96"/>
      <c r="P150" s="96"/>
      <c r="Q150" s="94"/>
      <c r="R150" s="7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x14ac:dyDescent="0.2">
      <c r="B151" s="94"/>
      <c r="C151" s="94"/>
      <c r="D151" s="94"/>
      <c r="E151" s="94"/>
      <c r="F151" s="94"/>
      <c r="G151" s="94"/>
      <c r="H151" s="94"/>
      <c r="I151" s="94"/>
      <c r="J151" s="96"/>
      <c r="K151" s="96"/>
      <c r="L151" s="96"/>
      <c r="M151" s="96"/>
      <c r="N151" s="96"/>
      <c r="O151" s="96"/>
      <c r="P151" s="96"/>
      <c r="Q151" s="94"/>
      <c r="R151" s="7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x14ac:dyDescent="0.2">
      <c r="B152" s="94"/>
      <c r="C152" s="94"/>
      <c r="D152" s="94"/>
      <c r="E152" s="94"/>
      <c r="F152" s="94"/>
      <c r="G152" s="94"/>
      <c r="H152" s="94"/>
      <c r="I152" s="94"/>
      <c r="J152" s="96"/>
      <c r="K152" s="96"/>
      <c r="L152" s="96"/>
      <c r="M152" s="96"/>
      <c r="N152" s="96"/>
      <c r="O152" s="96"/>
      <c r="P152" s="96"/>
      <c r="Q152" s="94"/>
      <c r="R152" s="7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x14ac:dyDescent="0.2">
      <c r="B153" s="94"/>
      <c r="C153" s="94"/>
      <c r="D153" s="94"/>
      <c r="E153" s="94"/>
      <c r="F153" s="94"/>
      <c r="G153" s="94"/>
      <c r="H153" s="94"/>
      <c r="I153" s="94"/>
      <c r="J153" s="96"/>
      <c r="K153" s="96"/>
      <c r="L153" s="96"/>
      <c r="M153" s="96"/>
      <c r="N153" s="96"/>
      <c r="O153" s="96"/>
      <c r="P153" s="96"/>
      <c r="Q153" s="94"/>
      <c r="R153" s="7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x14ac:dyDescent="0.2">
      <c r="B154" s="94"/>
      <c r="C154" s="94"/>
      <c r="D154" s="94"/>
      <c r="E154" s="94"/>
      <c r="F154" s="94"/>
      <c r="G154" s="94"/>
      <c r="H154" s="94"/>
      <c r="I154" s="94"/>
      <c r="J154" s="96"/>
      <c r="K154" s="96"/>
      <c r="L154" s="96"/>
      <c r="M154" s="96"/>
      <c r="N154" s="96"/>
      <c r="O154" s="96"/>
      <c r="P154" s="96"/>
      <c r="Q154" s="94"/>
      <c r="R154" s="7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x14ac:dyDescent="0.2">
      <c r="B155" s="94"/>
      <c r="C155" s="94"/>
      <c r="D155" s="94"/>
      <c r="E155" s="94"/>
      <c r="F155" s="94"/>
      <c r="G155" s="94"/>
      <c r="H155" s="94"/>
      <c r="I155" s="94"/>
      <c r="J155" s="96"/>
      <c r="K155" s="96"/>
      <c r="L155" s="96"/>
      <c r="M155" s="96"/>
      <c r="N155" s="96"/>
      <c r="O155" s="96"/>
      <c r="P155" s="96"/>
      <c r="Q155" s="94"/>
      <c r="R155" s="7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x14ac:dyDescent="0.2">
      <c r="B156" s="94"/>
      <c r="C156" s="94"/>
      <c r="D156" s="94"/>
      <c r="E156" s="94"/>
      <c r="F156" s="94"/>
      <c r="G156" s="94"/>
      <c r="H156" s="94"/>
      <c r="I156" s="94"/>
      <c r="J156" s="96"/>
      <c r="K156" s="96"/>
      <c r="L156" s="96"/>
      <c r="M156" s="96"/>
      <c r="N156" s="96"/>
      <c r="O156" s="96"/>
      <c r="P156" s="96"/>
      <c r="Q156" s="94"/>
      <c r="R156" s="7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x14ac:dyDescent="0.2">
      <c r="B157" s="94"/>
      <c r="C157" s="94"/>
      <c r="D157" s="94"/>
      <c r="E157" s="94"/>
      <c r="F157" s="94"/>
      <c r="G157" s="94"/>
      <c r="H157" s="94"/>
      <c r="I157" s="94"/>
      <c r="J157" s="96"/>
      <c r="K157" s="96"/>
      <c r="L157" s="96"/>
      <c r="M157" s="96"/>
      <c r="N157" s="96"/>
      <c r="O157" s="96"/>
      <c r="P157" s="96"/>
      <c r="Q157" s="94"/>
      <c r="R157" s="7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x14ac:dyDescent="0.2">
      <c r="B158" s="94"/>
      <c r="C158" s="94"/>
      <c r="D158" s="94"/>
      <c r="E158" s="94"/>
      <c r="F158" s="94"/>
      <c r="G158" s="94"/>
      <c r="H158" s="94"/>
      <c r="I158" s="94"/>
      <c r="J158" s="96"/>
      <c r="K158" s="96"/>
      <c r="L158" s="96"/>
      <c r="M158" s="96"/>
      <c r="N158" s="96"/>
      <c r="O158" s="96"/>
      <c r="P158" s="96"/>
      <c r="Q158" s="94"/>
      <c r="R158" s="7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x14ac:dyDescent="0.2">
      <c r="B159" s="94"/>
      <c r="C159" s="94"/>
      <c r="D159" s="94"/>
      <c r="E159" s="94"/>
      <c r="F159" s="94"/>
      <c r="G159" s="94"/>
      <c r="H159" s="94"/>
      <c r="I159" s="94"/>
      <c r="J159" s="96"/>
      <c r="K159" s="96"/>
      <c r="L159" s="96"/>
      <c r="M159" s="96"/>
      <c r="N159" s="96"/>
      <c r="O159" s="96"/>
      <c r="P159" s="96"/>
      <c r="Q159" s="94"/>
      <c r="R159" s="7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x14ac:dyDescent="0.2">
      <c r="B160" s="94"/>
      <c r="C160" s="94"/>
      <c r="D160" s="94"/>
      <c r="E160" s="94"/>
      <c r="F160" s="94"/>
      <c r="G160" s="94"/>
      <c r="H160" s="94"/>
      <c r="I160" s="94"/>
      <c r="J160" s="96"/>
      <c r="K160" s="96"/>
      <c r="L160" s="96"/>
      <c r="M160" s="96"/>
      <c r="N160" s="96"/>
      <c r="O160" s="96"/>
      <c r="P160" s="96"/>
      <c r="Q160" s="94"/>
      <c r="R160" s="7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x14ac:dyDescent="0.2">
      <c r="B161" s="94"/>
      <c r="C161" s="94"/>
      <c r="D161" s="94"/>
      <c r="E161" s="94"/>
      <c r="F161" s="94"/>
      <c r="G161" s="94"/>
      <c r="H161" s="94"/>
      <c r="I161" s="94"/>
      <c r="J161" s="96"/>
      <c r="K161" s="96"/>
      <c r="L161" s="96"/>
      <c r="M161" s="96"/>
      <c r="N161" s="96"/>
      <c r="O161" s="96"/>
      <c r="P161" s="96"/>
      <c r="Q161" s="94"/>
      <c r="R161" s="7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x14ac:dyDescent="0.2">
      <c r="B162" s="94"/>
      <c r="C162" s="94"/>
      <c r="D162" s="94"/>
      <c r="E162" s="94"/>
      <c r="F162" s="94"/>
      <c r="G162" s="94"/>
      <c r="H162" s="94"/>
      <c r="I162" s="94"/>
      <c r="J162" s="96"/>
      <c r="K162" s="96"/>
      <c r="L162" s="96"/>
      <c r="M162" s="96"/>
      <c r="N162" s="96"/>
      <c r="O162" s="96"/>
      <c r="P162" s="96"/>
      <c r="Q162" s="94"/>
      <c r="R162" s="7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x14ac:dyDescent="0.2">
      <c r="B163" s="94"/>
      <c r="C163" s="94"/>
      <c r="D163" s="94"/>
      <c r="E163" s="94"/>
      <c r="F163" s="94"/>
      <c r="G163" s="94"/>
      <c r="H163" s="94"/>
      <c r="I163" s="94"/>
      <c r="J163" s="96"/>
      <c r="K163" s="96"/>
      <c r="L163" s="96"/>
      <c r="M163" s="96"/>
      <c r="N163" s="96"/>
      <c r="O163" s="96"/>
      <c r="P163" s="96"/>
      <c r="Q163" s="94"/>
      <c r="R163" s="7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x14ac:dyDescent="0.2">
      <c r="B164" s="94"/>
      <c r="C164" s="94"/>
      <c r="D164" s="94"/>
      <c r="E164" s="94"/>
      <c r="F164" s="94"/>
      <c r="G164" s="94"/>
      <c r="H164" s="94"/>
      <c r="I164" s="94"/>
      <c r="J164" s="96"/>
      <c r="K164" s="96"/>
      <c r="L164" s="96"/>
      <c r="M164" s="96"/>
      <c r="N164" s="96"/>
      <c r="O164" s="96"/>
      <c r="P164" s="96"/>
      <c r="Q164" s="94"/>
      <c r="R164" s="7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x14ac:dyDescent="0.2">
      <c r="B165" s="94"/>
      <c r="C165" s="94"/>
      <c r="D165" s="94"/>
      <c r="E165" s="94"/>
      <c r="F165" s="94"/>
      <c r="G165" s="94"/>
      <c r="H165" s="94"/>
      <c r="I165" s="94"/>
      <c r="J165" s="96"/>
      <c r="K165" s="96"/>
      <c r="L165" s="96"/>
      <c r="M165" s="96"/>
      <c r="N165" s="96"/>
      <c r="O165" s="96"/>
      <c r="P165" s="96"/>
      <c r="Q165" s="94"/>
      <c r="R165" s="7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x14ac:dyDescent="0.2">
      <c r="B166" s="94"/>
      <c r="C166" s="94"/>
      <c r="D166" s="94"/>
      <c r="E166" s="94"/>
      <c r="F166" s="94"/>
      <c r="G166" s="94"/>
      <c r="H166" s="94"/>
      <c r="I166" s="94"/>
      <c r="J166" s="96"/>
      <c r="K166" s="96"/>
      <c r="L166" s="96"/>
      <c r="M166" s="96"/>
      <c r="N166" s="96"/>
      <c r="O166" s="96"/>
      <c r="P166" s="96"/>
      <c r="Q166" s="94"/>
      <c r="R166" s="7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x14ac:dyDescent="0.2">
      <c r="B167" s="94"/>
      <c r="C167" s="94"/>
      <c r="D167" s="94"/>
      <c r="E167" s="94"/>
      <c r="F167" s="94"/>
      <c r="G167" s="94"/>
      <c r="H167" s="94"/>
      <c r="I167" s="94"/>
      <c r="J167" s="96"/>
      <c r="K167" s="96"/>
      <c r="L167" s="96"/>
      <c r="M167" s="96"/>
      <c r="N167" s="96"/>
      <c r="O167" s="96"/>
      <c r="P167" s="96"/>
      <c r="Q167" s="94"/>
      <c r="R167" s="7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x14ac:dyDescent="0.2">
      <c r="B168" s="94"/>
      <c r="C168" s="94"/>
      <c r="D168" s="94"/>
      <c r="E168" s="94"/>
      <c r="F168" s="94"/>
      <c r="G168" s="94"/>
      <c r="H168" s="94"/>
      <c r="I168" s="94"/>
      <c r="J168" s="96"/>
      <c r="K168" s="96"/>
      <c r="L168" s="96"/>
      <c r="M168" s="96"/>
      <c r="N168" s="96"/>
      <c r="O168" s="96"/>
      <c r="P168" s="96"/>
      <c r="Q168" s="94"/>
      <c r="R168" s="7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x14ac:dyDescent="0.2">
      <c r="B169" s="94"/>
      <c r="C169" s="94"/>
      <c r="D169" s="94"/>
      <c r="E169" s="94"/>
      <c r="F169" s="94"/>
      <c r="G169" s="94"/>
      <c r="H169" s="94"/>
      <c r="I169" s="94"/>
      <c r="J169" s="96"/>
      <c r="K169" s="96"/>
      <c r="L169" s="96"/>
      <c r="M169" s="96"/>
      <c r="N169" s="96"/>
      <c r="O169" s="96"/>
      <c r="P169" s="96"/>
      <c r="Q169" s="94"/>
      <c r="R169" s="7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x14ac:dyDescent="0.2">
      <c r="B170" s="94"/>
      <c r="C170" s="94"/>
      <c r="D170" s="94"/>
      <c r="E170" s="94"/>
      <c r="F170" s="94"/>
      <c r="G170" s="94"/>
      <c r="H170" s="94"/>
      <c r="I170" s="94"/>
      <c r="J170" s="96"/>
      <c r="K170" s="96"/>
      <c r="L170" s="96"/>
      <c r="M170" s="96"/>
      <c r="N170" s="96"/>
      <c r="O170" s="96"/>
      <c r="P170" s="96"/>
      <c r="Q170" s="94"/>
      <c r="R170" s="7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x14ac:dyDescent="0.2">
      <c r="B171" s="94"/>
      <c r="C171" s="94"/>
      <c r="D171" s="94"/>
      <c r="E171" s="94"/>
      <c r="F171" s="94"/>
      <c r="G171" s="94"/>
      <c r="H171" s="94"/>
      <c r="I171" s="94"/>
      <c r="J171" s="96"/>
      <c r="K171" s="96"/>
      <c r="L171" s="96"/>
      <c r="M171" s="96"/>
      <c r="N171" s="96"/>
      <c r="O171" s="96"/>
      <c r="P171" s="96"/>
      <c r="Q171" s="94"/>
      <c r="R171" s="7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x14ac:dyDescent="0.2">
      <c r="B172" s="94"/>
      <c r="C172" s="94"/>
      <c r="D172" s="94"/>
      <c r="E172" s="94"/>
      <c r="F172" s="94"/>
      <c r="G172" s="94"/>
      <c r="H172" s="94"/>
      <c r="I172" s="94"/>
      <c r="J172" s="96"/>
      <c r="K172" s="96"/>
      <c r="L172" s="96"/>
      <c r="M172" s="96"/>
      <c r="N172" s="96"/>
      <c r="O172" s="96"/>
      <c r="P172" s="96"/>
      <c r="Q172" s="94"/>
      <c r="R172" s="7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x14ac:dyDescent="0.2">
      <c r="B173" s="94"/>
      <c r="C173" s="94"/>
      <c r="D173" s="94"/>
      <c r="E173" s="94"/>
      <c r="F173" s="94"/>
      <c r="G173" s="94"/>
      <c r="H173" s="94"/>
      <c r="I173" s="94"/>
      <c r="J173" s="96"/>
      <c r="K173" s="96"/>
      <c r="L173" s="96"/>
      <c r="M173" s="96"/>
      <c r="N173" s="96"/>
      <c r="O173" s="96"/>
      <c r="P173" s="96"/>
      <c r="Q173" s="94"/>
      <c r="R173" s="7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x14ac:dyDescent="0.2">
      <c r="B174" s="94"/>
      <c r="C174" s="94"/>
      <c r="D174" s="94"/>
      <c r="E174" s="94"/>
      <c r="F174" s="94"/>
      <c r="G174" s="94"/>
      <c r="H174" s="94"/>
      <c r="I174" s="94"/>
      <c r="J174" s="96"/>
      <c r="K174" s="96"/>
      <c r="L174" s="96"/>
      <c r="M174" s="96"/>
      <c r="N174" s="96"/>
      <c r="O174" s="96"/>
      <c r="P174" s="96"/>
      <c r="Q174" s="94"/>
      <c r="R174" s="7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x14ac:dyDescent="0.2">
      <c r="B175" s="94"/>
      <c r="C175" s="94"/>
      <c r="D175" s="94"/>
      <c r="E175" s="94"/>
      <c r="F175" s="94"/>
      <c r="G175" s="94"/>
      <c r="H175" s="94"/>
      <c r="I175" s="94"/>
      <c r="J175" s="96"/>
      <c r="K175" s="96"/>
      <c r="L175" s="96"/>
      <c r="M175" s="96"/>
      <c r="N175" s="96"/>
      <c r="O175" s="96"/>
      <c r="P175" s="96"/>
      <c r="Q175" s="94"/>
      <c r="R175" s="7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x14ac:dyDescent="0.2">
      <c r="B176" s="94"/>
      <c r="C176" s="94"/>
      <c r="D176" s="94"/>
      <c r="E176" s="94"/>
      <c r="F176" s="94"/>
      <c r="G176" s="94"/>
      <c r="H176" s="94"/>
      <c r="I176" s="94"/>
      <c r="J176" s="96"/>
      <c r="K176" s="96"/>
      <c r="L176" s="96"/>
      <c r="M176" s="96"/>
      <c r="N176" s="96"/>
      <c r="O176" s="96"/>
      <c r="P176" s="96"/>
      <c r="Q176" s="94"/>
      <c r="R176" s="7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x14ac:dyDescent="0.2">
      <c r="B177" s="94"/>
      <c r="C177" s="94"/>
      <c r="D177" s="94"/>
      <c r="E177" s="94"/>
      <c r="F177" s="94"/>
      <c r="G177" s="94"/>
      <c r="H177" s="94"/>
      <c r="I177" s="94"/>
      <c r="J177" s="96"/>
      <c r="K177" s="96"/>
      <c r="L177" s="96"/>
      <c r="M177" s="96"/>
      <c r="N177" s="96"/>
      <c r="O177" s="96"/>
      <c r="P177" s="96"/>
      <c r="Q177" s="94"/>
      <c r="R177" s="7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x14ac:dyDescent="0.2">
      <c r="B178" s="94"/>
      <c r="C178" s="94"/>
      <c r="D178" s="94"/>
      <c r="E178" s="94"/>
      <c r="F178" s="94"/>
      <c r="G178" s="94"/>
      <c r="H178" s="94"/>
      <c r="I178" s="94"/>
      <c r="J178" s="96"/>
      <c r="K178" s="96"/>
      <c r="L178" s="96"/>
      <c r="M178" s="96"/>
      <c r="N178" s="96"/>
      <c r="O178" s="96"/>
      <c r="P178" s="96"/>
      <c r="Q178" s="94"/>
      <c r="R178" s="7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x14ac:dyDescent="0.2">
      <c r="B179" s="94"/>
      <c r="C179" s="94"/>
      <c r="D179" s="94"/>
      <c r="E179" s="94"/>
      <c r="F179" s="94"/>
      <c r="G179" s="94"/>
      <c r="H179" s="94"/>
      <c r="I179" s="94"/>
      <c r="J179" s="96"/>
      <c r="K179" s="96"/>
      <c r="L179" s="96"/>
      <c r="M179" s="96"/>
      <c r="N179" s="96"/>
      <c r="O179" s="96"/>
      <c r="P179" s="96"/>
      <c r="Q179" s="94"/>
      <c r="R179" s="7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x14ac:dyDescent="0.2">
      <c r="B180" s="94"/>
      <c r="C180" s="94"/>
      <c r="D180" s="94"/>
      <c r="E180" s="94"/>
      <c r="F180" s="94"/>
      <c r="G180" s="94"/>
      <c r="H180" s="94"/>
      <c r="I180" s="94"/>
      <c r="J180" s="96"/>
      <c r="K180" s="96"/>
      <c r="L180" s="96"/>
      <c r="M180" s="96"/>
      <c r="N180" s="96"/>
      <c r="O180" s="96"/>
      <c r="P180" s="96"/>
      <c r="Q180" s="94"/>
      <c r="R180" s="7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x14ac:dyDescent="0.2">
      <c r="B181" s="94"/>
      <c r="C181" s="94"/>
      <c r="D181" s="94"/>
      <c r="E181" s="94"/>
      <c r="F181" s="94"/>
      <c r="G181" s="94"/>
      <c r="H181" s="94"/>
      <c r="I181" s="94"/>
      <c r="J181" s="96"/>
      <c r="K181" s="96"/>
      <c r="L181" s="96"/>
      <c r="M181" s="96"/>
      <c r="N181" s="96"/>
      <c r="O181" s="96"/>
      <c r="P181" s="96"/>
      <c r="Q181" s="94"/>
      <c r="R181" s="7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x14ac:dyDescent="0.2">
      <c r="B182" s="94"/>
      <c r="C182" s="94"/>
      <c r="D182" s="94"/>
      <c r="E182" s="94"/>
      <c r="F182" s="94"/>
      <c r="G182" s="94"/>
      <c r="H182" s="94"/>
      <c r="I182" s="94"/>
      <c r="J182" s="96"/>
      <c r="K182" s="96"/>
      <c r="L182" s="96"/>
      <c r="M182" s="96"/>
      <c r="N182" s="96"/>
      <c r="O182" s="96"/>
      <c r="P182" s="96"/>
      <c r="Q182" s="94"/>
      <c r="R182" s="7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x14ac:dyDescent="0.2">
      <c r="B183" s="94"/>
      <c r="C183" s="94"/>
      <c r="D183" s="94"/>
      <c r="E183" s="94"/>
      <c r="F183" s="94"/>
      <c r="G183" s="94"/>
      <c r="H183" s="94"/>
      <c r="I183" s="94"/>
      <c r="J183" s="96"/>
      <c r="K183" s="96"/>
      <c r="L183" s="96"/>
      <c r="M183" s="96"/>
      <c r="N183" s="96"/>
      <c r="O183" s="96"/>
      <c r="P183" s="96"/>
      <c r="Q183" s="94"/>
      <c r="R183" s="7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x14ac:dyDescent="0.2">
      <c r="B184" s="94"/>
      <c r="C184" s="94"/>
      <c r="D184" s="94"/>
      <c r="E184" s="94"/>
      <c r="F184" s="94"/>
      <c r="G184" s="94"/>
      <c r="H184" s="94"/>
      <c r="I184" s="94"/>
      <c r="J184" s="96"/>
      <c r="K184" s="96"/>
      <c r="L184" s="96"/>
      <c r="M184" s="96"/>
      <c r="N184" s="96"/>
      <c r="O184" s="96"/>
      <c r="P184" s="96"/>
      <c r="Q184" s="94"/>
      <c r="R184" s="7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x14ac:dyDescent="0.2">
      <c r="B185" s="94"/>
      <c r="C185" s="94"/>
      <c r="D185" s="94"/>
      <c r="E185" s="94"/>
      <c r="F185" s="94"/>
      <c r="G185" s="94"/>
      <c r="H185" s="94"/>
      <c r="I185" s="94"/>
      <c r="J185" s="96"/>
      <c r="K185" s="96"/>
      <c r="L185" s="96"/>
      <c r="M185" s="96"/>
      <c r="N185" s="96"/>
      <c r="O185" s="96"/>
      <c r="P185" s="96"/>
      <c r="Q185" s="94"/>
      <c r="R185" s="7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x14ac:dyDescent="0.2">
      <c r="B186" s="94"/>
      <c r="C186" s="94"/>
      <c r="D186" s="94"/>
      <c r="E186" s="94"/>
      <c r="F186" s="94"/>
      <c r="G186" s="94"/>
      <c r="H186" s="94"/>
      <c r="I186" s="94"/>
      <c r="J186" s="96"/>
      <c r="K186" s="96"/>
      <c r="L186" s="96"/>
      <c r="M186" s="96"/>
      <c r="N186" s="96"/>
      <c r="O186" s="96"/>
      <c r="P186" s="96"/>
      <c r="Q186" s="94"/>
      <c r="R186" s="7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x14ac:dyDescent="0.2">
      <c r="B187" s="94"/>
      <c r="C187" s="94"/>
      <c r="D187" s="94"/>
      <c r="E187" s="94"/>
      <c r="F187" s="94"/>
      <c r="G187" s="94"/>
      <c r="H187" s="94"/>
      <c r="I187" s="94"/>
      <c r="J187" s="96"/>
      <c r="K187" s="96"/>
      <c r="L187" s="96"/>
      <c r="M187" s="96"/>
      <c r="N187" s="96"/>
      <c r="O187" s="96"/>
      <c r="P187" s="96"/>
      <c r="Q187" s="94"/>
      <c r="R187" s="7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x14ac:dyDescent="0.2">
      <c r="B188" s="94"/>
      <c r="C188" s="94"/>
      <c r="D188" s="94"/>
      <c r="E188" s="94"/>
      <c r="F188" s="94"/>
      <c r="G188" s="94"/>
      <c r="H188" s="94"/>
      <c r="I188" s="94"/>
      <c r="J188" s="96"/>
      <c r="K188" s="96"/>
      <c r="L188" s="96"/>
      <c r="M188" s="96"/>
      <c r="N188" s="96"/>
      <c r="O188" s="96"/>
      <c r="P188" s="96"/>
      <c r="Q188" s="94"/>
      <c r="R188" s="7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x14ac:dyDescent="0.2">
      <c r="B189" s="94"/>
      <c r="C189" s="94"/>
      <c r="D189" s="94"/>
      <c r="E189" s="94"/>
      <c r="F189" s="94"/>
      <c r="G189" s="94"/>
      <c r="H189" s="94"/>
      <c r="I189" s="94"/>
      <c r="J189" s="96"/>
      <c r="K189" s="96"/>
      <c r="L189" s="96"/>
      <c r="M189" s="96"/>
      <c r="N189" s="96"/>
      <c r="O189" s="96"/>
      <c r="P189" s="96"/>
      <c r="Q189" s="94"/>
      <c r="R189" s="7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x14ac:dyDescent="0.2">
      <c r="B190" s="94"/>
      <c r="C190" s="94"/>
      <c r="D190" s="94"/>
      <c r="E190" s="94"/>
      <c r="F190" s="94"/>
      <c r="G190" s="94"/>
      <c r="H190" s="94"/>
      <c r="I190" s="94"/>
      <c r="J190" s="96"/>
      <c r="K190" s="96"/>
      <c r="L190" s="96"/>
      <c r="M190" s="96"/>
      <c r="N190" s="96"/>
      <c r="O190" s="96"/>
      <c r="P190" s="96"/>
      <c r="Q190" s="94"/>
      <c r="R190" s="7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x14ac:dyDescent="0.2">
      <c r="B191" s="94"/>
      <c r="C191" s="94"/>
      <c r="D191" s="94"/>
      <c r="E191" s="94"/>
      <c r="F191" s="94"/>
      <c r="G191" s="94"/>
      <c r="H191" s="94"/>
      <c r="I191" s="94"/>
      <c r="J191" s="96"/>
      <c r="K191" s="96"/>
      <c r="L191" s="96"/>
      <c r="M191" s="96"/>
      <c r="N191" s="96"/>
      <c r="O191" s="96"/>
      <c r="P191" s="96"/>
      <c r="Q191" s="94"/>
      <c r="R191" s="7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x14ac:dyDescent="0.2">
      <c r="B192" s="94"/>
      <c r="C192" s="94"/>
      <c r="D192" s="94"/>
      <c r="E192" s="94"/>
      <c r="F192" s="94"/>
      <c r="G192" s="94"/>
      <c r="H192" s="94"/>
      <c r="I192" s="94"/>
      <c r="J192" s="96"/>
      <c r="K192" s="96"/>
      <c r="L192" s="96"/>
      <c r="M192" s="96"/>
      <c r="N192" s="96"/>
      <c r="O192" s="96"/>
      <c r="P192" s="96"/>
      <c r="Q192" s="94"/>
      <c r="R192" s="7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x14ac:dyDescent="0.2">
      <c r="B193" s="94"/>
      <c r="C193" s="94"/>
      <c r="D193" s="94"/>
      <c r="E193" s="94"/>
      <c r="F193" s="94"/>
      <c r="G193" s="94"/>
      <c r="H193" s="94"/>
      <c r="I193" s="94"/>
      <c r="J193" s="96"/>
      <c r="K193" s="96"/>
      <c r="L193" s="96"/>
      <c r="M193" s="96"/>
      <c r="N193" s="96"/>
      <c r="O193" s="96"/>
      <c r="P193" s="96"/>
      <c r="Q193" s="94"/>
      <c r="R193" s="7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x14ac:dyDescent="0.2">
      <c r="B194" s="94"/>
      <c r="C194" s="94"/>
      <c r="D194" s="94"/>
      <c r="E194" s="94"/>
      <c r="F194" s="94"/>
      <c r="G194" s="94"/>
      <c r="H194" s="94"/>
      <c r="I194" s="94"/>
      <c r="J194" s="96"/>
      <c r="K194" s="96"/>
      <c r="L194" s="96"/>
      <c r="M194" s="96"/>
      <c r="N194" s="96"/>
      <c r="O194" s="96"/>
      <c r="P194" s="96"/>
      <c r="Q194" s="94"/>
      <c r="R194" s="7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x14ac:dyDescent="0.2">
      <c r="B195" s="94"/>
      <c r="C195" s="94"/>
      <c r="D195" s="94"/>
      <c r="E195" s="94"/>
      <c r="F195" s="94"/>
      <c r="G195" s="94"/>
      <c r="H195" s="94"/>
      <c r="I195" s="94"/>
      <c r="J195" s="96"/>
      <c r="K195" s="96"/>
      <c r="L195" s="96"/>
      <c r="M195" s="96"/>
      <c r="N195" s="96"/>
      <c r="O195" s="96"/>
      <c r="P195" s="96"/>
      <c r="Q195" s="94"/>
      <c r="R195" s="7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x14ac:dyDescent="0.2">
      <c r="B196" s="94"/>
      <c r="C196" s="94"/>
      <c r="D196" s="94"/>
      <c r="E196" s="94"/>
      <c r="F196" s="94"/>
      <c r="G196" s="94"/>
      <c r="H196" s="94"/>
      <c r="I196" s="94"/>
      <c r="J196" s="96"/>
      <c r="K196" s="96"/>
      <c r="L196" s="96"/>
      <c r="M196" s="96"/>
      <c r="N196" s="96"/>
      <c r="O196" s="96"/>
      <c r="P196" s="96"/>
      <c r="Q196" s="94"/>
      <c r="R196" s="7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x14ac:dyDescent="0.2">
      <c r="B197" s="94"/>
      <c r="C197" s="94"/>
      <c r="D197" s="94"/>
      <c r="E197" s="94"/>
      <c r="F197" s="94"/>
      <c r="G197" s="94"/>
      <c r="H197" s="94"/>
      <c r="I197" s="94"/>
      <c r="J197" s="96"/>
      <c r="K197" s="96"/>
      <c r="L197" s="96"/>
      <c r="M197" s="96"/>
      <c r="N197" s="96"/>
      <c r="O197" s="96"/>
      <c r="P197" s="96"/>
      <c r="Q197" s="94"/>
      <c r="R197" s="7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x14ac:dyDescent="0.2">
      <c r="B198" s="94"/>
      <c r="C198" s="94"/>
      <c r="D198" s="94"/>
      <c r="E198" s="94"/>
      <c r="F198" s="94"/>
      <c r="G198" s="94"/>
      <c r="H198" s="94"/>
      <c r="I198" s="94"/>
      <c r="J198" s="96"/>
      <c r="K198" s="96"/>
      <c r="L198" s="96"/>
      <c r="M198" s="96"/>
      <c r="N198" s="96"/>
      <c r="O198" s="96"/>
      <c r="P198" s="96"/>
      <c r="Q198" s="94"/>
      <c r="R198" s="7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x14ac:dyDescent="0.2">
      <c r="B199" s="94"/>
      <c r="C199" s="94"/>
      <c r="D199" s="94"/>
      <c r="E199" s="94"/>
      <c r="F199" s="94"/>
      <c r="G199" s="94"/>
      <c r="H199" s="94"/>
      <c r="I199" s="94"/>
      <c r="J199" s="96"/>
      <c r="K199" s="96"/>
      <c r="L199" s="96"/>
      <c r="M199" s="96"/>
      <c r="N199" s="96"/>
      <c r="O199" s="96"/>
      <c r="P199" s="96"/>
      <c r="Q199" s="94"/>
      <c r="R199" s="7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x14ac:dyDescent="0.2">
      <c r="B200" s="94"/>
      <c r="C200" s="94"/>
      <c r="D200" s="94"/>
      <c r="E200" s="94"/>
      <c r="F200" s="94"/>
      <c r="G200" s="94"/>
      <c r="H200" s="94"/>
      <c r="I200" s="94"/>
      <c r="J200" s="96"/>
      <c r="K200" s="96"/>
      <c r="L200" s="96"/>
      <c r="M200" s="96"/>
      <c r="N200" s="96"/>
      <c r="O200" s="96"/>
      <c r="P200" s="96"/>
      <c r="Q200" s="94"/>
      <c r="R200" s="7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x14ac:dyDescent="0.2">
      <c r="B201" s="94"/>
      <c r="C201" s="94"/>
      <c r="D201" s="94"/>
      <c r="E201" s="94"/>
      <c r="F201" s="94"/>
      <c r="G201" s="94"/>
      <c r="H201" s="94"/>
      <c r="I201" s="94"/>
      <c r="J201" s="96"/>
      <c r="K201" s="96"/>
      <c r="L201" s="96"/>
      <c r="M201" s="96"/>
      <c r="N201" s="96"/>
      <c r="O201" s="96"/>
      <c r="P201" s="96"/>
      <c r="Q201" s="94"/>
      <c r="R201" s="7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x14ac:dyDescent="0.2">
      <c r="B202" s="94"/>
      <c r="C202" s="94"/>
      <c r="D202" s="94"/>
      <c r="E202" s="94"/>
      <c r="F202" s="94"/>
      <c r="G202" s="94"/>
      <c r="H202" s="94"/>
      <c r="I202" s="94"/>
      <c r="J202" s="96"/>
      <c r="K202" s="96"/>
      <c r="L202" s="96"/>
      <c r="M202" s="96"/>
      <c r="N202" s="96"/>
      <c r="O202" s="96"/>
      <c r="P202" s="96"/>
      <c r="Q202" s="94"/>
      <c r="R202" s="7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x14ac:dyDescent="0.2">
      <c r="B203" s="94"/>
      <c r="C203" s="94"/>
      <c r="D203" s="94"/>
      <c r="E203" s="94"/>
      <c r="F203" s="94"/>
      <c r="G203" s="94"/>
      <c r="H203" s="94"/>
      <c r="I203" s="94"/>
      <c r="J203" s="96"/>
      <c r="K203" s="96"/>
      <c r="L203" s="96"/>
      <c r="M203" s="96"/>
      <c r="N203" s="96"/>
      <c r="O203" s="96"/>
      <c r="P203" s="96"/>
      <c r="Q203" s="94"/>
      <c r="R203" s="7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x14ac:dyDescent="0.2">
      <c r="B204" s="94"/>
      <c r="C204" s="94"/>
      <c r="D204" s="94"/>
      <c r="E204" s="94"/>
      <c r="F204" s="94"/>
      <c r="G204" s="94"/>
      <c r="H204" s="94"/>
      <c r="I204" s="94"/>
      <c r="J204" s="96"/>
      <c r="K204" s="96"/>
      <c r="L204" s="96"/>
      <c r="M204" s="96"/>
      <c r="N204" s="96"/>
      <c r="O204" s="96"/>
      <c r="P204" s="96"/>
      <c r="Q204" s="94"/>
      <c r="R204" s="7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x14ac:dyDescent="0.2">
      <c r="B205" s="94"/>
      <c r="C205" s="94"/>
      <c r="D205" s="94"/>
      <c r="E205" s="94"/>
      <c r="F205" s="94"/>
      <c r="G205" s="94"/>
      <c r="H205" s="94"/>
      <c r="I205" s="94"/>
      <c r="J205" s="96"/>
      <c r="K205" s="96"/>
      <c r="L205" s="96"/>
      <c r="M205" s="96"/>
      <c r="N205" s="96"/>
      <c r="O205" s="96"/>
      <c r="P205" s="96"/>
      <c r="Q205" s="94"/>
      <c r="R205" s="7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x14ac:dyDescent="0.2">
      <c r="B206" s="94"/>
      <c r="C206" s="94"/>
      <c r="D206" s="94"/>
      <c r="E206" s="94"/>
      <c r="F206" s="94"/>
      <c r="G206" s="94"/>
      <c r="H206" s="94"/>
      <c r="I206" s="94"/>
      <c r="J206" s="96"/>
      <c r="K206" s="96"/>
      <c r="L206" s="96"/>
      <c r="M206" s="96"/>
      <c r="N206" s="96"/>
      <c r="O206" s="96"/>
      <c r="P206" s="96"/>
      <c r="Q206" s="94"/>
      <c r="R206" s="7"/>
    </row>
    <row r="207" spans="2:28" x14ac:dyDescent="0.2">
      <c r="B207" s="94"/>
      <c r="C207" s="94"/>
      <c r="D207" s="94"/>
      <c r="E207" s="94"/>
      <c r="F207" s="94"/>
      <c r="G207" s="94"/>
      <c r="H207" s="94"/>
      <c r="I207" s="94"/>
      <c r="J207" s="96"/>
      <c r="K207" s="96"/>
      <c r="L207" s="96"/>
      <c r="M207" s="96"/>
      <c r="N207" s="96"/>
      <c r="O207" s="96"/>
      <c r="P207" s="96"/>
      <c r="Q207" s="94"/>
      <c r="R207" s="7"/>
    </row>
    <row r="208" spans="2:28" x14ac:dyDescent="0.2">
      <c r="B208" s="94"/>
      <c r="C208" s="94"/>
      <c r="D208" s="94"/>
      <c r="E208" s="94"/>
      <c r="F208" s="94"/>
      <c r="G208" s="94"/>
      <c r="H208" s="94"/>
      <c r="I208" s="94"/>
      <c r="J208" s="96"/>
      <c r="K208" s="96"/>
      <c r="L208" s="96"/>
      <c r="M208" s="96"/>
      <c r="N208" s="96"/>
      <c r="O208" s="96"/>
      <c r="P208" s="96"/>
      <c r="Q208" s="94"/>
      <c r="R208" s="7"/>
    </row>
    <row r="209" spans="2:18" x14ac:dyDescent="0.2">
      <c r="B209" s="94"/>
      <c r="C209" s="94"/>
      <c r="D209" s="94"/>
      <c r="E209" s="94"/>
      <c r="F209" s="94"/>
      <c r="G209" s="94"/>
      <c r="H209" s="94"/>
      <c r="I209" s="94"/>
      <c r="J209" s="96"/>
      <c r="K209" s="96"/>
      <c r="L209" s="96"/>
      <c r="M209" s="96"/>
      <c r="N209" s="96"/>
      <c r="O209" s="96"/>
      <c r="P209" s="96"/>
      <c r="Q209" s="94"/>
      <c r="R209" s="7"/>
    </row>
    <row r="210" spans="2:18" x14ac:dyDescent="0.2">
      <c r="B210" s="94"/>
      <c r="C210" s="94"/>
      <c r="D210" s="94"/>
      <c r="E210" s="94"/>
      <c r="F210" s="94"/>
      <c r="G210" s="94"/>
      <c r="H210" s="94"/>
      <c r="I210" s="94"/>
      <c r="J210" s="96"/>
      <c r="K210" s="96"/>
      <c r="L210" s="96"/>
      <c r="M210" s="96"/>
      <c r="N210" s="96"/>
      <c r="O210" s="96"/>
      <c r="P210" s="96"/>
      <c r="Q210" s="94"/>
      <c r="R210" s="7"/>
    </row>
    <row r="211" spans="2:18" x14ac:dyDescent="0.2">
      <c r="B211" s="94"/>
      <c r="C211" s="94"/>
      <c r="D211" s="94"/>
      <c r="E211" s="94"/>
      <c r="F211" s="94"/>
      <c r="G211" s="94"/>
      <c r="H211" s="94"/>
      <c r="I211" s="94"/>
      <c r="J211" s="96"/>
      <c r="K211" s="96"/>
      <c r="L211" s="96"/>
      <c r="M211" s="96"/>
      <c r="N211" s="96"/>
      <c r="O211" s="96"/>
      <c r="P211" s="96"/>
      <c r="Q211" s="94"/>
      <c r="R211" s="7"/>
    </row>
    <row r="212" spans="2:18" x14ac:dyDescent="0.2">
      <c r="B212" s="94"/>
      <c r="C212" s="94"/>
      <c r="D212" s="94"/>
      <c r="E212" s="94"/>
      <c r="F212" s="94"/>
      <c r="G212" s="94"/>
      <c r="H212" s="94"/>
      <c r="I212" s="94"/>
      <c r="J212" s="96"/>
      <c r="K212" s="96"/>
      <c r="L212" s="96"/>
      <c r="M212" s="96"/>
      <c r="N212" s="96"/>
      <c r="O212" s="96"/>
      <c r="P212" s="96"/>
      <c r="Q212" s="94"/>
      <c r="R212" s="7"/>
    </row>
    <row r="213" spans="2:18" x14ac:dyDescent="0.2">
      <c r="B213" s="94"/>
      <c r="C213" s="94"/>
      <c r="D213" s="94"/>
      <c r="E213" s="94"/>
      <c r="F213" s="94"/>
      <c r="G213" s="94"/>
      <c r="H213" s="94"/>
      <c r="I213" s="94"/>
      <c r="J213" s="96"/>
      <c r="K213" s="96"/>
      <c r="L213" s="96"/>
      <c r="M213" s="96"/>
      <c r="N213" s="96"/>
      <c r="O213" s="96"/>
      <c r="P213" s="96"/>
      <c r="Q213" s="94"/>
      <c r="R213" s="7"/>
    </row>
    <row r="214" spans="2:18" x14ac:dyDescent="0.2">
      <c r="B214" s="94"/>
      <c r="C214" s="94"/>
      <c r="D214" s="94"/>
      <c r="E214" s="94"/>
      <c r="F214" s="94"/>
      <c r="G214" s="94"/>
      <c r="H214" s="94"/>
      <c r="I214" s="94"/>
      <c r="J214" s="96"/>
      <c r="K214" s="96"/>
      <c r="L214" s="96"/>
      <c r="M214" s="96"/>
      <c r="N214" s="96"/>
      <c r="O214" s="96"/>
      <c r="P214" s="96"/>
      <c r="Q214" s="94"/>
      <c r="R214" s="7"/>
    </row>
    <row r="215" spans="2:18" x14ac:dyDescent="0.2">
      <c r="B215" s="94"/>
      <c r="C215" s="94"/>
      <c r="D215" s="94"/>
      <c r="E215" s="94"/>
      <c r="F215" s="94"/>
      <c r="G215" s="94"/>
      <c r="H215" s="94"/>
      <c r="I215" s="94"/>
      <c r="J215" s="96"/>
      <c r="K215" s="96"/>
      <c r="L215" s="96"/>
      <c r="M215" s="96"/>
      <c r="N215" s="96"/>
      <c r="O215" s="96"/>
      <c r="P215" s="96"/>
      <c r="Q215" s="94"/>
      <c r="R215" s="7"/>
    </row>
    <row r="216" spans="2:18" x14ac:dyDescent="0.2">
      <c r="B216" s="94"/>
      <c r="C216" s="94"/>
      <c r="D216" s="94"/>
      <c r="E216" s="94"/>
      <c r="F216" s="94"/>
      <c r="G216" s="94"/>
      <c r="H216" s="94"/>
      <c r="I216" s="94"/>
      <c r="J216" s="96"/>
      <c r="K216" s="96"/>
      <c r="L216" s="96"/>
      <c r="M216" s="96"/>
      <c r="N216" s="96"/>
      <c r="O216" s="96"/>
      <c r="P216" s="96"/>
      <c r="Q216" s="94"/>
      <c r="R216" s="7"/>
    </row>
    <row r="217" spans="2:18" x14ac:dyDescent="0.2">
      <c r="B217" s="94"/>
      <c r="C217" s="94"/>
      <c r="D217" s="94"/>
      <c r="E217" s="94"/>
      <c r="F217" s="94"/>
      <c r="G217" s="94"/>
      <c r="H217" s="94"/>
      <c r="I217" s="94"/>
      <c r="J217" s="96"/>
      <c r="K217" s="96"/>
      <c r="L217" s="96"/>
      <c r="M217" s="96"/>
      <c r="N217" s="96"/>
      <c r="O217" s="96"/>
      <c r="P217" s="96"/>
      <c r="Q217" s="94"/>
      <c r="R217" s="7"/>
    </row>
    <row r="218" spans="2:18" x14ac:dyDescent="0.2">
      <c r="B218" s="94"/>
      <c r="C218" s="94"/>
      <c r="D218" s="94"/>
      <c r="E218" s="94"/>
      <c r="F218" s="94"/>
      <c r="G218" s="94"/>
      <c r="H218" s="94"/>
      <c r="I218" s="94"/>
      <c r="J218" s="96"/>
      <c r="K218" s="96"/>
      <c r="L218" s="96"/>
      <c r="M218" s="96"/>
      <c r="N218" s="96"/>
      <c r="O218" s="96"/>
      <c r="P218" s="96"/>
      <c r="Q218" s="94"/>
      <c r="R218" s="7"/>
    </row>
    <row r="219" spans="2:18" x14ac:dyDescent="0.2">
      <c r="B219" s="94"/>
      <c r="C219" s="94"/>
      <c r="D219" s="94"/>
      <c r="E219" s="94"/>
      <c r="F219" s="94"/>
      <c r="G219" s="94"/>
      <c r="H219" s="94"/>
      <c r="I219" s="94"/>
      <c r="J219" s="96"/>
      <c r="K219" s="96"/>
      <c r="L219" s="96"/>
      <c r="M219" s="96"/>
      <c r="N219" s="96"/>
      <c r="O219" s="96"/>
      <c r="P219" s="96"/>
      <c r="Q219" s="94"/>
      <c r="R219" s="7"/>
    </row>
    <row r="220" spans="2:18" x14ac:dyDescent="0.2">
      <c r="B220" s="94"/>
      <c r="C220" s="94"/>
      <c r="D220" s="94"/>
      <c r="E220" s="94"/>
      <c r="F220" s="94"/>
      <c r="G220" s="94"/>
      <c r="H220" s="94"/>
      <c r="I220" s="94"/>
      <c r="J220" s="96"/>
      <c r="K220" s="96"/>
      <c r="L220" s="96"/>
      <c r="M220" s="96"/>
      <c r="N220" s="96"/>
      <c r="O220" s="96"/>
      <c r="P220" s="96"/>
      <c r="Q220" s="94"/>
      <c r="R220" s="7"/>
    </row>
    <row r="221" spans="2:18" x14ac:dyDescent="0.2">
      <c r="B221" s="94"/>
      <c r="C221" s="94"/>
      <c r="D221" s="94"/>
      <c r="E221" s="94"/>
      <c r="F221" s="94"/>
      <c r="G221" s="94"/>
      <c r="H221" s="94"/>
      <c r="I221" s="94"/>
      <c r="J221" s="96"/>
      <c r="K221" s="96"/>
      <c r="L221" s="96"/>
      <c r="M221" s="96"/>
      <c r="N221" s="96"/>
      <c r="O221" s="96"/>
      <c r="P221" s="96"/>
      <c r="Q221" s="94"/>
      <c r="R221" s="7"/>
    </row>
    <row r="222" spans="2:18" x14ac:dyDescent="0.2">
      <c r="B222" s="94"/>
      <c r="C222" s="94"/>
      <c r="D222" s="94"/>
      <c r="E222" s="94"/>
      <c r="F222" s="94"/>
      <c r="G222" s="94"/>
      <c r="H222" s="94"/>
      <c r="I222" s="94"/>
      <c r="J222" s="96"/>
      <c r="K222" s="96"/>
      <c r="L222" s="96"/>
      <c r="M222" s="96"/>
      <c r="N222" s="96"/>
      <c r="O222" s="96"/>
      <c r="P222" s="96"/>
      <c r="Q222" s="94"/>
      <c r="R222" s="7"/>
    </row>
    <row r="223" spans="2:18" x14ac:dyDescent="0.2">
      <c r="B223" s="94"/>
      <c r="C223" s="94"/>
      <c r="D223" s="94"/>
      <c r="E223" s="94"/>
      <c r="F223" s="94"/>
      <c r="G223" s="94"/>
      <c r="H223" s="94"/>
      <c r="I223" s="94"/>
      <c r="J223" s="96"/>
      <c r="K223" s="96"/>
      <c r="L223" s="96"/>
      <c r="M223" s="96"/>
      <c r="N223" s="96"/>
      <c r="O223" s="96"/>
      <c r="P223" s="96"/>
      <c r="Q223" s="94"/>
      <c r="R223" s="7"/>
    </row>
    <row r="224" spans="2:18" x14ac:dyDescent="0.2">
      <c r="B224" s="94"/>
      <c r="C224" s="94"/>
      <c r="D224" s="94"/>
      <c r="E224" s="94"/>
      <c r="F224" s="94"/>
      <c r="G224" s="94"/>
      <c r="H224" s="94"/>
      <c r="I224" s="94"/>
      <c r="J224" s="96"/>
      <c r="K224" s="96"/>
      <c r="L224" s="96"/>
      <c r="M224" s="96"/>
      <c r="N224" s="96"/>
      <c r="O224" s="96"/>
      <c r="P224" s="96"/>
      <c r="Q224" s="94"/>
      <c r="R224" s="7"/>
    </row>
    <row r="225" spans="2:18" x14ac:dyDescent="0.2">
      <c r="B225" s="94"/>
      <c r="C225" s="94"/>
      <c r="D225" s="94"/>
      <c r="E225" s="94"/>
      <c r="F225" s="94"/>
      <c r="G225" s="94"/>
      <c r="H225" s="94"/>
      <c r="I225" s="94"/>
      <c r="J225" s="96"/>
      <c r="K225" s="96"/>
      <c r="L225" s="96"/>
      <c r="M225" s="96"/>
      <c r="N225" s="96"/>
      <c r="O225" s="96"/>
      <c r="P225" s="96"/>
      <c r="Q225" s="94"/>
      <c r="R225" s="7"/>
    </row>
    <row r="226" spans="2:18" x14ac:dyDescent="0.2">
      <c r="B226" s="94"/>
      <c r="C226" s="94"/>
      <c r="D226" s="94"/>
      <c r="E226" s="94"/>
      <c r="F226" s="94"/>
      <c r="G226" s="94"/>
      <c r="H226" s="94"/>
      <c r="I226" s="94"/>
      <c r="J226" s="96"/>
      <c r="K226" s="96"/>
      <c r="L226" s="96"/>
      <c r="M226" s="96"/>
      <c r="N226" s="96"/>
      <c r="O226" s="96"/>
      <c r="P226" s="96"/>
      <c r="Q226" s="94"/>
      <c r="R226" s="7"/>
    </row>
    <row r="227" spans="2:18" x14ac:dyDescent="0.2">
      <c r="B227" s="94"/>
      <c r="C227" s="94"/>
      <c r="D227" s="94"/>
      <c r="E227" s="94"/>
      <c r="F227" s="94"/>
      <c r="G227" s="94"/>
      <c r="H227" s="94"/>
      <c r="I227" s="94"/>
      <c r="J227" s="96"/>
      <c r="K227" s="96"/>
      <c r="L227" s="96"/>
      <c r="M227" s="96"/>
      <c r="N227" s="96"/>
      <c r="O227" s="96"/>
      <c r="P227" s="96"/>
      <c r="Q227" s="94"/>
      <c r="R227" s="7"/>
    </row>
    <row r="228" spans="2:18" x14ac:dyDescent="0.2">
      <c r="B228" s="94"/>
      <c r="C228" s="94"/>
      <c r="D228" s="94"/>
      <c r="E228" s="94"/>
      <c r="F228" s="94"/>
      <c r="G228" s="94"/>
      <c r="H228" s="94"/>
      <c r="I228" s="94"/>
      <c r="J228" s="96"/>
      <c r="K228" s="96"/>
      <c r="L228" s="96"/>
      <c r="M228" s="96"/>
      <c r="N228" s="96"/>
      <c r="O228" s="96"/>
      <c r="P228" s="96"/>
      <c r="Q228" s="94"/>
      <c r="R228" s="7"/>
    </row>
    <row r="229" spans="2:18" x14ac:dyDescent="0.2">
      <c r="B229" s="94"/>
      <c r="C229" s="94"/>
      <c r="D229" s="94"/>
      <c r="E229" s="94"/>
      <c r="F229" s="94"/>
      <c r="G229" s="94"/>
      <c r="H229" s="94"/>
      <c r="I229" s="94"/>
      <c r="J229" s="96"/>
      <c r="K229" s="96"/>
      <c r="L229" s="96"/>
      <c r="M229" s="96"/>
      <c r="N229" s="96"/>
      <c r="O229" s="96"/>
      <c r="P229" s="96"/>
      <c r="Q229" s="94"/>
      <c r="R229" s="7"/>
    </row>
    <row r="230" spans="2:18" x14ac:dyDescent="0.2">
      <c r="B230" s="94"/>
      <c r="C230" s="94"/>
      <c r="D230" s="94"/>
      <c r="E230" s="94"/>
      <c r="F230" s="94"/>
      <c r="G230" s="94"/>
      <c r="H230" s="94"/>
      <c r="I230" s="94"/>
      <c r="J230" s="96"/>
      <c r="K230" s="96"/>
      <c r="L230" s="96"/>
      <c r="M230" s="96"/>
      <c r="N230" s="96"/>
      <c r="O230" s="96"/>
      <c r="P230" s="96"/>
      <c r="Q230" s="94"/>
      <c r="R230" s="7"/>
    </row>
    <row r="231" spans="2:18" x14ac:dyDescent="0.2">
      <c r="B231" s="94"/>
      <c r="C231" s="94"/>
      <c r="D231" s="94"/>
      <c r="E231" s="94"/>
      <c r="F231" s="94"/>
      <c r="G231" s="94"/>
      <c r="H231" s="94"/>
      <c r="I231" s="94"/>
      <c r="J231" s="96"/>
      <c r="K231" s="96"/>
      <c r="L231" s="96"/>
      <c r="M231" s="96"/>
      <c r="N231" s="96"/>
      <c r="O231" s="96"/>
      <c r="P231" s="96"/>
      <c r="Q231" s="94"/>
      <c r="R231" s="7"/>
    </row>
    <row r="232" spans="2:18" x14ac:dyDescent="0.2">
      <c r="B232" s="94"/>
      <c r="C232" s="94"/>
      <c r="D232" s="94"/>
      <c r="E232" s="94"/>
      <c r="F232" s="94"/>
      <c r="G232" s="94"/>
      <c r="H232" s="94"/>
      <c r="I232" s="94"/>
      <c r="J232" s="96"/>
      <c r="K232" s="96"/>
      <c r="L232" s="96"/>
      <c r="M232" s="96"/>
      <c r="N232" s="96"/>
      <c r="O232" s="96"/>
      <c r="P232" s="96"/>
      <c r="Q232" s="94"/>
      <c r="R232" s="7"/>
    </row>
    <row r="233" spans="2:18" x14ac:dyDescent="0.2">
      <c r="B233" s="94"/>
      <c r="C233" s="94"/>
      <c r="D233" s="94"/>
      <c r="E233" s="94"/>
      <c r="F233" s="94"/>
      <c r="G233" s="94"/>
      <c r="H233" s="94"/>
      <c r="I233" s="94"/>
      <c r="J233" s="96"/>
      <c r="K233" s="96"/>
      <c r="L233" s="96"/>
      <c r="M233" s="96"/>
      <c r="N233" s="96"/>
      <c r="O233" s="96"/>
      <c r="P233" s="96"/>
      <c r="Q233" s="94"/>
      <c r="R233" s="7"/>
    </row>
    <row r="234" spans="2:18" x14ac:dyDescent="0.2">
      <c r="B234" s="94"/>
      <c r="C234" s="94"/>
      <c r="D234" s="94"/>
      <c r="E234" s="94"/>
      <c r="F234" s="94"/>
      <c r="G234" s="94"/>
      <c r="H234" s="94"/>
      <c r="I234" s="94"/>
      <c r="J234" s="96"/>
      <c r="K234" s="96"/>
      <c r="L234" s="96"/>
      <c r="M234" s="96"/>
      <c r="N234" s="96"/>
      <c r="O234" s="96"/>
      <c r="P234" s="96"/>
      <c r="Q234" s="94"/>
      <c r="R234" s="7"/>
    </row>
    <row r="235" spans="2:18" x14ac:dyDescent="0.2">
      <c r="B235" s="94"/>
      <c r="C235" s="94"/>
      <c r="D235" s="94"/>
      <c r="E235" s="94"/>
      <c r="F235" s="94"/>
      <c r="G235" s="94"/>
      <c r="H235" s="94"/>
      <c r="I235" s="94"/>
      <c r="J235" s="96"/>
      <c r="K235" s="96"/>
      <c r="L235" s="96"/>
      <c r="M235" s="96"/>
      <c r="N235" s="96"/>
      <c r="O235" s="96"/>
      <c r="P235" s="96"/>
      <c r="Q235" s="94"/>
      <c r="R235" s="7"/>
    </row>
    <row r="236" spans="2:18" x14ac:dyDescent="0.2">
      <c r="B236" s="94"/>
      <c r="C236" s="94"/>
      <c r="D236" s="94"/>
      <c r="E236" s="94"/>
      <c r="F236" s="94"/>
      <c r="G236" s="94"/>
      <c r="H236" s="94"/>
      <c r="I236" s="94"/>
      <c r="J236" s="96"/>
      <c r="K236" s="96"/>
      <c r="L236" s="96"/>
      <c r="M236" s="96"/>
      <c r="N236" s="96"/>
      <c r="O236" s="96"/>
      <c r="P236" s="96"/>
      <c r="Q236" s="94"/>
      <c r="R236" s="7"/>
    </row>
    <row r="237" spans="2:18" x14ac:dyDescent="0.2">
      <c r="B237" s="94"/>
      <c r="C237" s="94"/>
      <c r="D237" s="94"/>
      <c r="E237" s="94"/>
      <c r="F237" s="94"/>
      <c r="G237" s="94"/>
      <c r="H237" s="94"/>
      <c r="I237" s="94"/>
      <c r="J237" s="96"/>
      <c r="K237" s="96"/>
      <c r="L237" s="96"/>
      <c r="M237" s="96"/>
      <c r="N237" s="96"/>
      <c r="O237" s="96"/>
      <c r="P237" s="96"/>
      <c r="Q237" s="94"/>
      <c r="R237" s="7"/>
    </row>
    <row r="238" spans="2:18" x14ac:dyDescent="0.2">
      <c r="B238" s="94"/>
      <c r="C238" s="94"/>
      <c r="D238" s="94"/>
      <c r="E238" s="94"/>
      <c r="F238" s="94"/>
      <c r="G238" s="94"/>
      <c r="H238" s="94"/>
      <c r="I238" s="94"/>
      <c r="J238" s="96"/>
      <c r="K238" s="96"/>
      <c r="L238" s="96"/>
      <c r="M238" s="96"/>
      <c r="N238" s="96"/>
      <c r="O238" s="96"/>
      <c r="P238" s="96"/>
      <c r="Q238" s="94"/>
    </row>
    <row r="239" spans="2:18" x14ac:dyDescent="0.2">
      <c r="B239" s="97"/>
      <c r="C239" s="97"/>
      <c r="D239" s="97"/>
      <c r="E239" s="97"/>
      <c r="F239" s="97"/>
      <c r="G239" s="97"/>
      <c r="H239" s="97"/>
      <c r="I239" s="97"/>
      <c r="J239" s="98"/>
      <c r="K239" s="98"/>
      <c r="L239" s="98"/>
      <c r="M239" s="98"/>
      <c r="N239" s="98"/>
      <c r="O239" s="98"/>
      <c r="P239" s="98"/>
      <c r="Q239" s="97"/>
    </row>
    <row r="240" spans="2:18" x14ac:dyDescent="0.2">
      <c r="B240" s="97"/>
      <c r="C240" s="97"/>
      <c r="D240" s="97"/>
      <c r="E240" s="97"/>
      <c r="F240" s="97"/>
      <c r="G240" s="97"/>
      <c r="H240" s="97"/>
      <c r="I240" s="97"/>
      <c r="J240" s="98"/>
      <c r="K240" s="98"/>
      <c r="L240" s="98"/>
      <c r="M240" s="98"/>
      <c r="N240" s="98"/>
      <c r="O240" s="98"/>
      <c r="P240" s="98"/>
      <c r="Q240" s="97"/>
    </row>
    <row r="241" spans="2:17" x14ac:dyDescent="0.2">
      <c r="B241" s="97"/>
      <c r="C241" s="97"/>
      <c r="D241" s="97"/>
      <c r="E241" s="97"/>
      <c r="F241" s="97"/>
      <c r="G241" s="97"/>
      <c r="H241" s="97"/>
      <c r="I241" s="97"/>
      <c r="J241" s="98"/>
      <c r="K241" s="98"/>
      <c r="L241" s="98"/>
      <c r="M241" s="98"/>
      <c r="N241" s="98"/>
      <c r="O241" s="98"/>
      <c r="P241" s="98"/>
      <c r="Q241" s="97"/>
    </row>
    <row r="242" spans="2:17" x14ac:dyDescent="0.2">
      <c r="B242" s="97"/>
      <c r="C242" s="97"/>
      <c r="D242" s="97"/>
      <c r="E242" s="97"/>
      <c r="F242" s="97"/>
      <c r="G242" s="97"/>
      <c r="H242" s="97"/>
      <c r="I242" s="97"/>
      <c r="J242" s="98"/>
      <c r="K242" s="98"/>
      <c r="L242" s="98"/>
      <c r="M242" s="98"/>
      <c r="N242" s="98"/>
      <c r="O242" s="98"/>
      <c r="P242" s="98"/>
      <c r="Q242" s="97"/>
    </row>
    <row r="243" spans="2:17" x14ac:dyDescent="0.2">
      <c r="B243" s="97"/>
      <c r="C243" s="97"/>
      <c r="D243" s="97"/>
      <c r="E243" s="97"/>
      <c r="F243" s="97"/>
      <c r="G243" s="97"/>
      <c r="H243" s="97"/>
      <c r="I243" s="97"/>
      <c r="J243" s="98"/>
      <c r="K243" s="98"/>
      <c r="L243" s="98"/>
      <c r="M243" s="98"/>
      <c r="N243" s="98"/>
      <c r="O243" s="98"/>
      <c r="P243" s="98"/>
      <c r="Q243" s="97"/>
    </row>
    <row r="244" spans="2:17" x14ac:dyDescent="0.2">
      <c r="B244" s="97"/>
      <c r="C244" s="97"/>
      <c r="D244" s="97"/>
      <c r="E244" s="97"/>
      <c r="F244" s="97"/>
      <c r="G244" s="97"/>
      <c r="H244" s="97"/>
      <c r="I244" s="97"/>
      <c r="J244" s="98"/>
      <c r="K244" s="98"/>
      <c r="L244" s="98"/>
      <c r="M244" s="98"/>
      <c r="N244" s="98"/>
      <c r="O244" s="98"/>
      <c r="P244" s="98"/>
      <c r="Q244" s="97"/>
    </row>
  </sheetData>
  <mergeCells count="11">
    <mergeCell ref="Q7:Q8"/>
    <mergeCell ref="B1:Q1"/>
    <mergeCell ref="B3:Q3"/>
    <mergeCell ref="B4:Q4"/>
    <mergeCell ref="B5:Q5"/>
    <mergeCell ref="B6:Q6"/>
    <mergeCell ref="B7:B8"/>
    <mergeCell ref="C7:H7"/>
    <mergeCell ref="I7:I8"/>
    <mergeCell ref="J7:O7"/>
    <mergeCell ref="P7:P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2020-08-03T18:48:34Z</dcterms:created>
  <dcterms:modified xsi:type="dcterms:W3CDTF">2020-08-03T18:50:05Z</dcterms:modified>
</cp:coreProperties>
</file>