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1835"/>
  </bookViews>
  <sheets>
    <sheet name="PP (EST)" sheetId="1" r:id="rId1"/>
  </sheets>
  <externalReferences>
    <externalReference r:id="rId2"/>
    <externalReference r:id="rId3"/>
  </externalReferences>
  <definedNames>
    <definedName name="________ROS1">#N/A</definedName>
    <definedName name="________ROS2">#N/A</definedName>
    <definedName name="________ROS3">#N/A</definedName>
    <definedName name="________ROS4">#N/A</definedName>
    <definedName name="_______ROS1">#N/A</definedName>
    <definedName name="_______ROS2">#N/A</definedName>
    <definedName name="_______ROS3">#N/A</definedName>
    <definedName name="_______ROS4">#N/A</definedName>
    <definedName name="______ROS1">#N/A</definedName>
    <definedName name="______ROS2">#N/A</definedName>
    <definedName name="______ROS3">#N/A</definedName>
    <definedName name="______ROS4">#N/A</definedName>
    <definedName name="_____ROS1">#N/A</definedName>
    <definedName name="_____ROS2">#N/A</definedName>
    <definedName name="_____ROS3">#N/A</definedName>
    <definedName name="_____ROS4">#N/A</definedName>
    <definedName name="____ROS1">#N/A</definedName>
    <definedName name="____ROS2">#N/A</definedName>
    <definedName name="____ROS3">#N/A</definedName>
    <definedName name="____ROS4">#N/A</definedName>
    <definedName name="___ROS1">#N/A</definedName>
    <definedName name="___ROS2">#N/A</definedName>
    <definedName name="___ROS3">#N/A</definedName>
    <definedName name="___ROS4">#N/A</definedName>
    <definedName name="__123Graph_B" hidden="1">[2]FLUJO!$B$7929:$C$7929</definedName>
    <definedName name="__123Graph_C" hidden="1">[2]FLUJO!$B$7936:$C$7936</definedName>
    <definedName name="__123Graph_D" hidden="1">[2]FLUJO!$B$7942:$C$7942</definedName>
    <definedName name="__123Graph_X" hidden="1">[2]FLUJO!$B$7906:$C$7906</definedName>
    <definedName name="__ROS1">#N/A</definedName>
    <definedName name="__ROS2">#N/A</definedName>
    <definedName name="__ROS3">#N/A</definedName>
    <definedName name="__ROS4">#N/A</definedName>
    <definedName name="_1">#N/A</definedName>
    <definedName name="_1987">#N/A</definedName>
    <definedName name="_Order1" hidden="1">255</definedName>
    <definedName name="_ROS1">#N/A</definedName>
    <definedName name="_ROS2">#N/A</definedName>
    <definedName name="_ROS3">#N/A</definedName>
    <definedName name="_ROS4">#N/A</definedName>
    <definedName name="AccessDatabase" hidden="1">"\\De2kp-42538\BOLETIN\Claga\CLAGA2000.mdb"</definedName>
    <definedName name="ACUMULADO">#N/A</definedName>
    <definedName name="_xlnm.Print_Area" localSheetId="0">'PP (EST)'!$B$1:$W$98</definedName>
    <definedName name="Button_13">"CLAGA2000_Consolidado_2001_List"</definedName>
    <definedName name="FORMATO">#N/A</definedName>
    <definedName name="FUENTE">#REF!</definedName>
    <definedName name="OCTUBRE">#N/A</definedName>
    <definedName name="ROS">#N/A</definedName>
    <definedName name="_xlnm.Print_Titles" localSheetId="0">'PP (EST)'!$1:$8</definedName>
  </definedNames>
  <calcPr calcId="145621"/>
</workbook>
</file>

<file path=xl/calcChain.xml><?xml version="1.0" encoding="utf-8"?>
<calcChain xmlns="http://schemas.openxmlformats.org/spreadsheetml/2006/main">
  <c r="V93" i="1" l="1"/>
  <c r="K93" i="1"/>
  <c r="J93" i="1"/>
  <c r="I93" i="1"/>
  <c r="H93" i="1"/>
  <c r="G93" i="1"/>
  <c r="F93" i="1"/>
  <c r="L93" i="1" s="1"/>
  <c r="W93" i="1" s="1"/>
  <c r="E93" i="1"/>
  <c r="D93" i="1"/>
  <c r="C93" i="1"/>
  <c r="V92" i="1"/>
  <c r="K92" i="1"/>
  <c r="J92" i="1"/>
  <c r="I92" i="1"/>
  <c r="H92" i="1"/>
  <c r="G92" i="1"/>
  <c r="F92" i="1"/>
  <c r="L92" i="1" s="1"/>
  <c r="E92" i="1"/>
  <c r="D92" i="1"/>
  <c r="C92" i="1"/>
  <c r="V91" i="1"/>
  <c r="U91" i="1"/>
  <c r="U94" i="1" s="1"/>
  <c r="T91" i="1"/>
  <c r="T94" i="1" s="1"/>
  <c r="S91" i="1"/>
  <c r="R91" i="1"/>
  <c r="Q91" i="1"/>
  <c r="Q94" i="1" s="1"/>
  <c r="P91" i="1"/>
  <c r="O91" i="1"/>
  <c r="N91" i="1"/>
  <c r="N94" i="1" s="1"/>
  <c r="M91" i="1"/>
  <c r="K91" i="1"/>
  <c r="J91" i="1"/>
  <c r="I91" i="1"/>
  <c r="H91" i="1"/>
  <c r="H94" i="1" s="1"/>
  <c r="G91" i="1"/>
  <c r="G94" i="1" s="1"/>
  <c r="E91" i="1"/>
  <c r="D91" i="1"/>
  <c r="C91" i="1"/>
  <c r="V90" i="1"/>
  <c r="K90" i="1"/>
  <c r="J90" i="1"/>
  <c r="I90" i="1"/>
  <c r="H90" i="1"/>
  <c r="G90" i="1"/>
  <c r="F90" i="1"/>
  <c r="E90" i="1"/>
  <c r="D90" i="1"/>
  <c r="C90" i="1"/>
  <c r="L90" i="1" s="1"/>
  <c r="W90" i="1" s="1"/>
  <c r="V89" i="1"/>
  <c r="K89" i="1"/>
  <c r="J89" i="1"/>
  <c r="I89" i="1"/>
  <c r="H89" i="1"/>
  <c r="G89" i="1"/>
  <c r="F89" i="1"/>
  <c r="E89" i="1"/>
  <c r="D89" i="1"/>
  <c r="C89" i="1"/>
  <c r="L89" i="1" s="1"/>
  <c r="W89" i="1" s="1"/>
  <c r="O88" i="1"/>
  <c r="V88" i="1" s="1"/>
  <c r="V81" i="1" s="1"/>
  <c r="K88" i="1"/>
  <c r="J88" i="1"/>
  <c r="I88" i="1"/>
  <c r="H88" i="1"/>
  <c r="G88" i="1"/>
  <c r="F88" i="1"/>
  <c r="E88" i="1"/>
  <c r="D88" i="1"/>
  <c r="L88" i="1" s="1"/>
  <c r="C88" i="1"/>
  <c r="V87" i="1"/>
  <c r="K87" i="1"/>
  <c r="J87" i="1"/>
  <c r="I87" i="1"/>
  <c r="H87" i="1"/>
  <c r="G87" i="1"/>
  <c r="F87" i="1"/>
  <c r="L87" i="1" s="1"/>
  <c r="W87" i="1" s="1"/>
  <c r="E87" i="1"/>
  <c r="D87" i="1"/>
  <c r="C87" i="1"/>
  <c r="V86" i="1"/>
  <c r="K86" i="1"/>
  <c r="J86" i="1"/>
  <c r="I86" i="1"/>
  <c r="H86" i="1"/>
  <c r="G86" i="1"/>
  <c r="F86" i="1"/>
  <c r="E86" i="1"/>
  <c r="D86" i="1"/>
  <c r="C86" i="1"/>
  <c r="L86" i="1" s="1"/>
  <c r="V85" i="1"/>
  <c r="K85" i="1"/>
  <c r="J85" i="1"/>
  <c r="I85" i="1"/>
  <c r="H85" i="1"/>
  <c r="G85" i="1"/>
  <c r="F85" i="1"/>
  <c r="E85" i="1"/>
  <c r="D85" i="1"/>
  <c r="C85" i="1"/>
  <c r="L85" i="1" s="1"/>
  <c r="W85" i="1" s="1"/>
  <c r="V84" i="1"/>
  <c r="K84" i="1"/>
  <c r="J84" i="1"/>
  <c r="I84" i="1"/>
  <c r="H84" i="1"/>
  <c r="G84" i="1"/>
  <c r="F84" i="1"/>
  <c r="E84" i="1"/>
  <c r="D84" i="1"/>
  <c r="C84" i="1"/>
  <c r="L84" i="1" s="1"/>
  <c r="W84" i="1" s="1"/>
  <c r="V83" i="1"/>
  <c r="K83" i="1"/>
  <c r="J83" i="1"/>
  <c r="I83" i="1"/>
  <c r="H83" i="1"/>
  <c r="G83" i="1"/>
  <c r="F83" i="1"/>
  <c r="E83" i="1"/>
  <c r="D83" i="1"/>
  <c r="C83" i="1"/>
  <c r="L83" i="1" s="1"/>
  <c r="L82" i="1" s="1"/>
  <c r="V82" i="1"/>
  <c r="U82" i="1"/>
  <c r="T82" i="1"/>
  <c r="S82" i="1"/>
  <c r="R82" i="1"/>
  <c r="Q82" i="1"/>
  <c r="P82" i="1"/>
  <c r="O82" i="1"/>
  <c r="N82" i="1"/>
  <c r="M82" i="1"/>
  <c r="K82" i="1"/>
  <c r="J82" i="1"/>
  <c r="I82" i="1"/>
  <c r="H82" i="1"/>
  <c r="G82" i="1"/>
  <c r="F82" i="1"/>
  <c r="E82" i="1"/>
  <c r="D82" i="1"/>
  <c r="C82" i="1"/>
  <c r="U81" i="1"/>
  <c r="T81" i="1"/>
  <c r="S81" i="1"/>
  <c r="R81" i="1"/>
  <c r="Q81" i="1"/>
  <c r="P81" i="1"/>
  <c r="O81" i="1"/>
  <c r="N81" i="1"/>
  <c r="M81" i="1"/>
  <c r="K81" i="1"/>
  <c r="J81" i="1"/>
  <c r="I81" i="1"/>
  <c r="H81" i="1"/>
  <c r="G81" i="1"/>
  <c r="F81" i="1"/>
  <c r="E81" i="1"/>
  <c r="D81" i="1"/>
  <c r="C81" i="1"/>
  <c r="V80" i="1"/>
  <c r="L80" i="1"/>
  <c r="W80" i="1" s="1"/>
  <c r="K80" i="1"/>
  <c r="J80" i="1"/>
  <c r="I80" i="1"/>
  <c r="H80" i="1"/>
  <c r="G80" i="1"/>
  <c r="F80" i="1"/>
  <c r="E80" i="1"/>
  <c r="D80" i="1"/>
  <c r="C80" i="1"/>
  <c r="V79" i="1"/>
  <c r="L79" i="1"/>
  <c r="L78" i="1" s="1"/>
  <c r="K79" i="1"/>
  <c r="J79" i="1"/>
  <c r="I79" i="1"/>
  <c r="H79" i="1"/>
  <c r="G79" i="1"/>
  <c r="F79" i="1"/>
  <c r="F78" i="1" s="1"/>
  <c r="F63" i="1" s="1"/>
  <c r="E79" i="1"/>
  <c r="D79" i="1"/>
  <c r="C79" i="1"/>
  <c r="U78" i="1"/>
  <c r="T78" i="1"/>
  <c r="S78" i="1"/>
  <c r="R78" i="1"/>
  <c r="Q78" i="1"/>
  <c r="P78" i="1"/>
  <c r="O78" i="1"/>
  <c r="N78" i="1"/>
  <c r="M78" i="1"/>
  <c r="V78" i="1" s="1"/>
  <c r="V63" i="1" s="1"/>
  <c r="K78" i="1"/>
  <c r="J78" i="1"/>
  <c r="I78" i="1"/>
  <c r="H78" i="1"/>
  <c r="G78" i="1"/>
  <c r="E78" i="1"/>
  <c r="D78" i="1"/>
  <c r="C78" i="1"/>
  <c r="V77" i="1"/>
  <c r="K77" i="1"/>
  <c r="J77" i="1"/>
  <c r="I77" i="1"/>
  <c r="H77" i="1"/>
  <c r="G77" i="1"/>
  <c r="F77" i="1"/>
  <c r="E77" i="1"/>
  <c r="D77" i="1"/>
  <c r="C77" i="1"/>
  <c r="L77" i="1" s="1"/>
  <c r="W77" i="1" s="1"/>
  <c r="V76" i="1"/>
  <c r="K76" i="1"/>
  <c r="J76" i="1"/>
  <c r="I76" i="1"/>
  <c r="H76" i="1"/>
  <c r="G76" i="1"/>
  <c r="F76" i="1"/>
  <c r="E76" i="1"/>
  <c r="D76" i="1"/>
  <c r="C76" i="1"/>
  <c r="L76" i="1" s="1"/>
  <c r="W76" i="1" s="1"/>
  <c r="V75" i="1"/>
  <c r="K75" i="1"/>
  <c r="J75" i="1"/>
  <c r="I75" i="1"/>
  <c r="H75" i="1"/>
  <c r="G75" i="1"/>
  <c r="F75" i="1"/>
  <c r="E75" i="1"/>
  <c r="D75" i="1"/>
  <c r="C75" i="1"/>
  <c r="L75" i="1" s="1"/>
  <c r="V74" i="1"/>
  <c r="U74" i="1"/>
  <c r="T74" i="1"/>
  <c r="S74" i="1"/>
  <c r="R74" i="1"/>
  <c r="Q74" i="1"/>
  <c r="P74" i="1"/>
  <c r="O74" i="1"/>
  <c r="N74" i="1"/>
  <c r="M74" i="1"/>
  <c r="K74" i="1"/>
  <c r="J74" i="1"/>
  <c r="I74" i="1"/>
  <c r="H74" i="1"/>
  <c r="G74" i="1"/>
  <c r="F74" i="1"/>
  <c r="E74" i="1"/>
  <c r="D74" i="1"/>
  <c r="C74" i="1"/>
  <c r="V73" i="1"/>
  <c r="K73" i="1"/>
  <c r="J73" i="1"/>
  <c r="I73" i="1"/>
  <c r="H73" i="1"/>
  <c r="G73" i="1"/>
  <c r="F73" i="1"/>
  <c r="E73" i="1"/>
  <c r="D73" i="1"/>
  <c r="C73" i="1"/>
  <c r="L73" i="1" s="1"/>
  <c r="W73" i="1" s="1"/>
  <c r="V72" i="1"/>
  <c r="K72" i="1"/>
  <c r="J72" i="1"/>
  <c r="I72" i="1"/>
  <c r="H72" i="1"/>
  <c r="G72" i="1"/>
  <c r="F72" i="1"/>
  <c r="E72" i="1"/>
  <c r="D72" i="1"/>
  <c r="C72" i="1"/>
  <c r="L72" i="1" s="1"/>
  <c r="W72" i="1" s="1"/>
  <c r="V71" i="1"/>
  <c r="K71" i="1"/>
  <c r="J71" i="1"/>
  <c r="I71" i="1"/>
  <c r="H71" i="1"/>
  <c r="G71" i="1"/>
  <c r="F71" i="1"/>
  <c r="E71" i="1"/>
  <c r="D71" i="1"/>
  <c r="C71" i="1"/>
  <c r="L71" i="1" s="1"/>
  <c r="V70" i="1"/>
  <c r="U70" i="1"/>
  <c r="T70" i="1"/>
  <c r="S70" i="1"/>
  <c r="R70" i="1"/>
  <c r="Q70" i="1"/>
  <c r="P70" i="1"/>
  <c r="O70" i="1"/>
  <c r="N70" i="1"/>
  <c r="M70" i="1"/>
  <c r="K70" i="1"/>
  <c r="J70" i="1"/>
  <c r="I70" i="1"/>
  <c r="H70" i="1"/>
  <c r="G70" i="1"/>
  <c r="F70" i="1"/>
  <c r="E70" i="1"/>
  <c r="D70" i="1"/>
  <c r="C70" i="1"/>
  <c r="V69" i="1"/>
  <c r="K69" i="1"/>
  <c r="J69" i="1"/>
  <c r="I69" i="1"/>
  <c r="H69" i="1"/>
  <c r="G69" i="1"/>
  <c r="F69" i="1"/>
  <c r="E69" i="1"/>
  <c r="D69" i="1"/>
  <c r="C69" i="1"/>
  <c r="L69" i="1" s="1"/>
  <c r="W69" i="1" s="1"/>
  <c r="V68" i="1"/>
  <c r="K68" i="1"/>
  <c r="J68" i="1"/>
  <c r="I68" i="1"/>
  <c r="H68" i="1"/>
  <c r="G68" i="1"/>
  <c r="F68" i="1"/>
  <c r="E68" i="1"/>
  <c r="D68" i="1"/>
  <c r="C68" i="1"/>
  <c r="L68" i="1" s="1"/>
  <c r="W68" i="1" s="1"/>
  <c r="V67" i="1"/>
  <c r="K67" i="1"/>
  <c r="J67" i="1"/>
  <c r="I67" i="1"/>
  <c r="H67" i="1"/>
  <c r="G67" i="1"/>
  <c r="F67" i="1"/>
  <c r="E67" i="1"/>
  <c r="D67" i="1"/>
  <c r="C67" i="1"/>
  <c r="L67" i="1" s="1"/>
  <c r="W67" i="1" s="1"/>
  <c r="V66" i="1"/>
  <c r="K66" i="1"/>
  <c r="J66" i="1"/>
  <c r="I66" i="1"/>
  <c r="H66" i="1"/>
  <c r="G66" i="1"/>
  <c r="F66" i="1"/>
  <c r="L66" i="1" s="1"/>
  <c r="E66" i="1"/>
  <c r="D66" i="1"/>
  <c r="C66" i="1"/>
  <c r="V65" i="1"/>
  <c r="U65" i="1"/>
  <c r="T65" i="1"/>
  <c r="S65" i="1"/>
  <c r="R65" i="1"/>
  <c r="Q65" i="1"/>
  <c r="P65" i="1"/>
  <c r="O65" i="1"/>
  <c r="N65" i="1"/>
  <c r="M65" i="1"/>
  <c r="K65" i="1"/>
  <c r="J65" i="1"/>
  <c r="I65" i="1"/>
  <c r="H65" i="1"/>
  <c r="G65" i="1"/>
  <c r="F65" i="1"/>
  <c r="E65" i="1"/>
  <c r="D65" i="1"/>
  <c r="C65" i="1"/>
  <c r="V64" i="1"/>
  <c r="U64" i="1"/>
  <c r="T64" i="1"/>
  <c r="S64" i="1"/>
  <c r="R64" i="1"/>
  <c r="Q64" i="1"/>
  <c r="P64" i="1"/>
  <c r="O64" i="1"/>
  <c r="N64" i="1"/>
  <c r="M64" i="1"/>
  <c r="K64" i="1"/>
  <c r="J64" i="1"/>
  <c r="I64" i="1"/>
  <c r="H64" i="1"/>
  <c r="G64" i="1"/>
  <c r="F64" i="1"/>
  <c r="E64" i="1"/>
  <c r="D64" i="1"/>
  <c r="C64" i="1"/>
  <c r="U63" i="1"/>
  <c r="T63" i="1"/>
  <c r="S63" i="1"/>
  <c r="R63" i="1"/>
  <c r="Q63" i="1"/>
  <c r="P63" i="1"/>
  <c r="O63" i="1"/>
  <c r="N63" i="1"/>
  <c r="M63" i="1"/>
  <c r="K63" i="1"/>
  <c r="J63" i="1"/>
  <c r="I63" i="1"/>
  <c r="H63" i="1"/>
  <c r="G63" i="1"/>
  <c r="E63" i="1"/>
  <c r="D63" i="1"/>
  <c r="C63" i="1"/>
  <c r="V62" i="1"/>
  <c r="K62" i="1"/>
  <c r="J62" i="1"/>
  <c r="I62" i="1"/>
  <c r="H62" i="1"/>
  <c r="G62" i="1"/>
  <c r="F62" i="1"/>
  <c r="E62" i="1"/>
  <c r="D62" i="1"/>
  <c r="C62" i="1"/>
  <c r="L62" i="1" s="1"/>
  <c r="W62" i="1" s="1"/>
  <c r="V61" i="1"/>
  <c r="K61" i="1"/>
  <c r="J61" i="1"/>
  <c r="I61" i="1"/>
  <c r="H61" i="1"/>
  <c r="G61" i="1"/>
  <c r="F61" i="1"/>
  <c r="E61" i="1"/>
  <c r="D61" i="1"/>
  <c r="C61" i="1"/>
  <c r="L61" i="1" s="1"/>
  <c r="W61" i="1" s="1"/>
  <c r="V60" i="1"/>
  <c r="K60" i="1"/>
  <c r="J60" i="1"/>
  <c r="I60" i="1"/>
  <c r="H60" i="1"/>
  <c r="G60" i="1"/>
  <c r="F60" i="1"/>
  <c r="E60" i="1"/>
  <c r="D60" i="1"/>
  <c r="C60" i="1"/>
  <c r="L60" i="1" s="1"/>
  <c r="V59" i="1"/>
  <c r="U59" i="1"/>
  <c r="T59" i="1"/>
  <c r="S59" i="1"/>
  <c r="R59" i="1"/>
  <c r="Q59" i="1"/>
  <c r="P59" i="1"/>
  <c r="O59" i="1"/>
  <c r="N59" i="1"/>
  <c r="M59" i="1"/>
  <c r="K59" i="1"/>
  <c r="J59" i="1"/>
  <c r="I59" i="1"/>
  <c r="H59" i="1"/>
  <c r="G59" i="1"/>
  <c r="F59" i="1"/>
  <c r="E59" i="1"/>
  <c r="D59" i="1"/>
  <c r="C59" i="1"/>
  <c r="V58" i="1"/>
  <c r="U58" i="1"/>
  <c r="T58" i="1"/>
  <c r="S58" i="1"/>
  <c r="R58" i="1"/>
  <c r="Q58" i="1"/>
  <c r="P58" i="1"/>
  <c r="O58" i="1"/>
  <c r="N58" i="1"/>
  <c r="M58" i="1"/>
  <c r="K58" i="1"/>
  <c r="J58" i="1"/>
  <c r="I58" i="1"/>
  <c r="H58" i="1"/>
  <c r="G58" i="1"/>
  <c r="F58" i="1"/>
  <c r="E58" i="1"/>
  <c r="D58" i="1"/>
  <c r="C58" i="1"/>
  <c r="V57" i="1"/>
  <c r="K57" i="1"/>
  <c r="J57" i="1"/>
  <c r="I57" i="1"/>
  <c r="H57" i="1"/>
  <c r="G57" i="1"/>
  <c r="F57" i="1"/>
  <c r="E57" i="1"/>
  <c r="D57" i="1"/>
  <c r="C57" i="1"/>
  <c r="L57" i="1" s="1"/>
  <c r="W57" i="1" s="1"/>
  <c r="V56" i="1"/>
  <c r="K56" i="1"/>
  <c r="J56" i="1"/>
  <c r="I56" i="1"/>
  <c r="H56" i="1"/>
  <c r="G56" i="1"/>
  <c r="F56" i="1"/>
  <c r="E56" i="1"/>
  <c r="D56" i="1"/>
  <c r="C56" i="1"/>
  <c r="L56" i="1" s="1"/>
  <c r="W56" i="1" s="1"/>
  <c r="V55" i="1"/>
  <c r="K55" i="1"/>
  <c r="J55" i="1"/>
  <c r="I55" i="1"/>
  <c r="H55" i="1"/>
  <c r="G55" i="1"/>
  <c r="F55" i="1"/>
  <c r="E55" i="1"/>
  <c r="D55" i="1"/>
  <c r="C55" i="1"/>
  <c r="L55" i="1" s="1"/>
  <c r="W55" i="1" s="1"/>
  <c r="V54" i="1"/>
  <c r="K54" i="1"/>
  <c r="J54" i="1"/>
  <c r="I54" i="1"/>
  <c r="H54" i="1"/>
  <c r="G54" i="1"/>
  <c r="F54" i="1"/>
  <c r="E54" i="1"/>
  <c r="D54" i="1"/>
  <c r="C54" i="1"/>
  <c r="L54" i="1" s="1"/>
  <c r="W54" i="1" s="1"/>
  <c r="V53" i="1"/>
  <c r="K53" i="1"/>
  <c r="J53" i="1"/>
  <c r="I53" i="1"/>
  <c r="H53" i="1"/>
  <c r="G53" i="1"/>
  <c r="F53" i="1"/>
  <c r="E53" i="1"/>
  <c r="D53" i="1"/>
  <c r="C53" i="1"/>
  <c r="L53" i="1" s="1"/>
  <c r="W53" i="1" s="1"/>
  <c r="V52" i="1"/>
  <c r="K52" i="1"/>
  <c r="J52" i="1"/>
  <c r="I52" i="1"/>
  <c r="H52" i="1"/>
  <c r="G52" i="1"/>
  <c r="F52" i="1"/>
  <c r="E52" i="1"/>
  <c r="D52" i="1"/>
  <c r="C52" i="1"/>
  <c r="L52" i="1" s="1"/>
  <c r="V51" i="1"/>
  <c r="U51" i="1"/>
  <c r="T51" i="1"/>
  <c r="S51" i="1"/>
  <c r="R51" i="1"/>
  <c r="Q51" i="1"/>
  <c r="P51" i="1"/>
  <c r="O51" i="1"/>
  <c r="N51" i="1"/>
  <c r="M51" i="1"/>
  <c r="K51" i="1"/>
  <c r="J51" i="1"/>
  <c r="I51" i="1"/>
  <c r="H51" i="1"/>
  <c r="G51" i="1"/>
  <c r="F51" i="1"/>
  <c r="E51" i="1"/>
  <c r="D51" i="1"/>
  <c r="C51" i="1"/>
  <c r="V50" i="1"/>
  <c r="K50" i="1"/>
  <c r="J50" i="1"/>
  <c r="I50" i="1"/>
  <c r="H50" i="1"/>
  <c r="G50" i="1"/>
  <c r="F50" i="1"/>
  <c r="E50" i="1"/>
  <c r="D50" i="1"/>
  <c r="C50" i="1"/>
  <c r="L50" i="1" s="1"/>
  <c r="V49" i="1"/>
  <c r="K49" i="1"/>
  <c r="J49" i="1"/>
  <c r="I49" i="1"/>
  <c r="H49" i="1"/>
  <c r="G49" i="1"/>
  <c r="F49" i="1"/>
  <c r="E49" i="1"/>
  <c r="D49" i="1"/>
  <c r="C49" i="1"/>
  <c r="L49" i="1" s="1"/>
  <c r="V48" i="1"/>
  <c r="K48" i="1"/>
  <c r="J48" i="1"/>
  <c r="I48" i="1"/>
  <c r="H48" i="1"/>
  <c r="G48" i="1"/>
  <c r="F48" i="1"/>
  <c r="E48" i="1"/>
  <c r="D48" i="1"/>
  <c r="C48" i="1"/>
  <c r="L48" i="1" s="1"/>
  <c r="V47" i="1"/>
  <c r="U47" i="1"/>
  <c r="T47" i="1"/>
  <c r="S47" i="1"/>
  <c r="R47" i="1"/>
  <c r="Q47" i="1"/>
  <c r="P47" i="1"/>
  <c r="O47" i="1"/>
  <c r="N47" i="1"/>
  <c r="M47" i="1"/>
  <c r="K47" i="1"/>
  <c r="J47" i="1"/>
  <c r="I47" i="1"/>
  <c r="H47" i="1"/>
  <c r="G47" i="1"/>
  <c r="F47" i="1"/>
  <c r="E47" i="1"/>
  <c r="D47" i="1"/>
  <c r="C47" i="1"/>
  <c r="V46" i="1"/>
  <c r="U46" i="1"/>
  <c r="T46" i="1"/>
  <c r="S46" i="1"/>
  <c r="R46" i="1"/>
  <c r="Q46" i="1"/>
  <c r="P46" i="1"/>
  <c r="O46" i="1"/>
  <c r="N46" i="1"/>
  <c r="M46" i="1"/>
  <c r="K46" i="1"/>
  <c r="J46" i="1"/>
  <c r="I46" i="1"/>
  <c r="H46" i="1"/>
  <c r="G46" i="1"/>
  <c r="F46" i="1"/>
  <c r="E46" i="1"/>
  <c r="D46" i="1"/>
  <c r="C46" i="1"/>
  <c r="V45" i="1"/>
  <c r="K45" i="1"/>
  <c r="J45" i="1"/>
  <c r="I45" i="1"/>
  <c r="H45" i="1"/>
  <c r="G45" i="1"/>
  <c r="F45" i="1"/>
  <c r="E45" i="1"/>
  <c r="D45" i="1"/>
  <c r="C45" i="1"/>
  <c r="L45" i="1" s="1"/>
  <c r="W45" i="1" s="1"/>
  <c r="V44" i="1"/>
  <c r="K44" i="1"/>
  <c r="J44" i="1"/>
  <c r="I44" i="1"/>
  <c r="H44" i="1"/>
  <c r="G44" i="1"/>
  <c r="F44" i="1"/>
  <c r="E44" i="1"/>
  <c r="D44" i="1"/>
  <c r="C44" i="1"/>
  <c r="L44" i="1" s="1"/>
  <c r="W44" i="1" s="1"/>
  <c r="V43" i="1"/>
  <c r="K43" i="1"/>
  <c r="J43" i="1"/>
  <c r="I43" i="1"/>
  <c r="H43" i="1"/>
  <c r="G43" i="1"/>
  <c r="F43" i="1"/>
  <c r="E43" i="1"/>
  <c r="D43" i="1"/>
  <c r="L43" i="1" s="1"/>
  <c r="W43" i="1" s="1"/>
  <c r="C43" i="1"/>
  <c r="V42" i="1"/>
  <c r="K42" i="1"/>
  <c r="J42" i="1"/>
  <c r="I42" i="1"/>
  <c r="H42" i="1"/>
  <c r="G42" i="1"/>
  <c r="F42" i="1"/>
  <c r="E42" i="1"/>
  <c r="D42" i="1"/>
  <c r="C42" i="1"/>
  <c r="L42" i="1" s="1"/>
  <c r="V41" i="1"/>
  <c r="K41" i="1"/>
  <c r="J41" i="1"/>
  <c r="I41" i="1"/>
  <c r="H41" i="1"/>
  <c r="G41" i="1"/>
  <c r="F41" i="1"/>
  <c r="E41" i="1"/>
  <c r="L41" i="1" s="1"/>
  <c r="D41" i="1"/>
  <c r="C41" i="1"/>
  <c r="U40" i="1"/>
  <c r="T40" i="1"/>
  <c r="S40" i="1"/>
  <c r="R40" i="1"/>
  <c r="Q40" i="1"/>
  <c r="P40" i="1"/>
  <c r="O40" i="1"/>
  <c r="N40" i="1"/>
  <c r="M40" i="1"/>
  <c r="V40" i="1" s="1"/>
  <c r="V37" i="1" s="1"/>
  <c r="V25" i="1" s="1"/>
  <c r="K40" i="1"/>
  <c r="J40" i="1"/>
  <c r="I40" i="1"/>
  <c r="H40" i="1"/>
  <c r="G40" i="1"/>
  <c r="F40" i="1"/>
  <c r="E40" i="1"/>
  <c r="D40" i="1"/>
  <c r="C40" i="1"/>
  <c r="L40" i="1" s="1"/>
  <c r="W40" i="1" s="1"/>
  <c r="V39" i="1"/>
  <c r="K39" i="1"/>
  <c r="J39" i="1"/>
  <c r="I39" i="1"/>
  <c r="H39" i="1"/>
  <c r="G39" i="1"/>
  <c r="F39" i="1"/>
  <c r="E39" i="1"/>
  <c r="D39" i="1"/>
  <c r="C39" i="1"/>
  <c r="L39" i="1" s="1"/>
  <c r="W39" i="1" s="1"/>
  <c r="V38" i="1"/>
  <c r="K38" i="1"/>
  <c r="J38" i="1"/>
  <c r="I38" i="1"/>
  <c r="H38" i="1"/>
  <c r="G38" i="1"/>
  <c r="F38" i="1"/>
  <c r="E38" i="1"/>
  <c r="D38" i="1"/>
  <c r="C38" i="1"/>
  <c r="L38" i="1" s="1"/>
  <c r="U37" i="1"/>
  <c r="T37" i="1"/>
  <c r="S37" i="1"/>
  <c r="R37" i="1"/>
  <c r="Q37" i="1"/>
  <c r="P37" i="1"/>
  <c r="O37" i="1"/>
  <c r="N37" i="1"/>
  <c r="M37" i="1"/>
  <c r="K37" i="1"/>
  <c r="J37" i="1"/>
  <c r="I37" i="1"/>
  <c r="H37" i="1"/>
  <c r="G37" i="1"/>
  <c r="F37" i="1"/>
  <c r="E37" i="1"/>
  <c r="D37" i="1"/>
  <c r="C37" i="1"/>
  <c r="V36" i="1"/>
  <c r="K36" i="1"/>
  <c r="J36" i="1"/>
  <c r="I36" i="1"/>
  <c r="H36" i="1"/>
  <c r="G36" i="1"/>
  <c r="F36" i="1"/>
  <c r="E36" i="1"/>
  <c r="D36" i="1"/>
  <c r="C36" i="1"/>
  <c r="L36" i="1" s="1"/>
  <c r="W36" i="1" s="1"/>
  <c r="V35" i="1"/>
  <c r="K35" i="1"/>
  <c r="J35" i="1"/>
  <c r="I35" i="1"/>
  <c r="H35" i="1"/>
  <c r="G35" i="1"/>
  <c r="F35" i="1"/>
  <c r="E35" i="1"/>
  <c r="D35" i="1"/>
  <c r="C35" i="1"/>
  <c r="L35" i="1" s="1"/>
  <c r="W35" i="1" s="1"/>
  <c r="V34" i="1"/>
  <c r="K34" i="1"/>
  <c r="J34" i="1"/>
  <c r="I34" i="1"/>
  <c r="H34" i="1"/>
  <c r="G34" i="1"/>
  <c r="F34" i="1"/>
  <c r="L34" i="1" s="1"/>
  <c r="W34" i="1" s="1"/>
  <c r="E34" i="1"/>
  <c r="D34" i="1"/>
  <c r="C34" i="1"/>
  <c r="V33" i="1"/>
  <c r="K33" i="1"/>
  <c r="J33" i="1"/>
  <c r="I33" i="1"/>
  <c r="H33" i="1"/>
  <c r="G33" i="1"/>
  <c r="F33" i="1"/>
  <c r="L33" i="1" s="1"/>
  <c r="W33" i="1" s="1"/>
  <c r="E33" i="1"/>
  <c r="D33" i="1"/>
  <c r="C33" i="1"/>
  <c r="V32" i="1"/>
  <c r="K32" i="1"/>
  <c r="J32" i="1"/>
  <c r="I32" i="1"/>
  <c r="H32" i="1"/>
  <c r="G32" i="1"/>
  <c r="F32" i="1"/>
  <c r="E32" i="1"/>
  <c r="D32" i="1"/>
  <c r="C32" i="1"/>
  <c r="L32" i="1" s="1"/>
  <c r="W32" i="1" s="1"/>
  <c r="V31" i="1"/>
  <c r="K31" i="1"/>
  <c r="J31" i="1"/>
  <c r="I31" i="1"/>
  <c r="H31" i="1"/>
  <c r="G31" i="1"/>
  <c r="F31" i="1"/>
  <c r="L31" i="1" s="1"/>
  <c r="W31" i="1" s="1"/>
  <c r="E31" i="1"/>
  <c r="D31" i="1"/>
  <c r="C31" i="1"/>
  <c r="V30" i="1"/>
  <c r="K30" i="1"/>
  <c r="J30" i="1"/>
  <c r="I30" i="1"/>
  <c r="H30" i="1"/>
  <c r="G30" i="1"/>
  <c r="F30" i="1"/>
  <c r="L30" i="1" s="1"/>
  <c r="E30" i="1"/>
  <c r="D30" i="1"/>
  <c r="C30" i="1"/>
  <c r="V29" i="1"/>
  <c r="U29" i="1"/>
  <c r="T29" i="1"/>
  <c r="S29" i="1"/>
  <c r="R29" i="1"/>
  <c r="Q29" i="1"/>
  <c r="P29" i="1"/>
  <c r="O29" i="1"/>
  <c r="N29" i="1"/>
  <c r="M29" i="1"/>
  <c r="K29" i="1"/>
  <c r="J29" i="1"/>
  <c r="I29" i="1"/>
  <c r="H29" i="1"/>
  <c r="G29" i="1"/>
  <c r="F29" i="1"/>
  <c r="E29" i="1"/>
  <c r="D29" i="1"/>
  <c r="C29" i="1"/>
  <c r="V28" i="1"/>
  <c r="K28" i="1"/>
  <c r="J28" i="1"/>
  <c r="I28" i="1"/>
  <c r="H28" i="1"/>
  <c r="G28" i="1"/>
  <c r="F28" i="1"/>
  <c r="E28" i="1"/>
  <c r="D28" i="1"/>
  <c r="C28" i="1"/>
  <c r="L28" i="1" s="1"/>
  <c r="W28" i="1" s="1"/>
  <c r="V27" i="1"/>
  <c r="K27" i="1"/>
  <c r="J27" i="1"/>
  <c r="I27" i="1"/>
  <c r="H27" i="1"/>
  <c r="G27" i="1"/>
  <c r="F27" i="1"/>
  <c r="E27" i="1"/>
  <c r="D27" i="1"/>
  <c r="C27" i="1"/>
  <c r="L27" i="1" s="1"/>
  <c r="V26" i="1"/>
  <c r="U26" i="1"/>
  <c r="T26" i="1"/>
  <c r="S26" i="1"/>
  <c r="R26" i="1"/>
  <c r="Q26" i="1"/>
  <c r="P26" i="1"/>
  <c r="O26" i="1"/>
  <c r="N26" i="1"/>
  <c r="M26" i="1"/>
  <c r="K26" i="1"/>
  <c r="J26" i="1"/>
  <c r="I26" i="1"/>
  <c r="H26" i="1"/>
  <c r="G26" i="1"/>
  <c r="F26" i="1"/>
  <c r="E26" i="1"/>
  <c r="D26" i="1"/>
  <c r="C26" i="1"/>
  <c r="U25" i="1"/>
  <c r="T25" i="1"/>
  <c r="S25" i="1"/>
  <c r="R25" i="1"/>
  <c r="Q25" i="1"/>
  <c r="P25" i="1"/>
  <c r="O25" i="1"/>
  <c r="N25" i="1"/>
  <c r="M25" i="1"/>
  <c r="K25" i="1"/>
  <c r="J25" i="1"/>
  <c r="I25" i="1"/>
  <c r="H25" i="1"/>
  <c r="G25" i="1"/>
  <c r="F25" i="1"/>
  <c r="E25" i="1"/>
  <c r="D25" i="1"/>
  <c r="C25" i="1"/>
  <c r="V24" i="1"/>
  <c r="K24" i="1"/>
  <c r="J24" i="1"/>
  <c r="I24" i="1"/>
  <c r="H24" i="1"/>
  <c r="G24" i="1"/>
  <c r="F24" i="1"/>
  <c r="E24" i="1"/>
  <c r="D24" i="1"/>
  <c r="C24" i="1"/>
  <c r="L24" i="1" s="1"/>
  <c r="W24" i="1" s="1"/>
  <c r="V23" i="1"/>
  <c r="K23" i="1"/>
  <c r="J23" i="1"/>
  <c r="I23" i="1"/>
  <c r="H23" i="1"/>
  <c r="G23" i="1"/>
  <c r="F23" i="1"/>
  <c r="E23" i="1"/>
  <c r="D23" i="1"/>
  <c r="C23" i="1"/>
  <c r="L23" i="1" s="1"/>
  <c r="W23" i="1" s="1"/>
  <c r="V22" i="1"/>
  <c r="K22" i="1"/>
  <c r="J22" i="1"/>
  <c r="I22" i="1"/>
  <c r="H22" i="1"/>
  <c r="G22" i="1"/>
  <c r="F22" i="1"/>
  <c r="L22" i="1" s="1"/>
  <c r="W22" i="1" s="1"/>
  <c r="E22" i="1"/>
  <c r="D22" i="1"/>
  <c r="C22" i="1"/>
  <c r="V21" i="1"/>
  <c r="K21" i="1"/>
  <c r="J21" i="1"/>
  <c r="I21" i="1"/>
  <c r="H21" i="1"/>
  <c r="G21" i="1"/>
  <c r="F21" i="1"/>
  <c r="L21" i="1" s="1"/>
  <c r="W21" i="1" s="1"/>
  <c r="E21" i="1"/>
  <c r="D21" i="1"/>
  <c r="C21" i="1"/>
  <c r="V20" i="1"/>
  <c r="K20" i="1"/>
  <c r="J20" i="1"/>
  <c r="I20" i="1"/>
  <c r="H20" i="1"/>
  <c r="G20" i="1"/>
  <c r="F20" i="1"/>
  <c r="L20" i="1" s="1"/>
  <c r="W20" i="1" s="1"/>
  <c r="E20" i="1"/>
  <c r="D20" i="1"/>
  <c r="C20" i="1"/>
  <c r="V19" i="1"/>
  <c r="K19" i="1"/>
  <c r="J19" i="1"/>
  <c r="I19" i="1"/>
  <c r="H19" i="1"/>
  <c r="G19" i="1"/>
  <c r="F19" i="1"/>
  <c r="L19" i="1" s="1"/>
  <c r="W19" i="1" s="1"/>
  <c r="E19" i="1"/>
  <c r="D19" i="1"/>
  <c r="C19" i="1"/>
  <c r="V18" i="1"/>
  <c r="K18" i="1"/>
  <c r="K17" i="1" s="1"/>
  <c r="K16" i="1" s="1"/>
  <c r="K10" i="1" s="1"/>
  <c r="K9" i="1" s="1"/>
  <c r="J18" i="1"/>
  <c r="I18" i="1"/>
  <c r="H18" i="1"/>
  <c r="G18" i="1"/>
  <c r="G17" i="1" s="1"/>
  <c r="G16" i="1" s="1"/>
  <c r="G10" i="1" s="1"/>
  <c r="G9" i="1" s="1"/>
  <c r="F18" i="1"/>
  <c r="F17" i="1" s="1"/>
  <c r="F16" i="1" s="1"/>
  <c r="F10" i="1" s="1"/>
  <c r="F9" i="1" s="1"/>
  <c r="E18" i="1"/>
  <c r="E17" i="1" s="1"/>
  <c r="E16" i="1" s="1"/>
  <c r="E10" i="1" s="1"/>
  <c r="E9" i="1" s="1"/>
  <c r="D18" i="1"/>
  <c r="C18" i="1"/>
  <c r="V17" i="1"/>
  <c r="V16" i="1" s="1"/>
  <c r="V10" i="1" s="1"/>
  <c r="U17" i="1"/>
  <c r="U16" i="1" s="1"/>
  <c r="U10" i="1" s="1"/>
  <c r="U9" i="1" s="1"/>
  <c r="T17" i="1"/>
  <c r="S17" i="1"/>
  <c r="R17" i="1"/>
  <c r="Q17" i="1"/>
  <c r="P17" i="1"/>
  <c r="P16" i="1" s="1"/>
  <c r="P10" i="1" s="1"/>
  <c r="P9" i="1" s="1"/>
  <c r="O17" i="1"/>
  <c r="O16" i="1" s="1"/>
  <c r="N17" i="1"/>
  <c r="M17" i="1"/>
  <c r="J17" i="1"/>
  <c r="J16" i="1" s="1"/>
  <c r="J10" i="1" s="1"/>
  <c r="J9" i="1" s="1"/>
  <c r="I17" i="1"/>
  <c r="I16" i="1" s="1"/>
  <c r="H17" i="1"/>
  <c r="D17" i="1"/>
  <c r="D16" i="1" s="1"/>
  <c r="D10" i="1" s="1"/>
  <c r="D9" i="1" s="1"/>
  <c r="C17" i="1"/>
  <c r="C16" i="1" s="1"/>
  <c r="T16" i="1"/>
  <c r="S16" i="1"/>
  <c r="R16" i="1"/>
  <c r="Q16" i="1"/>
  <c r="N16" i="1"/>
  <c r="M16" i="1"/>
  <c r="H16" i="1"/>
  <c r="V15" i="1"/>
  <c r="K15" i="1"/>
  <c r="J15" i="1"/>
  <c r="I15" i="1"/>
  <c r="H15" i="1"/>
  <c r="G15" i="1"/>
  <c r="F15" i="1"/>
  <c r="L15" i="1" s="1"/>
  <c r="W15" i="1" s="1"/>
  <c r="E15" i="1"/>
  <c r="D15" i="1"/>
  <c r="C15" i="1"/>
  <c r="V14" i="1"/>
  <c r="K14" i="1"/>
  <c r="J14" i="1"/>
  <c r="I14" i="1"/>
  <c r="H14" i="1"/>
  <c r="G14" i="1"/>
  <c r="F14" i="1"/>
  <c r="L14" i="1" s="1"/>
  <c r="W14" i="1" s="1"/>
  <c r="E14" i="1"/>
  <c r="D14" i="1"/>
  <c r="C14" i="1"/>
  <c r="V13" i="1"/>
  <c r="K13" i="1"/>
  <c r="J13" i="1"/>
  <c r="I13" i="1"/>
  <c r="H13" i="1"/>
  <c r="G13" i="1"/>
  <c r="F13" i="1"/>
  <c r="L13" i="1" s="1"/>
  <c r="W13" i="1" s="1"/>
  <c r="E13" i="1"/>
  <c r="D13" i="1"/>
  <c r="C13" i="1"/>
  <c r="V12" i="1"/>
  <c r="K12" i="1"/>
  <c r="J12" i="1"/>
  <c r="I12" i="1"/>
  <c r="H12" i="1"/>
  <c r="G12" i="1"/>
  <c r="F12" i="1"/>
  <c r="E12" i="1"/>
  <c r="L12" i="1" s="1"/>
  <c r="D12" i="1"/>
  <c r="C12" i="1"/>
  <c r="V11" i="1"/>
  <c r="U11" i="1"/>
  <c r="T11" i="1"/>
  <c r="S11" i="1"/>
  <c r="R11" i="1"/>
  <c r="Q11" i="1"/>
  <c r="P11" i="1"/>
  <c r="O11" i="1"/>
  <c r="O10" i="1" s="1"/>
  <c r="O9" i="1" s="1"/>
  <c r="N11" i="1"/>
  <c r="M11" i="1"/>
  <c r="K11" i="1"/>
  <c r="J11" i="1"/>
  <c r="I11" i="1"/>
  <c r="I10" i="1" s="1"/>
  <c r="I9" i="1" s="1"/>
  <c r="H11" i="1"/>
  <c r="G11" i="1"/>
  <c r="F11" i="1"/>
  <c r="E11" i="1"/>
  <c r="D11" i="1"/>
  <c r="C11" i="1"/>
  <c r="C10" i="1" s="1"/>
  <c r="C9" i="1" s="1"/>
  <c r="T10" i="1"/>
  <c r="S10" i="1"/>
  <c r="S9" i="1" s="1"/>
  <c r="R10" i="1"/>
  <c r="R9" i="1" s="1"/>
  <c r="Q10" i="1"/>
  <c r="N10" i="1"/>
  <c r="M10" i="1"/>
  <c r="M9" i="1" s="1"/>
  <c r="H10" i="1"/>
  <c r="T9" i="1"/>
  <c r="Q9" i="1"/>
  <c r="N9" i="1"/>
  <c r="H9" i="1"/>
  <c r="L65" i="1" l="1"/>
  <c r="W66" i="1"/>
  <c r="W82" i="1"/>
  <c r="L81" i="1"/>
  <c r="W81" i="1" s="1"/>
  <c r="W60" i="1"/>
  <c r="L59" i="1"/>
  <c r="W71" i="1"/>
  <c r="L70" i="1"/>
  <c r="W70" i="1" s="1"/>
  <c r="I94" i="1"/>
  <c r="P94" i="1"/>
  <c r="L74" i="1"/>
  <c r="W74" i="1" s="1"/>
  <c r="W75" i="1"/>
  <c r="C94" i="1"/>
  <c r="J94" i="1"/>
  <c r="V9" i="1"/>
  <c r="V94" i="1" s="1"/>
  <c r="L26" i="1"/>
  <c r="W27" i="1"/>
  <c r="L29" i="1"/>
  <c r="W29" i="1" s="1"/>
  <c r="W30" i="1"/>
  <c r="W88" i="1"/>
  <c r="D94" i="1"/>
  <c r="K94" i="1"/>
  <c r="R94" i="1"/>
  <c r="O94" i="1"/>
  <c r="L11" i="1"/>
  <c r="W12" i="1"/>
  <c r="L37" i="1"/>
  <c r="W37" i="1" s="1"/>
  <c r="W38" i="1"/>
  <c r="L47" i="1"/>
  <c r="W48" i="1"/>
  <c r="W78" i="1"/>
  <c r="E94" i="1"/>
  <c r="M94" i="1"/>
  <c r="S94" i="1"/>
  <c r="L91" i="1"/>
  <c r="W92" i="1"/>
  <c r="W52" i="1"/>
  <c r="L51" i="1"/>
  <c r="W51" i="1" s="1"/>
  <c r="L18" i="1"/>
  <c r="F91" i="1"/>
  <c r="F94" i="1" s="1"/>
  <c r="L17" i="1" l="1"/>
  <c r="W18" i="1"/>
  <c r="W11" i="1"/>
  <c r="W26" i="1"/>
  <c r="L25" i="1"/>
  <c r="W25" i="1" s="1"/>
  <c r="W47" i="1"/>
  <c r="L46" i="1"/>
  <c r="W46" i="1" s="1"/>
  <c r="W59" i="1"/>
  <c r="L58" i="1"/>
  <c r="W58" i="1" s="1"/>
  <c r="W91" i="1"/>
  <c r="W65" i="1"/>
  <c r="L64" i="1"/>
  <c r="W17" i="1" l="1"/>
  <c r="L16" i="1"/>
  <c r="W64" i="1"/>
  <c r="L63" i="1"/>
  <c r="W63" i="1" s="1"/>
  <c r="W16" i="1" l="1"/>
  <c r="L10" i="1"/>
  <c r="L9" i="1" l="1"/>
  <c r="W10" i="1"/>
  <c r="W9" i="1" l="1"/>
  <c r="L94" i="1"/>
</calcChain>
</file>

<file path=xl/sharedStrings.xml><?xml version="1.0" encoding="utf-8"?>
<sst xmlns="http://schemas.openxmlformats.org/spreadsheetml/2006/main" count="120" uniqueCount="101">
  <si>
    <t>CUADRO No.1</t>
  </si>
  <si>
    <t>DIRECCION GENERAL DE POLITICA Y LEGISLACION TRIBUTARIA</t>
  </si>
  <si>
    <t>INGRESOS FISCALES COMPARADOS, SEGÚN PRINCIPALES PARTIDAS</t>
  </si>
  <si>
    <t>ENERO-SEPTIEMBRE  2020/ESTIMACION 2020</t>
  </si>
  <si>
    <r>
      <t>(En millones RD$)</t>
    </r>
    <r>
      <rPr>
        <i/>
        <vertAlign val="superscript"/>
        <sz val="11"/>
        <color indexed="8"/>
        <rFont val="Segoe UI"/>
        <family val="2"/>
      </rPr>
      <t xml:space="preserve"> </t>
    </r>
  </si>
  <si>
    <t>PARTIDAS</t>
  </si>
  <si>
    <t>RECAUDADO 2020</t>
  </si>
  <si>
    <t>ESTIMADO 2020</t>
  </si>
  <si>
    <t xml:space="preserve">% ALCANZADO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</si>
  <si>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</si>
  <si>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</si>
  <si>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</si>
  <si>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</si>
  <si>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</si>
  <si>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</si>
  <si>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</si>
  <si>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</si>
  <si>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</si>
  <si>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A) INGRESOS CORRIENTES</t>
  </si>
  <si>
    <t>I) IMPUESTOS</t>
  </si>
  <si>
    <t>1) IMPUESTOS SOBRE LOS INGRESOS</t>
  </si>
  <si>
    <t>- Impuestos sobre la Renta de Personas Físicas</t>
  </si>
  <si>
    <t>- Impuestos sobre Los Ingresos de las Empresas y Otras Corporaciones</t>
  </si>
  <si>
    <t xml:space="preserve">- Impuestos sobre los Ingresos Aplicados sin Distinción de Persona </t>
  </si>
  <si>
    <t>- Accesorios sobre los Impuestos a  los Ingresos</t>
  </si>
  <si>
    <t>2)  IMPUESTOS SOBRE LA PROPIEDAD</t>
  </si>
  <si>
    <t>- Impuestos sobre la Propiedad y Transacciones Financieras y de Capital</t>
  </si>
  <si>
    <t>- Impuesto a la Propiedad Inmobiliaria (IPI) (Impuesto a las Viviendas Suntuarias IVSS)</t>
  </si>
  <si>
    <t>- Impuestos sobre Activos</t>
  </si>
  <si>
    <t>- Impuesto sobre Operaciones Inmobiliarias</t>
  </si>
  <si>
    <t>- Impuestos sobre Transferencias de Bienes Muebles</t>
  </si>
  <si>
    <t>- Impuesto sobre Cheques</t>
  </si>
  <si>
    <t>- Otros</t>
  </si>
  <si>
    <t>-  Accesorios sobre la Propiedad</t>
  </si>
  <si>
    <t>3) IMPUESTOS INTERNOS SOBRE MERCANCIAS Y SERVICIOS</t>
  </si>
  <si>
    <t>- Impuestos sobre los Bienes y Servicios</t>
  </si>
  <si>
    <t>- ITBIS Interno</t>
  </si>
  <si>
    <t>- ITBIS Externo</t>
  </si>
  <si>
    <t>- Impuestos Adicionales y Selectivos sobre Bienes y Servicios</t>
  </si>
  <si>
    <t>- Impuesto específico sobre los hidrocarburos, Ley No. 112-00</t>
  </si>
  <si>
    <t>- Impuesto selectivo Ad Valorem sobre hidrocarburos, Ley No.557-05</t>
  </si>
  <si>
    <t>- Impuestos Selectivos a Bebidas Alcoholicas</t>
  </si>
  <si>
    <t>- Impuesto Selectivo al Tabaco y los Cigarrillos</t>
  </si>
  <si>
    <t>- Impuestos Selectivo a las Telecomunicaciones</t>
  </si>
  <si>
    <t>- Impuestos Selectivo a los Seguros</t>
  </si>
  <si>
    <t>- Impuestos Sobre el Uso de Bienes y Licencias</t>
  </si>
  <si>
    <t>- 17% Registro de Propiedad de vehículo</t>
  </si>
  <si>
    <t>- Derecho de Circulación Vehículos de Motor</t>
  </si>
  <si>
    <t>- Licencias para Portar Armas de Fuego</t>
  </si>
  <si>
    <t>Fondo General</t>
  </si>
  <si>
    <t xml:space="preserve">Recursos de Captación Directa del Ministerio de Interior y Policia </t>
  </si>
  <si>
    <t xml:space="preserve">- Imp.especifico Bancas de Apuestas de Loteria  </t>
  </si>
  <si>
    <t>- Imp.especifico Bancas de Apuestas  deportivas</t>
  </si>
  <si>
    <t>- Accesorios sobre Impuestos Internos a  Mercancías y  Servicios</t>
  </si>
  <si>
    <t>4) IMPUESTOS SOBRE EL COMERCIO Y LAS TRANSACCIONES/COMERCIO EXTERIOR</t>
  </si>
  <si>
    <t>Sobre las Importaciones</t>
  </si>
  <si>
    <t>- Arancel</t>
  </si>
  <si>
    <t>Sobre las Exportaciones</t>
  </si>
  <si>
    <t>Otros Impuestos sobre el Comercio Exterior</t>
  </si>
  <si>
    <t>- Impuesto a la Salida de Pasajeros al Exterior por Aeropuertos y Puertos</t>
  </si>
  <si>
    <t>- Derechos Consulares</t>
  </si>
  <si>
    <t>5) IMPUESTOS ECOLOGICOS</t>
  </si>
  <si>
    <t>6)  IMPUESTOS DIVERSOS</t>
  </si>
  <si>
    <t>II) CONTRIBUCIONES SOCIALES</t>
  </si>
  <si>
    <t>III) TRANSFERENCIAS CORRIENTES</t>
  </si>
  <si>
    <t>- Transferencias Corrientes</t>
  </si>
  <si>
    <t>- Recursos de Captación Directa del Ministerio de Salud Pública</t>
  </si>
  <si>
    <t>- Fondo Protección Económica, Social, Laboral y  Salud de los  Trabajadores Dominicanos</t>
  </si>
  <si>
    <t>IV) INGRESOS POR CONTRAPRESTACION</t>
  </si>
  <si>
    <t>- Ventas de Bienes y Servicios</t>
  </si>
  <si>
    <t>- Ventas de Mercancías del Estado</t>
  </si>
  <si>
    <t>- PROMESE</t>
  </si>
  <si>
    <t>- Otras Ventas de Mercancías del Gobierno Central</t>
  </si>
  <si>
    <t>- Ingresos de las Inst. Centralizadas en Servicios en la CUT</t>
  </si>
  <si>
    <t>- Otras Ventas</t>
  </si>
  <si>
    <t>- Ventas de Servicios del Estado</t>
  </si>
  <si>
    <t>- Otras Ventas de Servicios del Gobierno Central</t>
  </si>
  <si>
    <t>- Tasas</t>
  </si>
  <si>
    <t>- Tarjetas de Turismo</t>
  </si>
  <si>
    <t>- Expedición y Renovación de Pasaportes</t>
  </si>
  <si>
    <t>- Derechos Administrativos</t>
  </si>
  <si>
    <t>V) OTROS INGRESOS</t>
  </si>
  <si>
    <t>- Rentas de la Propiedad</t>
  </si>
  <si>
    <t>- Dividendos por Inversiones Empresariales</t>
  </si>
  <si>
    <t>- Intereses</t>
  </si>
  <si>
    <t>- Arriendo de Activos Tangibles No Producidos</t>
  </si>
  <si>
    <t>- Multas y Sanciones</t>
  </si>
  <si>
    <t>- Ingresos Diversos</t>
  </si>
  <si>
    <t>- Ingresos por diferencial del gas licuado de petróleo</t>
  </si>
  <si>
    <t>- Ingresos TSS (Devolución)</t>
  </si>
  <si>
    <t>B)  INGRESOS DE CAPITAL</t>
  </si>
  <si>
    <t>- Ventas de Activos No Financieros</t>
  </si>
  <si>
    <t>- Transferencias Capital</t>
  </si>
  <si>
    <t>TOTAL</t>
  </si>
  <si>
    <t xml:space="preserve"> </t>
  </si>
  <si>
    <t>FUENTE: Ministerio de Hacienda, Sistema Integrado de Gestión Financiera (SIGEF), Informe de Ejecución de Ingresos.</t>
  </si>
  <si>
    <t xml:space="preserve">NOTAS: </t>
  </si>
  <si>
    <t xml:space="preserve">(1) Cifras sujetas a rectificación.  Incluye los dólares convertidos a la tasa oficial. </t>
  </si>
  <si>
    <t xml:space="preserve">     Excluye los Depósitos a Cargo del Estado, Fondos Especiales y de Terceros, ingresos de las instituciones centralizadas en la CUT no presupuestaria, </t>
  </si>
  <si>
    <t xml:space="preserve">     Fondo de devolución impuesto Selectivo al consumo de combustibles, los depósitos en exceso de las recaudadoras y TSS.  </t>
  </si>
  <si>
    <t>Las informaciones presentadas difieren de las presentadas en  Portal de Transparencia Fiscal,  ya que solo incluyen los ingresos presupuestarios.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</si>
</sst>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000_);_(* \(#,##0.0000\);_(* &quot;-&quot;??_);_(@_)"/>
    <numFmt numFmtId="166" formatCode="_(* #,##0.0_);_(* \(#,##0.0\);_(* &quot;-&quot;??_);_(@_)"/>
    <numFmt numFmtId="167" formatCode="_(* #,##0.000_);_(* \(#,##0.000\);_(* &quot;-&quot;??_);_(@_)"/>
    <numFmt numFmtId="168" formatCode="#,##0.00000_);\(#,##0.00000\)"/>
    <numFmt numFmtId="169" formatCode="0.0"/>
    <numFmt numFmtId="170" formatCode="#,##0.000000000000_);\(#,##0.000000000000\)"/>
    <numFmt numFmtId="171" formatCode="* _(#,##0.0_)\ _P_-;* \(#,##0.0\)\ _P_-;_-* &quot;-&quot;??\ _P_-;_-@_-"/>
    <numFmt numFmtId="172" formatCode="_ * #,##0.00_ ;_ * \-#,##0.00_ ;_ * &quot;-&quot;??_ ;_ @_ "/>
    <numFmt numFmtId="173" formatCode="_-* #,##0.00\ _€_-;\-* #,##0.00\ _€_-;_-* &quot;-&quot;??\ _€_-;_-@_-"/>
    <numFmt numFmtId="174" formatCode="_-* #,##0.00\ &quot;€&quot;_-;\-* #,##0.00\ &quot;€&quot;_-;_-* &quot;-&quot;??\ &quot;€&quot;_-;_-@_-"/>
    <numFmt numFmtId="175" formatCode="_([$€-2]* #,##0.00_);_([$€-2]* \(#,##0.00\);_([$€-2]* &quot;-&quot;??_)"/>
    <numFmt numFmtId="176" formatCode="_([$€]* #,##0.00_);_([$€]* \(#,##0.00\);_([$€]* &quot;-&quot;??_);_(@_)"/>
    <numFmt numFmtId="177" formatCode="_(&quot;RD$&quot;* #,##0.00_);_(&quot;RD$&quot;* \(#,##0.00\);_(&quot;RD$&quot;* &quot;-&quot;??_);_(@_)"/>
  </numFmts>
  <fonts count="4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2"/>
      <color indexed="8"/>
      <name val="Segoe UI"/>
      <family val="2"/>
    </font>
    <font>
      <b/>
      <sz val="12"/>
      <color indexed="8"/>
      <name val="Segoe UI"/>
      <family val="2"/>
    </font>
    <font>
      <i/>
      <sz val="11"/>
      <color indexed="8"/>
      <name val="Segoe UI"/>
      <family val="2"/>
    </font>
    <font>
      <i/>
      <vertAlign val="superscript"/>
      <sz val="11"/>
      <color indexed="8"/>
      <name val="Segoe UI"/>
      <family val="2"/>
    </font>
    <font>
      <b/>
      <sz val="10"/>
      <color theme="0"/>
      <name val="Segoe UI"/>
      <family val="2"/>
    </font>
    <font>
      <b/>
      <sz val="10"/>
      <color indexed="8"/>
      <name val="Segoe UI"/>
      <family val="2"/>
    </font>
    <font>
      <sz val="10"/>
      <color indexed="8"/>
      <name val="Segoe UI"/>
      <family val="2"/>
    </font>
    <font>
      <b/>
      <sz val="10"/>
      <name val="Arial"/>
      <family val="2"/>
    </font>
    <font>
      <sz val="9"/>
      <color indexed="8"/>
      <name val="Segoe UI"/>
      <family val="2"/>
    </font>
    <font>
      <sz val="10"/>
      <name val="Segoe UI"/>
      <family val="2"/>
    </font>
    <font>
      <b/>
      <sz val="9"/>
      <name val="Segoe UI"/>
      <family val="2"/>
    </font>
    <font>
      <b/>
      <sz val="9"/>
      <color indexed="8"/>
      <name val="Segoe UI"/>
      <family val="2"/>
    </font>
    <font>
      <sz val="8"/>
      <color indexed="8"/>
      <name val="Segoe UI"/>
      <family val="2"/>
    </font>
    <font>
      <sz val="8"/>
      <name val="Segoe U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2"/>
      <name val="Arial"/>
      <family val="2"/>
    </font>
    <font>
      <sz val="9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9"/>
      <color indexed="8"/>
      <name val="Calibri"/>
      <family val="2"/>
    </font>
    <font>
      <u/>
      <sz val="10"/>
      <color indexed="12"/>
      <name val="Arial"/>
      <family val="2"/>
    </font>
    <font>
      <sz val="11"/>
      <color indexed="20"/>
      <name val="Calibri"/>
      <family val="2"/>
    </font>
    <font>
      <sz val="8"/>
      <color indexed="8"/>
      <name val="Helv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10"/>
      <name val="MS Sans Serif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sz val="8"/>
      <name val="Helv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rgb="FFBFBFB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8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0" fillId="22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8">
      <protection hidden="1"/>
    </xf>
    <xf numFmtId="0" fontId="22" fillId="26" borderId="8" applyNumberFormat="0" applyFont="0" applyBorder="0" applyAlignment="0" applyProtection="0">
      <protection hidden="1"/>
    </xf>
    <xf numFmtId="0" fontId="21" fillId="0" borderId="8">
      <protection hidden="1"/>
    </xf>
    <xf numFmtId="171" fontId="23" fillId="0" borderId="11" applyBorder="0">
      <alignment horizontal="center" vertical="center"/>
    </xf>
    <xf numFmtId="0" fontId="24" fillId="0" borderId="12" applyNumberFormat="0" applyFont="0" applyProtection="0">
      <alignment wrapText="1"/>
    </xf>
    <xf numFmtId="0" fontId="25" fillId="14" borderId="0" applyNumberFormat="0" applyBorder="0" applyAlignment="0" applyProtection="0"/>
    <xf numFmtId="0" fontId="26" fillId="26" borderId="13" applyNumberFormat="0" applyAlignment="0" applyProtection="0"/>
    <xf numFmtId="0" fontId="27" fillId="27" borderId="14" applyNumberFormat="0" applyAlignment="0" applyProtection="0"/>
    <xf numFmtId="0" fontId="28" fillId="0" borderId="15" applyNumberFormat="0" applyFill="0" applyAlignment="0" applyProtection="0"/>
    <xf numFmtId="43" fontId="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31" borderId="0" applyNumberFormat="0" applyBorder="0" applyAlignment="0" applyProtection="0"/>
    <xf numFmtId="0" fontId="30" fillId="17" borderId="13" applyNumberFormat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16" applyNumberFormat="0" applyProtection="0">
      <alignment wrapText="1"/>
    </xf>
    <xf numFmtId="0" fontId="31" fillId="0" borderId="17" applyNumberFormat="0" applyProtection="0">
      <alignment wrapText="1"/>
    </xf>
    <xf numFmtId="0" fontId="32" fillId="0" borderId="0" applyNumberFormat="0" applyFill="0" applyBorder="0" applyAlignment="0" applyProtection="0">
      <alignment vertical="top"/>
      <protection locked="0"/>
    </xf>
    <xf numFmtId="0" fontId="33" fillId="13" borderId="0" applyNumberFormat="0" applyBorder="0" applyAlignment="0" applyProtection="0"/>
    <xf numFmtId="0" fontId="34" fillId="0" borderId="8">
      <alignment horizontal="left"/>
      <protection locked="0"/>
    </xf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5" fillId="32" borderId="0" applyNumberFormat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>
      <alignment vertical="top"/>
    </xf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39" fontId="37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33" borderId="18" applyNumberFormat="0" applyFont="0" applyAlignment="0" applyProtection="0"/>
    <xf numFmtId="0" fontId="3" fillId="33" borderId="18" applyNumberFormat="0" applyFont="0" applyAlignment="0" applyProtection="0"/>
    <xf numFmtId="0" fontId="3" fillId="33" borderId="18" applyNumberFormat="0" applyFont="0" applyAlignment="0" applyProtection="0"/>
    <xf numFmtId="0" fontId="3" fillId="33" borderId="18" applyNumberFormat="0" applyFont="0" applyAlignment="0" applyProtection="0"/>
    <xf numFmtId="0" fontId="3" fillId="33" borderId="18" applyNumberFormat="0" applyFont="0" applyAlignment="0" applyProtection="0"/>
    <xf numFmtId="0" fontId="3" fillId="33" borderId="18" applyNumberFormat="0" applyFont="0" applyAlignment="0" applyProtection="0"/>
    <xf numFmtId="0" fontId="3" fillId="33" borderId="18" applyNumberFormat="0" applyFont="0" applyAlignment="0" applyProtection="0"/>
    <xf numFmtId="0" fontId="31" fillId="0" borderId="19" applyNumberFormat="0" applyProtection="0">
      <alignment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8" fillId="0" borderId="8" applyNumberFormat="0" applyFill="0" applyBorder="0" applyAlignment="0" applyProtection="0">
      <protection hidden="1"/>
    </xf>
    <xf numFmtId="0" fontId="39" fillId="26" borderId="20" applyNumberFormat="0" applyAlignment="0" applyProtection="0"/>
    <xf numFmtId="0" fontId="40" fillId="0" borderId="0" applyNumberFormat="0" applyProtection="0">
      <alignment horizontal="left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1" applyNumberFormat="0" applyFill="0" applyAlignment="0" applyProtection="0"/>
    <xf numFmtId="0" fontId="44" fillId="0" borderId="22" applyNumberFormat="0" applyFill="0" applyAlignment="0" applyProtection="0"/>
    <xf numFmtId="0" fontId="29" fillId="0" borderId="23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8"/>
    <xf numFmtId="0" fontId="47" fillId="0" borderId="24" applyNumberFormat="0" applyFill="0" applyAlignment="0" applyProtection="0"/>
  </cellStyleXfs>
  <cellXfs count="106">
    <xf numFmtId="0" fontId="0" fillId="0" borderId="0" xfId="0"/>
    <xf numFmtId="0" fontId="4" fillId="0" borderId="0" xfId="2" applyFont="1" applyFill="1" applyAlignment="1" applyProtection="1">
      <alignment horizontal="center"/>
    </xf>
    <xf numFmtId="0" fontId="3" fillId="0" borderId="0" xfId="2" applyFont="1" applyFill="1"/>
    <xf numFmtId="0" fontId="3" fillId="0" borderId="0" xfId="2" applyFill="1"/>
    <xf numFmtId="0" fontId="4" fillId="0" borderId="0" xfId="2" applyFont="1" applyFill="1" applyAlignment="1" applyProtection="1">
      <alignment horizontal="center"/>
    </xf>
    <xf numFmtId="0" fontId="4" fillId="8" borderId="0" xfId="2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6" fillId="0" borderId="0" xfId="2" applyFont="1" applyFill="1" applyAlignment="1" applyProtection="1">
      <alignment horizontal="center"/>
    </xf>
    <xf numFmtId="0" fontId="8" fillId="9" borderId="1" xfId="2" applyFont="1" applyFill="1" applyBorder="1" applyAlignment="1" applyProtection="1">
      <alignment horizontal="center" vertical="center"/>
    </xf>
    <xf numFmtId="0" fontId="8" fillId="9" borderId="2" xfId="2" applyFont="1" applyFill="1" applyBorder="1" applyAlignment="1" applyProtection="1">
      <alignment horizontal="center" vertical="center"/>
    </xf>
    <xf numFmtId="0" fontId="8" fillId="9" borderId="3" xfId="2" applyFont="1" applyFill="1" applyBorder="1" applyAlignment="1" applyProtection="1">
      <alignment horizontal="center" vertical="center"/>
    </xf>
    <xf numFmtId="0" fontId="8" fillId="9" borderId="4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/>
    <xf numFmtId="0" fontId="8" fillId="9" borderId="5" xfId="2" applyFont="1" applyFill="1" applyBorder="1" applyAlignment="1" applyProtection="1">
      <alignment horizontal="center" vertical="center"/>
    </xf>
    <xf numFmtId="0" fontId="8" fillId="9" borderId="6" xfId="2" applyFont="1" applyFill="1" applyBorder="1" applyAlignment="1" applyProtection="1">
      <alignment horizontal="center" vertical="center"/>
    </xf>
    <xf numFmtId="0" fontId="8" fillId="9" borderId="7" xfId="2" applyFont="1" applyFill="1" applyBorder="1" applyAlignment="1" applyProtection="1">
      <alignment horizontal="center" vertical="center" wrapText="1"/>
    </xf>
    <xf numFmtId="0" fontId="9" fillId="0" borderId="8" xfId="3" applyFont="1" applyFill="1" applyBorder="1" applyAlignment="1" applyProtection="1"/>
    <xf numFmtId="164" fontId="9" fillId="0" borderId="9" xfId="4" applyNumberFormat="1" applyFont="1" applyFill="1" applyBorder="1"/>
    <xf numFmtId="164" fontId="9" fillId="8" borderId="9" xfId="4" applyNumberFormat="1" applyFont="1" applyFill="1" applyBorder="1"/>
    <xf numFmtId="165" fontId="3" fillId="0" borderId="0" xfId="1" applyNumberFormat="1" applyFont="1" applyFill="1" applyBorder="1"/>
    <xf numFmtId="164" fontId="3" fillId="0" borderId="0" xfId="4" applyNumberFormat="1"/>
    <xf numFmtId="164" fontId="3" fillId="0" borderId="0" xfId="2" applyNumberFormat="1" applyFont="1" applyFill="1"/>
    <xf numFmtId="49" fontId="9" fillId="0" borderId="8" xfId="4" applyNumberFormat="1" applyFont="1" applyFill="1" applyBorder="1" applyAlignment="1" applyProtection="1">
      <alignment horizontal="left"/>
    </xf>
    <xf numFmtId="164" fontId="9" fillId="0" borderId="9" xfId="4" applyNumberFormat="1" applyFont="1" applyFill="1" applyBorder="1" applyProtection="1"/>
    <xf numFmtId="164" fontId="9" fillId="8" borderId="9" xfId="4" applyNumberFormat="1" applyFont="1" applyFill="1" applyBorder="1" applyProtection="1"/>
    <xf numFmtId="49" fontId="10" fillId="0" borderId="8" xfId="4" applyNumberFormat="1" applyFont="1" applyFill="1" applyBorder="1" applyAlignment="1" applyProtection="1">
      <alignment horizontal="left" indent="1"/>
    </xf>
    <xf numFmtId="164" fontId="10" fillId="0" borderId="9" xfId="4" applyNumberFormat="1" applyFont="1" applyFill="1" applyBorder="1" applyProtection="1"/>
    <xf numFmtId="164" fontId="10" fillId="8" borderId="9" xfId="4" applyNumberFormat="1" applyFont="1" applyFill="1" applyBorder="1" applyProtection="1"/>
    <xf numFmtId="164" fontId="9" fillId="0" borderId="9" xfId="3" applyNumberFormat="1" applyFont="1" applyFill="1" applyBorder="1" applyProtection="1"/>
    <xf numFmtId="164" fontId="9" fillId="8" borderId="9" xfId="3" applyNumberFormat="1" applyFont="1" applyFill="1" applyBorder="1" applyProtection="1"/>
    <xf numFmtId="0" fontId="3" fillId="8" borderId="0" xfId="2" applyFill="1"/>
    <xf numFmtId="49" fontId="9" fillId="0" borderId="8" xfId="3" applyNumberFormat="1" applyFont="1" applyFill="1" applyBorder="1" applyAlignment="1" applyProtection="1">
      <alignment horizontal="left" indent="1"/>
    </xf>
    <xf numFmtId="0" fontId="3" fillId="0" borderId="0" xfId="2"/>
    <xf numFmtId="49" fontId="10" fillId="0" borderId="8" xfId="3" applyNumberFormat="1" applyFont="1" applyFill="1" applyBorder="1" applyAlignment="1" applyProtection="1">
      <alignment horizontal="left" indent="2"/>
    </xf>
    <xf numFmtId="164" fontId="10" fillId="0" borderId="9" xfId="3" applyNumberFormat="1" applyFont="1" applyFill="1" applyBorder="1" applyProtection="1"/>
    <xf numFmtId="166" fontId="10" fillId="0" borderId="9" xfId="4" applyNumberFormat="1" applyFont="1" applyFill="1" applyBorder="1" applyProtection="1"/>
    <xf numFmtId="0" fontId="3" fillId="8" borderId="0" xfId="2" applyFill="1" applyBorder="1"/>
    <xf numFmtId="49" fontId="10" fillId="0" borderId="8" xfId="2" applyNumberFormat="1" applyFont="1" applyFill="1" applyBorder="1" applyAlignment="1" applyProtection="1">
      <alignment horizontal="left" indent="2"/>
    </xf>
    <xf numFmtId="49" fontId="9" fillId="0" borderId="8" xfId="4" applyNumberFormat="1" applyFont="1" applyFill="1" applyBorder="1" applyAlignment="1" applyProtection="1">
      <alignment horizontal="left" indent="2"/>
    </xf>
    <xf numFmtId="49" fontId="10" fillId="0" borderId="8" xfId="4" applyNumberFormat="1" applyFont="1" applyFill="1" applyBorder="1" applyAlignment="1" applyProtection="1">
      <alignment horizontal="left" indent="3"/>
    </xf>
    <xf numFmtId="0" fontId="9" fillId="0" borderId="8" xfId="3" applyFont="1" applyFill="1" applyBorder="1" applyAlignment="1" applyProtection="1">
      <alignment horizontal="left" indent="2"/>
    </xf>
    <xf numFmtId="166" fontId="10" fillId="8" borderId="9" xfId="4" applyNumberFormat="1" applyFont="1" applyFill="1" applyBorder="1" applyProtection="1"/>
    <xf numFmtId="0" fontId="3" fillId="0" borderId="0" xfId="2" applyFont="1"/>
    <xf numFmtId="49" fontId="9" fillId="0" borderId="8" xfId="4" applyNumberFormat="1" applyFont="1" applyFill="1" applyBorder="1" applyAlignment="1" applyProtection="1">
      <alignment horizontal="left" indent="3"/>
    </xf>
    <xf numFmtId="164" fontId="10" fillId="0" borderId="8" xfId="4" applyNumberFormat="1" applyFont="1" applyFill="1" applyBorder="1" applyAlignment="1" applyProtection="1">
      <alignment horizontal="left" indent="5"/>
    </xf>
    <xf numFmtId="43" fontId="10" fillId="0" borderId="9" xfId="1" applyFont="1" applyFill="1" applyBorder="1" applyProtection="1"/>
    <xf numFmtId="164" fontId="10" fillId="10" borderId="8" xfId="4" applyNumberFormat="1" applyFont="1" applyFill="1" applyBorder="1" applyAlignment="1" applyProtection="1">
      <alignment horizontal="left" indent="5"/>
    </xf>
    <xf numFmtId="164" fontId="10" fillId="10" borderId="9" xfId="4" applyNumberFormat="1" applyFont="1" applyFill="1" applyBorder="1" applyProtection="1"/>
    <xf numFmtId="43" fontId="10" fillId="10" borderId="9" xfId="1" applyFont="1" applyFill="1" applyBorder="1" applyProtection="1"/>
    <xf numFmtId="164" fontId="10" fillId="0" borderId="9" xfId="4" applyNumberFormat="1" applyFont="1" applyFill="1" applyBorder="1"/>
    <xf numFmtId="43" fontId="9" fillId="0" borderId="9" xfId="1" applyFont="1" applyFill="1" applyBorder="1" applyProtection="1"/>
    <xf numFmtId="0" fontId="11" fillId="0" borderId="0" xfId="2" applyFont="1" applyFill="1"/>
    <xf numFmtId="49" fontId="9" fillId="0" borderId="8" xfId="4" applyNumberFormat="1" applyFont="1" applyFill="1" applyBorder="1" applyAlignment="1" applyProtection="1">
      <alignment horizontal="left" indent="1"/>
    </xf>
    <xf numFmtId="0" fontId="3" fillId="8" borderId="0" xfId="2" applyFont="1" applyFill="1"/>
    <xf numFmtId="49" fontId="10" fillId="11" borderId="8" xfId="3" applyNumberFormat="1" applyFont="1" applyFill="1" applyBorder="1" applyAlignment="1" applyProtection="1">
      <alignment horizontal="left" indent="3"/>
    </xf>
    <xf numFmtId="164" fontId="10" fillId="11" borderId="9" xfId="4" applyNumberFormat="1" applyFont="1" applyFill="1" applyBorder="1"/>
    <xf numFmtId="0" fontId="3" fillId="11" borderId="0" xfId="2" applyFont="1" applyFill="1"/>
    <xf numFmtId="49" fontId="10" fillId="0" borderId="8" xfId="3" applyNumberFormat="1" applyFont="1" applyFill="1" applyBorder="1" applyAlignment="1" applyProtection="1">
      <alignment horizontal="left" indent="3"/>
    </xf>
    <xf numFmtId="164" fontId="10" fillId="8" borderId="9" xfId="4" applyNumberFormat="1" applyFont="1" applyFill="1" applyBorder="1"/>
    <xf numFmtId="49" fontId="9" fillId="0" borderId="8" xfId="4" applyNumberFormat="1" applyFont="1" applyFill="1" applyBorder="1"/>
    <xf numFmtId="164" fontId="10" fillId="0" borderId="9" xfId="3" applyNumberFormat="1" applyFont="1" applyFill="1" applyBorder="1" applyAlignment="1" applyProtection="1"/>
    <xf numFmtId="164" fontId="10" fillId="0" borderId="9" xfId="4" applyNumberFormat="1" applyFont="1" applyFill="1" applyBorder="1" applyAlignment="1" applyProtection="1">
      <alignment vertical="center"/>
    </xf>
    <xf numFmtId="49" fontId="10" fillId="10" borderId="8" xfId="4" applyNumberFormat="1" applyFont="1" applyFill="1" applyBorder="1" applyAlignment="1" applyProtection="1">
      <alignment horizontal="left" indent="2"/>
    </xf>
    <xf numFmtId="164" fontId="10" fillId="10" borderId="9" xfId="4" applyNumberFormat="1" applyFont="1" applyFill="1" applyBorder="1"/>
    <xf numFmtId="49" fontId="12" fillId="0" borderId="8" xfId="4" applyNumberFormat="1" applyFont="1" applyFill="1" applyBorder="1" applyAlignment="1" applyProtection="1">
      <alignment horizontal="left" indent="2"/>
    </xf>
    <xf numFmtId="43" fontId="10" fillId="0" borderId="9" xfId="1" applyFont="1" applyFill="1" applyBorder="1"/>
    <xf numFmtId="49" fontId="9" fillId="0" borderId="8" xfId="4" applyNumberFormat="1" applyFont="1" applyFill="1" applyBorder="1" applyAlignment="1">
      <alignment horizontal="left" indent="1"/>
    </xf>
    <xf numFmtId="49" fontId="10" fillId="0" borderId="8" xfId="4" applyNumberFormat="1" applyFont="1" applyFill="1" applyBorder="1" applyAlignment="1">
      <alignment horizontal="left" indent="1"/>
    </xf>
    <xf numFmtId="49" fontId="13" fillId="0" borderId="8" xfId="4" applyNumberFormat="1" applyFont="1" applyFill="1" applyBorder="1" applyAlignment="1" applyProtection="1">
      <alignment horizontal="left" indent="1"/>
    </xf>
    <xf numFmtId="49" fontId="9" fillId="0" borderId="8" xfId="4" applyNumberFormat="1" applyFont="1" applyFill="1" applyBorder="1" applyAlignment="1" applyProtection="1"/>
    <xf numFmtId="0" fontId="3" fillId="0" borderId="0" xfId="4"/>
    <xf numFmtId="49" fontId="8" fillId="9" borderId="6" xfId="4" applyNumberFormat="1" applyFont="1" applyFill="1" applyBorder="1" applyAlignment="1" applyProtection="1">
      <alignment horizontal="left" vertical="center"/>
    </xf>
    <xf numFmtId="164" fontId="8" fillId="9" borderId="10" xfId="4" applyNumberFormat="1" applyFont="1" applyFill="1" applyBorder="1" applyAlignment="1" applyProtection="1">
      <alignment vertical="center"/>
    </xf>
    <xf numFmtId="167" fontId="3" fillId="0" borderId="0" xfId="1" applyNumberFormat="1" applyFont="1" applyFill="1" applyBorder="1"/>
    <xf numFmtId="164" fontId="14" fillId="0" borderId="0" xfId="2" applyNumberFormat="1" applyFont="1"/>
    <xf numFmtId="164" fontId="9" fillId="0" borderId="0" xfId="4" applyNumberFormat="1" applyFont="1" applyFill="1" applyBorder="1" applyAlignment="1" applyProtection="1">
      <alignment vertical="center"/>
    </xf>
    <xf numFmtId="164" fontId="9" fillId="8" borderId="0" xfId="4" applyNumberFormat="1" applyFont="1" applyFill="1" applyBorder="1" applyAlignment="1" applyProtection="1">
      <alignment vertical="center"/>
    </xf>
    <xf numFmtId="166" fontId="13" fillId="0" borderId="0" xfId="1" applyNumberFormat="1" applyFont="1"/>
    <xf numFmtId="49" fontId="15" fillId="0" borderId="0" xfId="2" applyNumberFormat="1" applyFont="1" applyFill="1" applyBorder="1" applyAlignment="1" applyProtection="1"/>
    <xf numFmtId="164" fontId="3" fillId="0" borderId="0" xfId="2" applyNumberFormat="1"/>
    <xf numFmtId="164" fontId="3" fillId="8" borderId="0" xfId="2" applyNumberFormat="1" applyFill="1"/>
    <xf numFmtId="164" fontId="13" fillId="8" borderId="0" xfId="2" applyNumberFormat="1" applyFont="1" applyFill="1"/>
    <xf numFmtId="0" fontId="16" fillId="0" borderId="0" xfId="2" applyFont="1" applyFill="1" applyAlignment="1" applyProtection="1"/>
    <xf numFmtId="164" fontId="16" fillId="8" borderId="0" xfId="2" applyNumberFormat="1" applyFont="1" applyFill="1" applyBorder="1"/>
    <xf numFmtId="168" fontId="9" fillId="8" borderId="0" xfId="1" applyNumberFormat="1" applyFont="1" applyFill="1" applyBorder="1" applyAlignment="1" applyProtection="1">
      <alignment vertical="center"/>
    </xf>
    <xf numFmtId="166" fontId="3" fillId="8" borderId="0" xfId="1" applyNumberFormat="1" applyFill="1"/>
    <xf numFmtId="169" fontId="17" fillId="0" borderId="0" xfId="2" applyNumberFormat="1" applyFont="1" applyFill="1" applyBorder="1"/>
    <xf numFmtId="0" fontId="16" fillId="0" borderId="0" xfId="2" applyFont="1" applyFill="1" applyAlignment="1" applyProtection="1">
      <alignment horizontal="left" indent="1"/>
    </xf>
    <xf numFmtId="164" fontId="17" fillId="0" borderId="0" xfId="2" applyNumberFormat="1" applyFont="1" applyFill="1" applyBorder="1"/>
    <xf numFmtId="49" fontId="17" fillId="0" borderId="0" xfId="2" applyNumberFormat="1" applyFont="1" applyFill="1" applyBorder="1"/>
    <xf numFmtId="164" fontId="17" fillId="8" borderId="0" xfId="2" applyNumberFormat="1" applyFont="1" applyFill="1" applyBorder="1"/>
    <xf numFmtId="49" fontId="16" fillId="0" borderId="0" xfId="2" applyNumberFormat="1" applyFont="1" applyFill="1" applyBorder="1" applyAlignment="1" applyProtection="1"/>
    <xf numFmtId="166" fontId="13" fillId="8" borderId="0" xfId="1" applyNumberFormat="1" applyFont="1" applyFill="1"/>
    <xf numFmtId="4" fontId="17" fillId="0" borderId="0" xfId="2" applyNumberFormat="1" applyFont="1" applyFill="1" applyBorder="1"/>
    <xf numFmtId="164" fontId="13" fillId="0" borderId="0" xfId="2" applyNumberFormat="1" applyFont="1"/>
    <xf numFmtId="0" fontId="17" fillId="0" borderId="0" xfId="2" applyFont="1" applyFill="1" applyBorder="1"/>
    <xf numFmtId="0" fontId="13" fillId="0" borderId="0" xfId="2" applyFont="1"/>
    <xf numFmtId="164" fontId="16" fillId="0" borderId="0" xfId="2" applyNumberFormat="1" applyFont="1" applyFill="1" applyBorder="1"/>
    <xf numFmtId="166" fontId="13" fillId="0" borderId="0" xfId="1" applyNumberFormat="1" applyFont="1" applyFill="1"/>
    <xf numFmtId="0" fontId="17" fillId="8" borderId="0" xfId="2" applyFont="1" applyFill="1" applyBorder="1"/>
    <xf numFmtId="166" fontId="17" fillId="8" borderId="0" xfId="1" applyNumberFormat="1" applyFont="1" applyFill="1" applyBorder="1"/>
    <xf numFmtId="0" fontId="17" fillId="0" borderId="0" xfId="2" applyFont="1"/>
    <xf numFmtId="170" fontId="17" fillId="8" borderId="0" xfId="2" applyNumberFormat="1" applyFont="1" applyFill="1"/>
    <xf numFmtId="0" fontId="17" fillId="8" borderId="0" xfId="2" applyFont="1" applyFill="1"/>
    <xf numFmtId="0" fontId="18" fillId="0" borderId="0" xfId="2" applyFont="1"/>
    <xf numFmtId="0" fontId="18" fillId="8" borderId="0" xfId="2" applyFont="1" applyFill="1"/>
  </cellXfs>
  <cellStyles count="438"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60% - Énfasis1 2" xfId="23"/>
    <cellStyle name="60% - Énfasis2 2" xfId="24"/>
    <cellStyle name="60% - Énfasis3 2" xfId="25"/>
    <cellStyle name="60% - Énfasis4 2" xfId="26"/>
    <cellStyle name="60% - Énfasis5 2" xfId="27"/>
    <cellStyle name="60% - Énfasis6 2" xfId="28"/>
    <cellStyle name="Array" xfId="29"/>
    <cellStyle name="Array Enter" xfId="30"/>
    <cellStyle name="Array_Sheet1" xfId="31"/>
    <cellStyle name="base paren" xfId="32"/>
    <cellStyle name="Body: normal cell" xfId="33"/>
    <cellStyle name="Buena 2" xfId="34"/>
    <cellStyle name="Cálculo 2" xfId="35"/>
    <cellStyle name="Celda de comprobación 2" xfId="36"/>
    <cellStyle name="Celda vinculada 2" xfId="37"/>
    <cellStyle name="Comma 10" xfId="38"/>
    <cellStyle name="Comma 10 2" xfId="39"/>
    <cellStyle name="Comma 2" xfId="40"/>
    <cellStyle name="Comma 2 2" xfId="41"/>
    <cellStyle name="Comma 2 2 2" xfId="42"/>
    <cellStyle name="Comma 2 2 3" xfId="43"/>
    <cellStyle name="Comma 2 3" xfId="44"/>
    <cellStyle name="Comma 2 3 2" xfId="45"/>
    <cellStyle name="Comma 2 3 3" xfId="46"/>
    <cellStyle name="Comma 2 3 4" xfId="47"/>
    <cellStyle name="Comma 2 4" xfId="48"/>
    <cellStyle name="Comma 2 5" xfId="49"/>
    <cellStyle name="Comma 2_Sheet1" xfId="50"/>
    <cellStyle name="Comma 3" xfId="51"/>
    <cellStyle name="Comma 3 2" xfId="52"/>
    <cellStyle name="Comma 3 3" xfId="53"/>
    <cellStyle name="Comma 3 4" xfId="54"/>
    <cellStyle name="Comma 3 5" xfId="55"/>
    <cellStyle name="Comma 4" xfId="56"/>
    <cellStyle name="Comma 4 2" xfId="57"/>
    <cellStyle name="Comma 4 2 2" xfId="58"/>
    <cellStyle name="Comma 4 2 3" xfId="59"/>
    <cellStyle name="Comma 4 3" xfId="60"/>
    <cellStyle name="Comma 4 3 2" xfId="61"/>
    <cellStyle name="Comma 4 3 3" xfId="62"/>
    <cellStyle name="Comma 5" xfId="63"/>
    <cellStyle name="Comma 5 2" xfId="64"/>
    <cellStyle name="Comma 5 3" xfId="65"/>
    <cellStyle name="Comma 6" xfId="66"/>
    <cellStyle name="Comma 6 2" xfId="67"/>
    <cellStyle name="Comma 6 3" xfId="68"/>
    <cellStyle name="Comma 7" xfId="69"/>
    <cellStyle name="Comma 7 2" xfId="70"/>
    <cellStyle name="Comma 7 3" xfId="71"/>
    <cellStyle name="Comma 8" xfId="72"/>
    <cellStyle name="Comma 8 2" xfId="73"/>
    <cellStyle name="Comma 8 3" xfId="74"/>
    <cellStyle name="Comma 9" xfId="75"/>
    <cellStyle name="Comma 9 2" xfId="76"/>
    <cellStyle name="Comma 9 2 2" xfId="77"/>
    <cellStyle name="Comma 9 2 3" xfId="78"/>
    <cellStyle name="Comma 9 3" xfId="79"/>
    <cellStyle name="Comma 9 4" xfId="80"/>
    <cellStyle name="Currency 2" xfId="81"/>
    <cellStyle name="Currency 2 2" xfId="82"/>
    <cellStyle name="Encabezado 4 2" xfId="83"/>
    <cellStyle name="Énfasis1 2" xfId="84"/>
    <cellStyle name="Énfasis2 2" xfId="85"/>
    <cellStyle name="Énfasis3 2" xfId="86"/>
    <cellStyle name="Énfasis4 2" xfId="87"/>
    <cellStyle name="Énfasis5 2" xfId="88"/>
    <cellStyle name="Énfasis6 2" xfId="89"/>
    <cellStyle name="Entrada 2" xfId="90"/>
    <cellStyle name="Euro" xfId="91"/>
    <cellStyle name="Euro 2" xfId="92"/>
    <cellStyle name="Euro 3" xfId="93"/>
    <cellStyle name="Euro 4" xfId="94"/>
    <cellStyle name="Font: Calibri, 9pt regular" xfId="95"/>
    <cellStyle name="Footnotes: top row" xfId="96"/>
    <cellStyle name="Header: bottom row" xfId="97"/>
    <cellStyle name="Hipervínculo 2" xfId="98"/>
    <cellStyle name="Incorrecto 2" xfId="99"/>
    <cellStyle name="MacroCode" xfId="100"/>
    <cellStyle name="Millares" xfId="1" builtinId="3"/>
    <cellStyle name="Millares 10" xfId="101"/>
    <cellStyle name="Millares 10 10" xfId="102"/>
    <cellStyle name="Millares 10 10 2" xfId="103"/>
    <cellStyle name="Millares 10 10 3" xfId="104"/>
    <cellStyle name="Millares 10 11" xfId="105"/>
    <cellStyle name="Millares 10 11 2" xfId="106"/>
    <cellStyle name="Millares 10 11 3" xfId="107"/>
    <cellStyle name="Millares 10 11 4" xfId="108"/>
    <cellStyle name="Millares 10 11 5" xfId="109"/>
    <cellStyle name="Millares 10 2" xfId="110"/>
    <cellStyle name="Millares 10 2 2" xfId="111"/>
    <cellStyle name="Millares 10 2 3" xfId="112"/>
    <cellStyle name="Millares 10 2 4" xfId="113"/>
    <cellStyle name="Millares 10 3" xfId="114"/>
    <cellStyle name="Millares 10 3 2" xfId="115"/>
    <cellStyle name="Millares 10 3 3" xfId="116"/>
    <cellStyle name="Millares 10 4" xfId="117"/>
    <cellStyle name="Millares 10 5" xfId="118"/>
    <cellStyle name="Millares 10 5 2" xfId="119"/>
    <cellStyle name="Millares 10 6" xfId="120"/>
    <cellStyle name="Millares 10 6 2" xfId="121"/>
    <cellStyle name="Millares 10 6 3" xfId="122"/>
    <cellStyle name="Millares 10 7" xfId="123"/>
    <cellStyle name="Millares 10 7 2" xfId="124"/>
    <cellStyle name="Millares 10 7 3" xfId="125"/>
    <cellStyle name="Millares 10 8" xfId="126"/>
    <cellStyle name="Millares 10 8 2" xfId="127"/>
    <cellStyle name="Millares 10 8 3" xfId="128"/>
    <cellStyle name="Millares 10 9" xfId="129"/>
    <cellStyle name="Millares 10 9 2" xfId="130"/>
    <cellStyle name="Millares 10 9 3" xfId="131"/>
    <cellStyle name="Millares 11" xfId="132"/>
    <cellStyle name="Millares 11 2" xfId="133"/>
    <cellStyle name="Millares 11 2 2" xfId="134"/>
    <cellStyle name="Millares 11 2 3" xfId="135"/>
    <cellStyle name="Millares 11 3" xfId="136"/>
    <cellStyle name="Millares 11 4" xfId="137"/>
    <cellStyle name="Millares 12" xfId="138"/>
    <cellStyle name="Millares 12 2" xfId="139"/>
    <cellStyle name="Millares 13" xfId="140"/>
    <cellStyle name="Millares 13 2" xfId="141"/>
    <cellStyle name="Millares 14" xfId="142"/>
    <cellStyle name="Millares 14 2" xfId="143"/>
    <cellStyle name="Millares 15" xfId="144"/>
    <cellStyle name="Millares 15 2" xfId="145"/>
    <cellStyle name="Millares 15 3" xfId="146"/>
    <cellStyle name="Millares 16" xfId="147"/>
    <cellStyle name="Millares 16 2" xfId="148"/>
    <cellStyle name="Millares 16 3" xfId="149"/>
    <cellStyle name="Millares 16 4" xfId="150"/>
    <cellStyle name="Millares 17" xfId="151"/>
    <cellStyle name="Millares 17 2" xfId="152"/>
    <cellStyle name="Millares 18" xfId="153"/>
    <cellStyle name="Millares 18 2" xfId="154"/>
    <cellStyle name="Millares 18 3" xfId="155"/>
    <cellStyle name="Millares 19" xfId="156"/>
    <cellStyle name="Millares 19 2" xfId="157"/>
    <cellStyle name="Millares 19 3" xfId="158"/>
    <cellStyle name="Millares 2" xfId="159"/>
    <cellStyle name="Millares 2 2" xfId="160"/>
    <cellStyle name="Millares 2 2 2" xfId="161"/>
    <cellStyle name="Millares 2 2 2 2" xfId="162"/>
    <cellStyle name="Millares 2 2 2 3" xfId="163"/>
    <cellStyle name="Millares 2 2 3" xfId="164"/>
    <cellStyle name="Millares 2 2 3 2" xfId="165"/>
    <cellStyle name="Millares 2 2 3 3" xfId="166"/>
    <cellStyle name="Millares 2 2 4" xfId="167"/>
    <cellStyle name="Millares 2 2 5" xfId="168"/>
    <cellStyle name="Millares 2 3" xfId="169"/>
    <cellStyle name="Millares 2 3 2" xfId="170"/>
    <cellStyle name="Millares 2 4" xfId="171"/>
    <cellStyle name="Millares 2 5" xfId="172"/>
    <cellStyle name="Millares 2 5 2" xfId="173"/>
    <cellStyle name="Millares 2 5 3" xfId="174"/>
    <cellStyle name="Millares 2_DGA" xfId="175"/>
    <cellStyle name="Millares 3" xfId="176"/>
    <cellStyle name="Millares 3 2" xfId="177"/>
    <cellStyle name="Millares 3 2 2" xfId="178"/>
    <cellStyle name="Millares 3 2 2 2" xfId="179"/>
    <cellStyle name="Millares 3 2 3" xfId="180"/>
    <cellStyle name="Millares 3 2 3 2" xfId="181"/>
    <cellStyle name="Millares 3 2 3 3" xfId="182"/>
    <cellStyle name="Millares 3 3" xfId="183"/>
    <cellStyle name="Millares 3 3 2" xfId="184"/>
    <cellStyle name="Millares 3 3 3" xfId="185"/>
    <cellStyle name="Millares 3 4" xfId="186"/>
    <cellStyle name="Millares 3 4 2" xfId="187"/>
    <cellStyle name="Millares 3 4 3" xfId="188"/>
    <cellStyle name="Millares 3 5" xfId="189"/>
    <cellStyle name="Millares 3 5 2" xfId="190"/>
    <cellStyle name="Millares 3 5 3" xfId="191"/>
    <cellStyle name="Millares 3_DGA" xfId="192"/>
    <cellStyle name="Millares 4" xfId="193"/>
    <cellStyle name="Millares 4 2" xfId="194"/>
    <cellStyle name="Millares 4 2 2" xfId="195"/>
    <cellStyle name="Millares 4 2 3" xfId="196"/>
    <cellStyle name="Millares 4 3" xfId="197"/>
    <cellStyle name="Millares 4 3 2" xfId="198"/>
    <cellStyle name="Millares 4 3 3" xfId="199"/>
    <cellStyle name="Millares 4 4" xfId="200"/>
    <cellStyle name="Millares 4 4 2" xfId="201"/>
    <cellStyle name="Millares 4 4 3" xfId="202"/>
    <cellStyle name="Millares 4 5" xfId="203"/>
    <cellStyle name="Millares 4 5 2" xfId="204"/>
    <cellStyle name="Millares 4 5 3" xfId="205"/>
    <cellStyle name="Millares 4 6" xfId="206"/>
    <cellStyle name="Millares 4 6 2" xfId="207"/>
    <cellStyle name="Millares 4 6 3" xfId="208"/>
    <cellStyle name="Millares 4 7" xfId="209"/>
    <cellStyle name="Millares 4 8" xfId="210"/>
    <cellStyle name="Millares 4_DGA" xfId="211"/>
    <cellStyle name="Millares 5" xfId="212"/>
    <cellStyle name="Millares 5 2" xfId="213"/>
    <cellStyle name="Millares 5 2 2" xfId="214"/>
    <cellStyle name="Millares 5 2 3" xfId="215"/>
    <cellStyle name="Millares 5 3" xfId="216"/>
    <cellStyle name="Millares 5 3 2" xfId="217"/>
    <cellStyle name="Millares 5 3 3" xfId="218"/>
    <cellStyle name="Millares 5 4" xfId="219"/>
    <cellStyle name="Millares 5 5" xfId="220"/>
    <cellStyle name="Millares 5_DGA" xfId="221"/>
    <cellStyle name="Millares 6" xfId="222"/>
    <cellStyle name="Millares 6 2" xfId="223"/>
    <cellStyle name="Millares 6 3" xfId="224"/>
    <cellStyle name="Millares 7" xfId="225"/>
    <cellStyle name="Millares 7 2" xfId="226"/>
    <cellStyle name="Millares 7 2 2" xfId="227"/>
    <cellStyle name="Millares 7 2 3" xfId="228"/>
    <cellStyle name="Millares 7 3" xfId="229"/>
    <cellStyle name="Millares 7 4" xfId="230"/>
    <cellStyle name="Millares 8" xfId="231"/>
    <cellStyle name="Millares 8 2" xfId="232"/>
    <cellStyle name="Millares 8 2 2" xfId="233"/>
    <cellStyle name="Millares 8 2 3" xfId="234"/>
    <cellStyle name="Millares 8 3" xfId="235"/>
    <cellStyle name="Millares 8 3 2" xfId="236"/>
    <cellStyle name="Millares 8 3 3" xfId="237"/>
    <cellStyle name="Millares 8 4" xfId="238"/>
    <cellStyle name="Millares 9" xfId="239"/>
    <cellStyle name="Millares 9 2" xfId="240"/>
    <cellStyle name="Millares 9 2 2" xfId="241"/>
    <cellStyle name="Millares 9 2 3" xfId="242"/>
    <cellStyle name="Millares 9 2 4" xfId="243"/>
    <cellStyle name="Millares 9 3" xfId="244"/>
    <cellStyle name="Millares 9 3 2" xfId="245"/>
    <cellStyle name="Millares 9 3 3" xfId="246"/>
    <cellStyle name="Millares 9 4" xfId="247"/>
    <cellStyle name="Millares 9 5" xfId="248"/>
    <cellStyle name="Millares 9 5 2" xfId="249"/>
    <cellStyle name="Millares 9 5 3" xfId="250"/>
    <cellStyle name="Millares 9 6" xfId="251"/>
    <cellStyle name="Millares 9 6 2" xfId="252"/>
    <cellStyle name="Millares 9 6 3" xfId="253"/>
    <cellStyle name="Millares 9 7" xfId="254"/>
    <cellStyle name="Millares 9 8" xfId="255"/>
    <cellStyle name="Moneda 2" xfId="256"/>
    <cellStyle name="Moneda 2 2" xfId="257"/>
    <cellStyle name="Moneda 3" xfId="258"/>
    <cellStyle name="Moneda 4" xfId="259"/>
    <cellStyle name="Moneda 4 2" xfId="260"/>
    <cellStyle name="Moneda 4 3" xfId="261"/>
    <cellStyle name="Moneda 5" xfId="262"/>
    <cellStyle name="Moneda 5 2" xfId="263"/>
    <cellStyle name="Moneda 5 3" xfId="264"/>
    <cellStyle name="Moneda 5 3 2" xfId="265"/>
    <cellStyle name="Neutral 2" xfId="266"/>
    <cellStyle name="Normal" xfId="0" builtinId="0"/>
    <cellStyle name="Normal 10" xfId="267"/>
    <cellStyle name="Normal 10 2" xfId="2"/>
    <cellStyle name="Normal 10 3" xfId="268"/>
    <cellStyle name="Normal 10 3 2" xfId="269"/>
    <cellStyle name="Normal 10 4" xfId="270"/>
    <cellStyle name="Normal 11" xfId="271"/>
    <cellStyle name="Normal 11 2" xfId="272"/>
    <cellStyle name="Normal 12" xfId="273"/>
    <cellStyle name="Normal 12 2" xfId="274"/>
    <cellStyle name="Normal 13" xfId="275"/>
    <cellStyle name="Normal 13 2" xfId="276"/>
    <cellStyle name="Normal 14" xfId="277"/>
    <cellStyle name="Normal 14 2" xfId="278"/>
    <cellStyle name="Normal 15" xfId="279"/>
    <cellStyle name="Normal 15 2" xfId="280"/>
    <cellStyle name="Normal 16" xfId="281"/>
    <cellStyle name="Normal 17" xfId="282"/>
    <cellStyle name="Normal 2" xfId="283"/>
    <cellStyle name="Normal 2 2" xfId="284"/>
    <cellStyle name="Normal 2 2 2" xfId="285"/>
    <cellStyle name="Normal 2 2 2 2" xfId="4"/>
    <cellStyle name="Normal 2 2 3" xfId="286"/>
    <cellStyle name="Normal 2 3" xfId="287"/>
    <cellStyle name="Normal 2 3 2" xfId="288"/>
    <cellStyle name="Normal 2 4" xfId="289"/>
    <cellStyle name="Normal 2_DGA" xfId="290"/>
    <cellStyle name="Normal 26" xfId="291"/>
    <cellStyle name="Normal 3" xfId="292"/>
    <cellStyle name="Normal 3 2" xfId="293"/>
    <cellStyle name="Normal 3 2 2" xfId="294"/>
    <cellStyle name="Normal 3 2 3" xfId="295"/>
    <cellStyle name="Normal 3 3" xfId="296"/>
    <cellStyle name="Normal 3 4" xfId="297"/>
    <cellStyle name="Normal 3 4 2" xfId="298"/>
    <cellStyle name="Normal 3 4 3" xfId="299"/>
    <cellStyle name="Normal 3 5" xfId="300"/>
    <cellStyle name="Normal 3 6" xfId="301"/>
    <cellStyle name="Normal 3_Sheet1" xfId="302"/>
    <cellStyle name="Normal 30" xfId="303"/>
    <cellStyle name="Normal 4" xfId="304"/>
    <cellStyle name="Normal 4 2" xfId="305"/>
    <cellStyle name="Normal 4 2 2" xfId="306"/>
    <cellStyle name="Normal 4 2 3" xfId="307"/>
    <cellStyle name="Normal 4 3" xfId="308"/>
    <cellStyle name="Normal 5" xfId="309"/>
    <cellStyle name="Normal 5 2" xfId="310"/>
    <cellStyle name="Normal 5 2 2" xfId="311"/>
    <cellStyle name="Normal 5 2 3" xfId="312"/>
    <cellStyle name="Normal 5 3" xfId="313"/>
    <cellStyle name="Normal 5 3 2" xfId="314"/>
    <cellStyle name="Normal 5 3 3" xfId="315"/>
    <cellStyle name="Normal 5 3 4" xfId="316"/>
    <cellStyle name="Normal 5 4" xfId="317"/>
    <cellStyle name="Normal 5 4 2" xfId="318"/>
    <cellStyle name="Normal 5 4 3" xfId="319"/>
    <cellStyle name="Normal 5 5" xfId="320"/>
    <cellStyle name="Normal 5 6" xfId="321"/>
    <cellStyle name="Normal 6" xfId="322"/>
    <cellStyle name="Normal 6 2" xfId="323"/>
    <cellStyle name="Normal 6 2 2" xfId="324"/>
    <cellStyle name="Normal 6 2 2 2" xfId="325"/>
    <cellStyle name="Normal 6 2 2 3" xfId="326"/>
    <cellStyle name="Normal 6 2 3" xfId="327"/>
    <cellStyle name="Normal 6 2 4" xfId="328"/>
    <cellStyle name="Normal 6 2 5" xfId="329"/>
    <cellStyle name="Normal 6 3" xfId="330"/>
    <cellStyle name="Normal 6 3 2" xfId="331"/>
    <cellStyle name="Normal 6 3 3" xfId="332"/>
    <cellStyle name="Normal 6 4" xfId="333"/>
    <cellStyle name="Normal 6 5" xfId="334"/>
    <cellStyle name="Normal 6 6" xfId="335"/>
    <cellStyle name="Normal 7" xfId="336"/>
    <cellStyle name="Normal 7 2" xfId="337"/>
    <cellStyle name="Normal 7 2 2" xfId="338"/>
    <cellStyle name="Normal 7 2 3" xfId="339"/>
    <cellStyle name="Normal 7 2 4" xfId="340"/>
    <cellStyle name="Normal 7 3" xfId="341"/>
    <cellStyle name="Normal 7 3 2" xfId="342"/>
    <cellStyle name="Normal 7 3 3" xfId="343"/>
    <cellStyle name="Normal 7 4" xfId="344"/>
    <cellStyle name="Normal 7 4 2" xfId="345"/>
    <cellStyle name="Normal 7 4 3" xfId="346"/>
    <cellStyle name="Normal 7 5" xfId="347"/>
    <cellStyle name="Normal 7 6" xfId="348"/>
    <cellStyle name="Normal 7 7" xfId="349"/>
    <cellStyle name="Normal 8" xfId="350"/>
    <cellStyle name="Normal 8 2" xfId="351"/>
    <cellStyle name="Normal 8 2 2" xfId="352"/>
    <cellStyle name="Normal 8 2 3" xfId="353"/>
    <cellStyle name="Normal 8 3" xfId="354"/>
    <cellStyle name="Normal 8 3 2" xfId="355"/>
    <cellStyle name="Normal 8 3 3" xfId="356"/>
    <cellStyle name="Normal 8 4" xfId="357"/>
    <cellStyle name="Normal 8 5" xfId="358"/>
    <cellStyle name="Normal 9" xfId="359"/>
    <cellStyle name="Normal 9 2" xfId="360"/>
    <cellStyle name="Normal 9 2 2" xfId="361"/>
    <cellStyle name="Normal 9 2 3" xfId="362"/>
    <cellStyle name="Normal 9 3" xfId="363"/>
    <cellStyle name="Normal 9 3 2" xfId="364"/>
    <cellStyle name="Normal 9 3 3" xfId="365"/>
    <cellStyle name="Normal 9 4" xfId="366"/>
    <cellStyle name="Normal 9 5" xfId="367"/>
    <cellStyle name="Normal_COMPARACION 2002-2001 2" xfId="3"/>
    <cellStyle name="Notas 2" xfId="368"/>
    <cellStyle name="Notas 2 2" xfId="369"/>
    <cellStyle name="Notas 2 2 2" xfId="370"/>
    <cellStyle name="Notas 2 2 3" xfId="371"/>
    <cellStyle name="Notas 2 3" xfId="372"/>
    <cellStyle name="Notas 2 4" xfId="373"/>
    <cellStyle name="Notas 2_Sheet1" xfId="374"/>
    <cellStyle name="Parent row" xfId="375"/>
    <cellStyle name="Percent 2" xfId="376"/>
    <cellStyle name="Percent 2 2" xfId="377"/>
    <cellStyle name="Percent 2 2 2" xfId="378"/>
    <cellStyle name="Percent 2 2 3" xfId="379"/>
    <cellStyle name="Percent 2 3" xfId="380"/>
    <cellStyle name="Percent 2 4" xfId="381"/>
    <cellStyle name="Percent 3" xfId="382"/>
    <cellStyle name="Percent 3 2" xfId="383"/>
    <cellStyle name="Percent 3 3" xfId="384"/>
    <cellStyle name="Percent 4" xfId="385"/>
    <cellStyle name="Percent 4 2" xfId="386"/>
    <cellStyle name="Percent 4 3" xfId="387"/>
    <cellStyle name="Percent 5" xfId="388"/>
    <cellStyle name="Percent 5 2" xfId="389"/>
    <cellStyle name="Percent 5 3" xfId="390"/>
    <cellStyle name="Percent 6" xfId="391"/>
    <cellStyle name="Percent 6 2" xfId="392"/>
    <cellStyle name="Percent 6 3" xfId="393"/>
    <cellStyle name="Percent 7" xfId="394"/>
    <cellStyle name="Percent 7 2" xfId="395"/>
    <cellStyle name="Percent 7 2 2" xfId="396"/>
    <cellStyle name="Percent 7 2 3" xfId="397"/>
    <cellStyle name="Percent 7 3" xfId="398"/>
    <cellStyle name="Percent 7 4" xfId="399"/>
    <cellStyle name="Porcentaje 2" xfId="400"/>
    <cellStyle name="Porcentaje 3" xfId="401"/>
    <cellStyle name="Porcentual 2" xfId="402"/>
    <cellStyle name="Porcentual 2 2" xfId="403"/>
    <cellStyle name="Porcentual 2 2 2" xfId="404"/>
    <cellStyle name="Porcentual 2 2 3" xfId="405"/>
    <cellStyle name="Porcentual 2 3" xfId="406"/>
    <cellStyle name="Porcentual 2 4" xfId="407"/>
    <cellStyle name="Porcentual 2 5" xfId="408"/>
    <cellStyle name="Porcentual 3" xfId="409"/>
    <cellStyle name="Porcentual 3 2" xfId="410"/>
    <cellStyle name="Porcentual 3 2 2" xfId="411"/>
    <cellStyle name="Porcentual 3 2 3" xfId="412"/>
    <cellStyle name="Porcentual 3 3" xfId="413"/>
    <cellStyle name="Porcentual 4" xfId="414"/>
    <cellStyle name="Porcentual 4 2" xfId="415"/>
    <cellStyle name="Porcentual 4 3" xfId="416"/>
    <cellStyle name="Porcentual 4 4" xfId="417"/>
    <cellStyle name="Porcentual 4 5" xfId="418"/>
    <cellStyle name="Porcentual 5" xfId="419"/>
    <cellStyle name="Porcentual 6" xfId="420"/>
    <cellStyle name="Porcentual 6 2" xfId="421"/>
    <cellStyle name="Porcentual 7" xfId="422"/>
    <cellStyle name="Porcentual 7 2" xfId="423"/>
    <cellStyle name="Porcentual 8" xfId="424"/>
    <cellStyle name="Porcentual 8 2" xfId="425"/>
    <cellStyle name="Porcentual 9" xfId="426"/>
    <cellStyle name="Red Text" xfId="427"/>
    <cellStyle name="Salida 2" xfId="428"/>
    <cellStyle name="Table title" xfId="429"/>
    <cellStyle name="Texto de advertencia 2" xfId="430"/>
    <cellStyle name="Texto explicativo 2" xfId="431"/>
    <cellStyle name="Título 1 2" xfId="432"/>
    <cellStyle name="Título 2 2" xfId="433"/>
    <cellStyle name="Título 3 2" xfId="434"/>
    <cellStyle name="Título 4" xfId="435"/>
    <cellStyle name="TopGrey" xfId="436"/>
    <cellStyle name="Total 2" xfId="4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perez/Documents/My%20Documents%20Raulina%20Perez/INGRESOS%20FISCALES%20ACUMULADOS%202020/INGRESOS%20ENERO-SEPTIEMB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v2kp-47212\FISCAL\Cuadros%20Comparativos\CUADROS%20FISC.COMPARA902001-1er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ero 2019-2020"/>
      <sheetName val="FINANCIERO (2020 Est. 2020)"/>
      <sheetName val="PP (2)"/>
      <sheetName val="PP"/>
      <sheetName val="PP (EST)"/>
      <sheetName val="DGII"/>
      <sheetName val="DGII (EST)"/>
      <sheetName val="DGA"/>
      <sheetName val="DGA (EST)"/>
      <sheetName val="TESORERIA"/>
      <sheetName val="TESORERIA (EST)"/>
      <sheetName val="2020 (REC)"/>
      <sheetName val="2020 (RESUMEN"/>
      <sheetName val="2020 REC- EST "/>
      <sheetName val="2010 REC-EST RESUMEN"/>
    </sheetNames>
    <sheetDataSet>
      <sheetData sheetId="0"/>
      <sheetData sheetId="1"/>
      <sheetData sheetId="2"/>
      <sheetData sheetId="3">
        <row r="11">
          <cell r="M11">
            <v>6857</v>
          </cell>
          <cell r="N11">
            <v>5532.7</v>
          </cell>
          <cell r="O11">
            <v>4956.6000000000004</v>
          </cell>
          <cell r="P11">
            <v>4725.8999999999996</v>
          </cell>
          <cell r="Q11">
            <v>4520.2</v>
          </cell>
          <cell r="R11">
            <v>4102.1000000000004</v>
          </cell>
          <cell r="S11">
            <v>4181.7</v>
          </cell>
          <cell r="T11">
            <v>5375.9</v>
          </cell>
          <cell r="U11">
            <v>4394</v>
          </cell>
        </row>
        <row r="12">
          <cell r="M12">
            <v>10045.5</v>
          </cell>
          <cell r="N12">
            <v>5947.3</v>
          </cell>
          <cell r="O12">
            <v>5901.6</v>
          </cell>
          <cell r="P12">
            <v>9248.7000000000007</v>
          </cell>
          <cell r="Q12">
            <v>3614.5</v>
          </cell>
          <cell r="R12">
            <v>4255.8999999999996</v>
          </cell>
          <cell r="S12">
            <v>12123.4</v>
          </cell>
          <cell r="T12">
            <v>7215.7</v>
          </cell>
          <cell r="U12">
            <v>8327.9</v>
          </cell>
        </row>
        <row r="13">
          <cell r="M13">
            <v>3790.6</v>
          </cell>
          <cell r="N13">
            <v>2473.6999999999998</v>
          </cell>
          <cell r="O13">
            <v>2716.1</v>
          </cell>
          <cell r="P13">
            <v>2401.6999999999998</v>
          </cell>
          <cell r="Q13">
            <v>2860.3</v>
          </cell>
          <cell r="R13">
            <v>2447.1</v>
          </cell>
          <cell r="S13">
            <v>3675.5</v>
          </cell>
          <cell r="T13">
            <v>2939.6</v>
          </cell>
          <cell r="U13">
            <v>2081.4</v>
          </cell>
        </row>
        <row r="14">
          <cell r="M14">
            <v>203.5</v>
          </cell>
          <cell r="N14">
            <v>119.2</v>
          </cell>
          <cell r="O14">
            <v>72.2</v>
          </cell>
          <cell r="P14">
            <v>44.3</v>
          </cell>
          <cell r="Q14">
            <v>46.7</v>
          </cell>
          <cell r="R14">
            <v>69.5</v>
          </cell>
          <cell r="S14">
            <v>109.1</v>
          </cell>
          <cell r="T14">
            <v>76.2</v>
          </cell>
          <cell r="U14">
            <v>78</v>
          </cell>
        </row>
        <row r="17">
          <cell r="M17">
            <v>81.3</v>
          </cell>
          <cell r="N17">
            <v>211.8</v>
          </cell>
          <cell r="O17">
            <v>1019.2</v>
          </cell>
          <cell r="P17">
            <v>17.600000000000001</v>
          </cell>
          <cell r="Q17">
            <v>22</v>
          </cell>
          <cell r="R17">
            <v>57.1</v>
          </cell>
          <cell r="S17">
            <v>58.9</v>
          </cell>
          <cell r="T17">
            <v>161.5</v>
          </cell>
          <cell r="U17">
            <v>816</v>
          </cell>
        </row>
        <row r="18">
          <cell r="M18">
            <v>197.4</v>
          </cell>
          <cell r="N18">
            <v>92.9</v>
          </cell>
          <cell r="O18">
            <v>65.5</v>
          </cell>
          <cell r="P18">
            <v>54.3</v>
          </cell>
          <cell r="Q18">
            <v>244.6</v>
          </cell>
          <cell r="R18">
            <v>250.6</v>
          </cell>
          <cell r="S18">
            <v>850.7</v>
          </cell>
          <cell r="T18">
            <v>375.9</v>
          </cell>
          <cell r="U18">
            <v>326.89999999999998</v>
          </cell>
        </row>
        <row r="19">
          <cell r="M19">
            <v>508.7</v>
          </cell>
          <cell r="N19">
            <v>537.6</v>
          </cell>
          <cell r="O19">
            <v>358.7</v>
          </cell>
          <cell r="P19">
            <v>0</v>
          </cell>
          <cell r="Q19">
            <v>55.6</v>
          </cell>
          <cell r="R19">
            <v>324.60000000000002</v>
          </cell>
          <cell r="S19">
            <v>415.3</v>
          </cell>
          <cell r="T19">
            <v>610.70000000000005</v>
          </cell>
          <cell r="U19">
            <v>590.4</v>
          </cell>
        </row>
        <row r="20">
          <cell r="M20">
            <v>129.30000000000001</v>
          </cell>
          <cell r="N20">
            <v>108</v>
          </cell>
          <cell r="O20">
            <v>78.3</v>
          </cell>
          <cell r="P20">
            <v>0.1</v>
          </cell>
          <cell r="Q20">
            <v>2</v>
          </cell>
          <cell r="R20">
            <v>25.1</v>
          </cell>
          <cell r="S20">
            <v>69.3</v>
          </cell>
          <cell r="T20">
            <v>89.8</v>
          </cell>
          <cell r="U20">
            <v>118.8</v>
          </cell>
        </row>
        <row r="21">
          <cell r="M21">
            <v>903.5</v>
          </cell>
          <cell r="N21">
            <v>683.9</v>
          </cell>
          <cell r="O21">
            <v>729.1</v>
          </cell>
          <cell r="P21">
            <v>393.7</v>
          </cell>
          <cell r="Q21">
            <v>671</v>
          </cell>
          <cell r="R21">
            <v>634.70000000000005</v>
          </cell>
          <cell r="S21">
            <v>843.6</v>
          </cell>
          <cell r="T21">
            <v>679</v>
          </cell>
          <cell r="U21">
            <v>661.6</v>
          </cell>
        </row>
        <row r="22">
          <cell r="M22">
            <v>70.099999999999994</v>
          </cell>
          <cell r="N22">
            <v>95.7</v>
          </cell>
          <cell r="O22">
            <v>181.1</v>
          </cell>
          <cell r="P22">
            <v>13.1</v>
          </cell>
          <cell r="Q22">
            <v>24.7</v>
          </cell>
          <cell r="R22">
            <v>234.5</v>
          </cell>
          <cell r="S22">
            <v>75.3</v>
          </cell>
          <cell r="T22">
            <v>107.1</v>
          </cell>
          <cell r="U22">
            <v>88.2</v>
          </cell>
        </row>
        <row r="23">
          <cell r="M23">
            <v>147.80000000000001</v>
          </cell>
          <cell r="N23">
            <v>113.1</v>
          </cell>
          <cell r="O23">
            <v>85.7</v>
          </cell>
          <cell r="P23">
            <v>13.2</v>
          </cell>
          <cell r="Q23">
            <v>19.5</v>
          </cell>
          <cell r="R23">
            <v>62.1</v>
          </cell>
          <cell r="S23">
            <v>75</v>
          </cell>
          <cell r="T23">
            <v>56.4</v>
          </cell>
          <cell r="U23">
            <v>70.599999999999994</v>
          </cell>
        </row>
        <row r="26">
          <cell r="M26">
            <v>13445.2</v>
          </cell>
          <cell r="N26">
            <v>10310.5</v>
          </cell>
          <cell r="O26">
            <v>6501.7</v>
          </cell>
          <cell r="P26">
            <v>5021.7</v>
          </cell>
          <cell r="Q26">
            <v>7902</v>
          </cell>
          <cell r="R26">
            <v>9994.2999999999993</v>
          </cell>
          <cell r="S26">
            <v>9354.2999999999993</v>
          </cell>
          <cell r="T26">
            <v>10612.7</v>
          </cell>
          <cell r="U26">
            <v>9243.6</v>
          </cell>
        </row>
        <row r="27">
          <cell r="M27">
            <v>7844.8</v>
          </cell>
          <cell r="N27">
            <v>6768</v>
          </cell>
          <cell r="O27">
            <v>6546.9</v>
          </cell>
          <cell r="P27">
            <v>4512.8999999999996</v>
          </cell>
          <cell r="Q27">
            <v>4429.1000000000004</v>
          </cell>
          <cell r="R27">
            <v>5399.1</v>
          </cell>
          <cell r="S27">
            <v>6417.1</v>
          </cell>
          <cell r="T27">
            <v>6472.4</v>
          </cell>
          <cell r="U27">
            <v>7138</v>
          </cell>
        </row>
        <row r="29">
          <cell r="M29">
            <v>2997.1</v>
          </cell>
          <cell r="N29">
            <v>3273.6</v>
          </cell>
          <cell r="O29">
            <v>2864.9</v>
          </cell>
          <cell r="P29">
            <v>1538</v>
          </cell>
          <cell r="Q29">
            <v>1993.8</v>
          </cell>
          <cell r="R29">
            <v>2372.6</v>
          </cell>
          <cell r="S29">
            <v>3089.3</v>
          </cell>
          <cell r="T29">
            <v>2515.3000000000002</v>
          </cell>
          <cell r="U29">
            <v>2567.3000000000002</v>
          </cell>
        </row>
        <row r="30">
          <cell r="M30">
            <v>1630.3</v>
          </cell>
          <cell r="N30">
            <v>1564.8</v>
          </cell>
          <cell r="O30">
            <v>1336.4</v>
          </cell>
          <cell r="P30">
            <v>621.20000000000005</v>
          </cell>
          <cell r="Q30">
            <v>587.9</v>
          </cell>
          <cell r="R30">
            <v>812.5</v>
          </cell>
          <cell r="S30">
            <v>1275.2</v>
          </cell>
          <cell r="T30">
            <v>1104.5</v>
          </cell>
          <cell r="U30">
            <v>1119.9000000000001</v>
          </cell>
        </row>
        <row r="31">
          <cell r="M31">
            <v>3452</v>
          </cell>
          <cell r="N31">
            <v>2123.6999999999998</v>
          </cell>
          <cell r="O31">
            <v>2190.3000000000002</v>
          </cell>
          <cell r="P31">
            <v>753.7</v>
          </cell>
          <cell r="Q31">
            <v>1618.1</v>
          </cell>
          <cell r="R31">
            <v>2405.1999999999998</v>
          </cell>
          <cell r="S31">
            <v>2786.5</v>
          </cell>
          <cell r="T31">
            <v>2667.7</v>
          </cell>
          <cell r="U31">
            <v>2441.5</v>
          </cell>
        </row>
        <row r="32">
          <cell r="M32">
            <v>299.7</v>
          </cell>
          <cell r="N32">
            <v>303.39999999999998</v>
          </cell>
          <cell r="O32">
            <v>363.7</v>
          </cell>
          <cell r="P32">
            <v>129.1</v>
          </cell>
          <cell r="Q32">
            <v>138.30000000000001</v>
          </cell>
          <cell r="R32">
            <v>227.3</v>
          </cell>
          <cell r="S32">
            <v>256.7</v>
          </cell>
          <cell r="T32">
            <v>303</v>
          </cell>
          <cell r="U32">
            <v>352.7</v>
          </cell>
        </row>
        <row r="33">
          <cell r="M33">
            <v>664.1</v>
          </cell>
          <cell r="N33">
            <v>633.6</v>
          </cell>
          <cell r="O33">
            <v>622.70000000000005</v>
          </cell>
          <cell r="P33">
            <v>620.9</v>
          </cell>
          <cell r="Q33">
            <v>583</v>
          </cell>
          <cell r="R33">
            <v>599.1</v>
          </cell>
          <cell r="S33">
            <v>604.79999999999995</v>
          </cell>
          <cell r="T33">
            <v>633.5</v>
          </cell>
          <cell r="U33">
            <v>628</v>
          </cell>
        </row>
        <row r="34">
          <cell r="M34">
            <v>630</v>
          </cell>
          <cell r="N34">
            <v>680.1</v>
          </cell>
          <cell r="O34">
            <v>612</v>
          </cell>
          <cell r="P34">
            <v>509.3</v>
          </cell>
          <cell r="Q34">
            <v>462.4</v>
          </cell>
          <cell r="R34">
            <v>472.8</v>
          </cell>
          <cell r="S34">
            <v>599.20000000000005</v>
          </cell>
          <cell r="T34">
            <v>711.2</v>
          </cell>
          <cell r="U34">
            <v>653</v>
          </cell>
        </row>
        <row r="35">
          <cell r="M35">
            <v>324</v>
          </cell>
          <cell r="N35">
            <v>354.4</v>
          </cell>
          <cell r="O35">
            <v>349.3</v>
          </cell>
          <cell r="P35">
            <v>144.30000000000001</v>
          </cell>
          <cell r="Q35">
            <v>356.8</v>
          </cell>
          <cell r="R35">
            <v>393</v>
          </cell>
          <cell r="S35">
            <v>367.3</v>
          </cell>
          <cell r="T35">
            <v>454.9</v>
          </cell>
          <cell r="U35">
            <v>494.8</v>
          </cell>
        </row>
        <row r="37">
          <cell r="M37">
            <v>1141</v>
          </cell>
          <cell r="N37">
            <v>971.4</v>
          </cell>
          <cell r="O37">
            <v>641.79999999999995</v>
          </cell>
          <cell r="P37">
            <v>0</v>
          </cell>
          <cell r="Q37">
            <v>58.3</v>
          </cell>
          <cell r="R37">
            <v>478.6</v>
          </cell>
          <cell r="S37">
            <v>846.3</v>
          </cell>
          <cell r="T37">
            <v>731.8</v>
          </cell>
          <cell r="U37">
            <v>875.4</v>
          </cell>
        </row>
        <row r="38">
          <cell r="M38">
            <v>243.2</v>
          </cell>
          <cell r="N38">
            <v>44.2</v>
          </cell>
          <cell r="O38">
            <v>27.8</v>
          </cell>
          <cell r="P38">
            <v>0.2</v>
          </cell>
          <cell r="Q38">
            <v>3.9</v>
          </cell>
          <cell r="R38">
            <v>22.4</v>
          </cell>
          <cell r="S38">
            <v>31.6</v>
          </cell>
          <cell r="T38">
            <v>27.8</v>
          </cell>
          <cell r="U38">
            <v>35.799999999999997</v>
          </cell>
        </row>
        <row r="39">
          <cell r="M39">
            <v>19.8</v>
          </cell>
          <cell r="N39">
            <v>12.3</v>
          </cell>
          <cell r="O39">
            <v>8.9</v>
          </cell>
          <cell r="P39">
            <v>0.1</v>
          </cell>
          <cell r="Q39">
            <v>4</v>
          </cell>
          <cell r="R39">
            <v>4.9000000000000004</v>
          </cell>
          <cell r="S39">
            <v>16.5</v>
          </cell>
          <cell r="T39">
            <v>17</v>
          </cell>
          <cell r="U39">
            <v>5.2</v>
          </cell>
        </row>
        <row r="40">
          <cell r="M40">
            <v>14.3</v>
          </cell>
          <cell r="N40">
            <v>8</v>
          </cell>
          <cell r="O40">
            <v>6.5</v>
          </cell>
          <cell r="P40">
            <v>0</v>
          </cell>
          <cell r="Q40">
            <v>2.7</v>
          </cell>
          <cell r="R40">
            <v>0</v>
          </cell>
          <cell r="S40">
            <v>11.2</v>
          </cell>
          <cell r="T40">
            <v>12.4</v>
          </cell>
          <cell r="U40">
            <v>0</v>
          </cell>
        </row>
        <row r="41">
          <cell r="M41">
            <v>5.5</v>
          </cell>
          <cell r="N41">
            <v>4.3</v>
          </cell>
          <cell r="O41">
            <v>2.4</v>
          </cell>
          <cell r="P41">
            <v>0.1</v>
          </cell>
          <cell r="Q41">
            <v>1.3</v>
          </cell>
          <cell r="R41">
            <v>4.9000000000000004</v>
          </cell>
          <cell r="S41">
            <v>5.3</v>
          </cell>
          <cell r="T41">
            <v>4.5999999999999996</v>
          </cell>
          <cell r="U41">
            <v>5.2</v>
          </cell>
        </row>
        <row r="42">
          <cell r="M42">
            <v>82</v>
          </cell>
          <cell r="N42">
            <v>82.3</v>
          </cell>
          <cell r="O42">
            <v>50.6</v>
          </cell>
          <cell r="P42">
            <v>3.8</v>
          </cell>
          <cell r="Q42">
            <v>1.2</v>
          </cell>
          <cell r="R42">
            <v>11.3</v>
          </cell>
          <cell r="S42">
            <v>60.9</v>
          </cell>
          <cell r="T42">
            <v>72.400000000000006</v>
          </cell>
          <cell r="U42">
            <v>75.3</v>
          </cell>
        </row>
        <row r="43">
          <cell r="M43">
            <v>23.5</v>
          </cell>
          <cell r="N43">
            <v>23.4</v>
          </cell>
          <cell r="O43">
            <v>16</v>
          </cell>
          <cell r="P43">
            <v>0.3</v>
          </cell>
          <cell r="Q43">
            <v>1.5</v>
          </cell>
          <cell r="R43">
            <v>0.5</v>
          </cell>
          <cell r="S43">
            <v>6.5</v>
          </cell>
          <cell r="T43">
            <v>18.600000000000001</v>
          </cell>
          <cell r="U43">
            <v>23</v>
          </cell>
        </row>
        <row r="44">
          <cell r="M44">
            <v>130.6</v>
          </cell>
          <cell r="N44">
            <v>82.7</v>
          </cell>
          <cell r="O44">
            <v>66.599999999999994</v>
          </cell>
          <cell r="P44">
            <v>14.2</v>
          </cell>
          <cell r="Q44">
            <v>17.899999999999999</v>
          </cell>
          <cell r="R44">
            <v>37.200000000000003</v>
          </cell>
          <cell r="S44">
            <v>72.400000000000006</v>
          </cell>
          <cell r="T44">
            <v>73.3</v>
          </cell>
          <cell r="U44">
            <v>73.2</v>
          </cell>
        </row>
        <row r="47">
          <cell r="M47">
            <v>2737.1</v>
          </cell>
          <cell r="N47">
            <v>2402.4</v>
          </cell>
          <cell r="O47">
            <v>2061.1999999999998</v>
          </cell>
          <cell r="P47">
            <v>1477.2</v>
          </cell>
          <cell r="Q47">
            <v>1493.1</v>
          </cell>
          <cell r="R47">
            <v>2007.5</v>
          </cell>
          <cell r="S47">
            <v>2372.9</v>
          </cell>
          <cell r="T47">
            <v>2507.6</v>
          </cell>
          <cell r="U47">
            <v>2732.8</v>
          </cell>
        </row>
        <row r="48"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</row>
        <row r="49"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</row>
        <row r="51">
          <cell r="M51">
            <v>672.4</v>
          </cell>
          <cell r="N51">
            <v>627.5</v>
          </cell>
          <cell r="O51">
            <v>552.1</v>
          </cell>
          <cell r="P51">
            <v>90.3</v>
          </cell>
          <cell r="Q51">
            <v>24.6</v>
          </cell>
          <cell r="R51">
            <v>14.7</v>
          </cell>
          <cell r="S51">
            <v>50.1</v>
          </cell>
          <cell r="T51">
            <v>140</v>
          </cell>
          <cell r="U51">
            <v>132.80000000000001</v>
          </cell>
        </row>
        <row r="52">
          <cell r="M52">
            <v>15.1</v>
          </cell>
          <cell r="N52">
            <v>12.2</v>
          </cell>
          <cell r="O52">
            <v>7</v>
          </cell>
          <cell r="P52">
            <v>0.1</v>
          </cell>
          <cell r="Q52">
            <v>1.4</v>
          </cell>
          <cell r="R52">
            <v>6</v>
          </cell>
          <cell r="S52">
            <v>8</v>
          </cell>
          <cell r="T52">
            <v>4.2</v>
          </cell>
          <cell r="U52">
            <v>4.4000000000000004</v>
          </cell>
        </row>
        <row r="53">
          <cell r="M53">
            <v>44.6</v>
          </cell>
          <cell r="N53">
            <v>31.9</v>
          </cell>
          <cell r="O53">
            <v>20.8</v>
          </cell>
          <cell r="P53">
            <v>2.9</v>
          </cell>
          <cell r="Q53">
            <v>2.6</v>
          </cell>
          <cell r="R53">
            <v>1.9</v>
          </cell>
          <cell r="S53">
            <v>2.2999999999999998</v>
          </cell>
          <cell r="T53">
            <v>1.1000000000000001</v>
          </cell>
          <cell r="U53">
            <v>1.7</v>
          </cell>
        </row>
        <row r="54">
          <cell r="M54">
            <v>83.7</v>
          </cell>
          <cell r="N54">
            <v>65.5</v>
          </cell>
          <cell r="O54">
            <v>47</v>
          </cell>
          <cell r="P54">
            <v>0</v>
          </cell>
          <cell r="Q54">
            <v>3.9</v>
          </cell>
          <cell r="R54">
            <v>31.9</v>
          </cell>
          <cell r="S54">
            <v>61.6</v>
          </cell>
          <cell r="T54">
            <v>50.3</v>
          </cell>
          <cell r="U54">
            <v>60.1</v>
          </cell>
        </row>
        <row r="55">
          <cell r="M55">
            <v>0.1</v>
          </cell>
          <cell r="N55">
            <v>0.1</v>
          </cell>
          <cell r="O55">
            <v>0.1</v>
          </cell>
          <cell r="P55">
            <v>0</v>
          </cell>
          <cell r="Q55">
            <v>0</v>
          </cell>
          <cell r="R55">
            <v>0</v>
          </cell>
          <cell r="S55">
            <v>0.1</v>
          </cell>
          <cell r="T55">
            <v>0.2</v>
          </cell>
          <cell r="U55">
            <v>0.2</v>
          </cell>
        </row>
        <row r="56">
          <cell r="M56">
            <v>179</v>
          </cell>
          <cell r="N56">
            <v>255.9</v>
          </cell>
          <cell r="O56">
            <v>186.7</v>
          </cell>
          <cell r="P56">
            <v>236.5</v>
          </cell>
          <cell r="Q56">
            <v>183.3</v>
          </cell>
          <cell r="R56">
            <v>182.2</v>
          </cell>
          <cell r="S56">
            <v>200.7</v>
          </cell>
          <cell r="T56">
            <v>219</v>
          </cell>
          <cell r="U56">
            <v>239.1</v>
          </cell>
        </row>
        <row r="59">
          <cell r="M59">
            <v>0</v>
          </cell>
          <cell r="N59">
            <v>0</v>
          </cell>
          <cell r="O59">
            <v>400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</row>
        <row r="60">
          <cell r="M60">
            <v>0</v>
          </cell>
          <cell r="N60">
            <v>0</v>
          </cell>
          <cell r="O60">
            <v>500</v>
          </cell>
          <cell r="P60">
            <v>11500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</row>
        <row r="61">
          <cell r="M61">
            <v>0.3</v>
          </cell>
          <cell r="N61">
            <v>0.2</v>
          </cell>
          <cell r="O61">
            <v>0.1</v>
          </cell>
          <cell r="P61">
            <v>0</v>
          </cell>
          <cell r="Q61">
            <v>0</v>
          </cell>
          <cell r="R61">
            <v>0.3</v>
          </cell>
          <cell r="S61">
            <v>0.3</v>
          </cell>
          <cell r="T61">
            <v>0</v>
          </cell>
          <cell r="U61">
            <v>4000.5</v>
          </cell>
        </row>
        <row r="65">
          <cell r="M65">
            <v>104.2</v>
          </cell>
          <cell r="N65">
            <v>94.9</v>
          </cell>
          <cell r="O65">
            <v>107.4</v>
          </cell>
          <cell r="P65">
            <v>51.3</v>
          </cell>
          <cell r="Q65">
            <v>57.3</v>
          </cell>
          <cell r="R65">
            <v>56.3</v>
          </cell>
          <cell r="S65">
            <v>87.7</v>
          </cell>
          <cell r="T65">
            <v>65.7</v>
          </cell>
          <cell r="U65">
            <v>77.8</v>
          </cell>
        </row>
        <row r="66">
          <cell r="M66">
            <v>1.2</v>
          </cell>
          <cell r="N66">
            <v>1.8</v>
          </cell>
          <cell r="O66">
            <v>1.1000000000000001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</row>
        <row r="67">
          <cell r="M67">
            <v>0.6</v>
          </cell>
          <cell r="N67">
            <v>20.399999999999999</v>
          </cell>
          <cell r="O67">
            <v>0.3</v>
          </cell>
          <cell r="P67">
            <v>10.1</v>
          </cell>
          <cell r="Q67">
            <v>0.4</v>
          </cell>
          <cell r="R67">
            <v>18.5</v>
          </cell>
          <cell r="S67">
            <v>0</v>
          </cell>
          <cell r="T67">
            <v>0</v>
          </cell>
          <cell r="U67">
            <v>0.1</v>
          </cell>
        </row>
        <row r="68">
          <cell r="M68">
            <v>0.6</v>
          </cell>
          <cell r="N68">
            <v>0.1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0.1</v>
          </cell>
        </row>
        <row r="70">
          <cell r="M70">
            <v>33.700000000000003</v>
          </cell>
          <cell r="N70">
            <v>28.4</v>
          </cell>
          <cell r="O70">
            <v>12.1</v>
          </cell>
          <cell r="P70">
            <v>7.1</v>
          </cell>
          <cell r="Q70">
            <v>10.3</v>
          </cell>
          <cell r="R70">
            <v>8.6999999999999993</v>
          </cell>
          <cell r="S70">
            <v>15.6</v>
          </cell>
          <cell r="T70">
            <v>11.6</v>
          </cell>
          <cell r="U70">
            <v>14</v>
          </cell>
        </row>
        <row r="71">
          <cell r="M71">
            <v>2150.6</v>
          </cell>
          <cell r="N71">
            <v>1287.5999999999999</v>
          </cell>
          <cell r="O71">
            <v>1167</v>
          </cell>
          <cell r="P71">
            <v>572</v>
          </cell>
          <cell r="Q71">
            <v>306.2</v>
          </cell>
          <cell r="R71">
            <v>659.1</v>
          </cell>
          <cell r="S71">
            <v>1109.5</v>
          </cell>
          <cell r="T71">
            <v>1407.3</v>
          </cell>
          <cell r="U71">
            <v>556.5</v>
          </cell>
        </row>
        <row r="72">
          <cell r="M72">
            <v>93.1</v>
          </cell>
          <cell r="N72">
            <v>201</v>
          </cell>
          <cell r="O72">
            <v>30.3</v>
          </cell>
          <cell r="P72">
            <v>14.5</v>
          </cell>
          <cell r="Q72">
            <v>0.1</v>
          </cell>
          <cell r="R72">
            <v>18.7</v>
          </cell>
          <cell r="S72">
            <v>71.8</v>
          </cell>
          <cell r="T72">
            <v>120.9</v>
          </cell>
          <cell r="U72">
            <v>28.3</v>
          </cell>
        </row>
        <row r="74">
          <cell r="M74">
            <v>286.39999999999998</v>
          </cell>
          <cell r="N74">
            <v>362.4</v>
          </cell>
          <cell r="O74">
            <v>325</v>
          </cell>
          <cell r="P74">
            <v>131.9</v>
          </cell>
          <cell r="Q74">
            <v>28.2</v>
          </cell>
          <cell r="R74">
            <v>35.6</v>
          </cell>
          <cell r="S74">
            <v>69.8</v>
          </cell>
          <cell r="T74">
            <v>88.3</v>
          </cell>
          <cell r="U74">
            <v>146.30000000000001</v>
          </cell>
        </row>
        <row r="75">
          <cell r="M75">
            <v>61.4</v>
          </cell>
          <cell r="N75">
            <v>49.6</v>
          </cell>
          <cell r="O75">
            <v>34.1</v>
          </cell>
          <cell r="P75">
            <v>0.4</v>
          </cell>
          <cell r="Q75">
            <v>8.6999999999999993</v>
          </cell>
          <cell r="R75">
            <v>25.1</v>
          </cell>
          <cell r="S75">
            <v>36.1</v>
          </cell>
          <cell r="T75">
            <v>44.2</v>
          </cell>
          <cell r="U75">
            <v>46.4</v>
          </cell>
        </row>
        <row r="76">
          <cell r="M76">
            <v>2.6</v>
          </cell>
          <cell r="N76">
            <v>2.7</v>
          </cell>
          <cell r="O76">
            <v>1.8</v>
          </cell>
          <cell r="P76">
            <v>0</v>
          </cell>
          <cell r="Q76">
            <v>0.1</v>
          </cell>
          <cell r="R76">
            <v>0.6</v>
          </cell>
          <cell r="S76">
            <v>1.5</v>
          </cell>
          <cell r="T76">
            <v>2</v>
          </cell>
          <cell r="U76">
            <v>2.2999999999999998</v>
          </cell>
        </row>
        <row r="78"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131.6</v>
          </cell>
          <cell r="R78">
            <v>402.1</v>
          </cell>
          <cell r="S78">
            <v>481.8</v>
          </cell>
          <cell r="T78">
            <v>125</v>
          </cell>
          <cell r="U78">
            <v>2.2999999999999998</v>
          </cell>
          <cell r="V78">
            <v>1142.8</v>
          </cell>
        </row>
        <row r="79">
          <cell r="M79">
            <v>4.5999999999999996</v>
          </cell>
          <cell r="N79">
            <v>4.5999999999999996</v>
          </cell>
          <cell r="O79">
            <v>3.2</v>
          </cell>
          <cell r="P79">
            <v>0.3</v>
          </cell>
          <cell r="Q79">
            <v>0.4</v>
          </cell>
          <cell r="R79">
            <v>2.2999999999999998</v>
          </cell>
          <cell r="S79">
            <v>3</v>
          </cell>
          <cell r="T79">
            <v>3.8</v>
          </cell>
          <cell r="U79">
            <v>3.8</v>
          </cell>
          <cell r="V79">
            <v>26</v>
          </cell>
        </row>
        <row r="82"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6053.6</v>
          </cell>
        </row>
        <row r="83">
          <cell r="M83">
            <v>142.30000000000001</v>
          </cell>
          <cell r="N83">
            <v>144</v>
          </cell>
          <cell r="O83">
            <v>505.5</v>
          </cell>
          <cell r="P83">
            <v>4.9000000000000004</v>
          </cell>
          <cell r="Q83">
            <v>782.1</v>
          </cell>
          <cell r="R83">
            <v>166.4</v>
          </cell>
          <cell r="S83">
            <v>273.89999999999998</v>
          </cell>
          <cell r="T83">
            <v>295.39999999999998</v>
          </cell>
          <cell r="U83">
            <v>1861.6</v>
          </cell>
        </row>
        <row r="84">
          <cell r="M84">
            <v>307.2</v>
          </cell>
          <cell r="N84">
            <v>211.5</v>
          </cell>
          <cell r="O84">
            <v>216.7</v>
          </cell>
          <cell r="P84">
            <v>242.3</v>
          </cell>
          <cell r="Q84">
            <v>235.9</v>
          </cell>
          <cell r="R84">
            <v>206.1</v>
          </cell>
          <cell r="S84">
            <v>240.2</v>
          </cell>
          <cell r="T84">
            <v>183.5</v>
          </cell>
          <cell r="U84">
            <v>220.7</v>
          </cell>
        </row>
        <row r="85"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</row>
        <row r="86">
          <cell r="M86">
            <v>21.3</v>
          </cell>
          <cell r="N86">
            <v>8.1999999999999993</v>
          </cell>
          <cell r="O86">
            <v>7.9</v>
          </cell>
          <cell r="P86">
            <v>0.9</v>
          </cell>
          <cell r="Q86">
            <v>1.6</v>
          </cell>
          <cell r="R86">
            <v>4</v>
          </cell>
          <cell r="S86">
            <v>10.3</v>
          </cell>
          <cell r="T86">
            <v>7.9</v>
          </cell>
          <cell r="U86">
            <v>3.5</v>
          </cell>
        </row>
        <row r="87">
          <cell r="M87">
            <v>712.9</v>
          </cell>
          <cell r="N87">
            <v>788.2</v>
          </cell>
          <cell r="O87">
            <v>2211.6</v>
          </cell>
          <cell r="P87">
            <v>597.6</v>
          </cell>
          <cell r="Q87">
            <v>552.1</v>
          </cell>
          <cell r="R87">
            <v>647.79999999999995</v>
          </cell>
          <cell r="S87">
            <v>829.1</v>
          </cell>
          <cell r="T87">
            <v>678.4</v>
          </cell>
          <cell r="U87">
            <v>709.6</v>
          </cell>
        </row>
        <row r="88">
          <cell r="M88">
            <v>710.5</v>
          </cell>
          <cell r="N88">
            <v>775.2</v>
          </cell>
          <cell r="O88">
            <v>747.1</v>
          </cell>
          <cell r="P88">
            <v>596.5</v>
          </cell>
          <cell r="Q88">
            <v>549.1</v>
          </cell>
          <cell r="R88">
            <v>641</v>
          </cell>
          <cell r="S88">
            <v>822.3</v>
          </cell>
          <cell r="T88">
            <v>669.2</v>
          </cell>
          <cell r="U88">
            <v>703.5</v>
          </cell>
        </row>
        <row r="89">
          <cell r="M89">
            <v>0</v>
          </cell>
          <cell r="N89">
            <v>0</v>
          </cell>
          <cell r="O89">
            <v>1462.4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</row>
        <row r="91">
          <cell r="M91">
            <v>5.8</v>
          </cell>
          <cell r="N91">
            <v>5.6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</row>
        <row r="92">
          <cell r="M92">
            <v>0</v>
          </cell>
          <cell r="N92">
            <v>1597.8</v>
          </cell>
          <cell r="O92">
            <v>803.3</v>
          </cell>
          <cell r="P92">
            <v>1309.4000000000001</v>
          </cell>
          <cell r="Q92">
            <v>825</v>
          </cell>
          <cell r="R92">
            <v>859.7</v>
          </cell>
          <cell r="S92">
            <v>874</v>
          </cell>
          <cell r="T92">
            <v>877.2</v>
          </cell>
          <cell r="U92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"/>
      <sheetName val="TCYN"/>
      <sheetName val="TCG"/>
      <sheetName val="DIF"/>
      <sheetName val="Gcap"/>
      <sheetName val="GCK"/>
      <sheetName val="Pretrib"/>
      <sheetName val="Ytotal"/>
      <sheetName val="Gastot"/>
      <sheetName val="gastotri"/>
      <sheetName val="Chart2"/>
      <sheetName val="datos graf."/>
      <sheetName val="FINANCIAMIENTO"/>
      <sheetName val="OPE-FINA"/>
      <sheetName val="Gasto "/>
      <sheetName val="ING SIN DIF "/>
      <sheetName val="ING SIN DIF NI COMISION"/>
      <sheetName val="FLUJO"/>
      <sheetName val="ING "/>
      <sheetName val="FINANCIAMIENTO (2)"/>
      <sheetName val="Ingresos Tributarios"/>
      <sheetName val="Ponderación Impuestos"/>
      <sheetName val="ING COMBUS"/>
      <sheetName val="LIST GASTOS"/>
      <sheetName val="LIST INGRESOS"/>
      <sheetName val="CUADROS FISC.COMPARA902001-1er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BV244"/>
  <sheetViews>
    <sheetView showGridLines="0" tabSelected="1" topLeftCell="A79" zoomScaleNormal="100" workbookViewId="0">
      <selection activeCell="B103" sqref="B103"/>
    </sheetView>
  </sheetViews>
  <sheetFormatPr baseColWidth="10" defaultColWidth="11.42578125" defaultRowHeight="12.75"/>
  <cols>
    <col min="1" max="1" width="1.5703125" style="30" customWidth="1"/>
    <col min="2" max="2" width="76.85546875" style="32" customWidth="1"/>
    <col min="3" max="10" width="10.7109375" style="32" customWidth="1"/>
    <col min="11" max="11" width="12.5703125" style="32" customWidth="1"/>
    <col min="12" max="12" width="14" style="32" customWidth="1"/>
    <col min="13" max="13" width="10.5703125" style="30" customWidth="1"/>
    <col min="14" max="14" width="10.28515625" style="30" customWidth="1"/>
    <col min="15" max="15" width="12.140625" style="30" customWidth="1"/>
    <col min="16" max="16" width="10" style="30" customWidth="1"/>
    <col min="17" max="21" width="12.140625" style="30" customWidth="1"/>
    <col min="22" max="22" width="10.42578125" style="30" customWidth="1"/>
    <col min="23" max="23" width="14" style="32" customWidth="1"/>
    <col min="24" max="24" width="17.85546875" style="3" customWidth="1"/>
    <col min="25" max="60" width="11.42578125" style="3"/>
    <col min="61" max="16384" width="11.42578125" style="32"/>
  </cols>
  <sheetData>
    <row r="1" spans="2:35" ht="18.75" customHeight="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  <c r="O2" s="5"/>
      <c r="P2" s="5"/>
      <c r="Q2" s="5"/>
      <c r="R2" s="5"/>
      <c r="S2" s="5"/>
      <c r="T2" s="5"/>
      <c r="U2" s="5"/>
      <c r="V2" s="5"/>
      <c r="W2" s="4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20.25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5" ht="15.75" customHeight="1">
      <c r="B4" s="6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5" ht="15.75" customHeight="1">
      <c r="B5" s="7" t="s">
        <v>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2:35" ht="15.75" customHeight="1">
      <c r="B6" s="7" t="s">
        <v>4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2:35" ht="24" customHeight="1">
      <c r="B7" s="8" t="s">
        <v>5</v>
      </c>
      <c r="C7" s="9">
        <v>2020</v>
      </c>
      <c r="D7" s="10"/>
      <c r="E7" s="10"/>
      <c r="F7" s="10"/>
      <c r="G7" s="10"/>
      <c r="H7" s="10"/>
      <c r="I7" s="10"/>
      <c r="J7" s="10"/>
      <c r="K7" s="10"/>
      <c r="L7" s="11" t="s">
        <v>6</v>
      </c>
      <c r="M7" s="9">
        <v>2020</v>
      </c>
      <c r="N7" s="10"/>
      <c r="O7" s="10"/>
      <c r="P7" s="10"/>
      <c r="Q7" s="10"/>
      <c r="R7" s="10"/>
      <c r="S7" s="10"/>
      <c r="T7" s="10"/>
      <c r="U7" s="10"/>
      <c r="V7" s="11" t="s">
        <v>7</v>
      </c>
      <c r="W7" s="11" t="s">
        <v>8</v>
      </c>
      <c r="X7" s="12"/>
      <c r="Y7" s="1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2:35" ht="25.5" customHeight="1" thickBot="1">
      <c r="B8" s="13"/>
      <c r="C8" s="14" t="s">
        <v>9</v>
      </c>
      <c r="D8" s="14" t="s">
        <v>10</v>
      </c>
      <c r="E8" s="14" t="s">
        <v>11</v>
      </c>
      <c r="F8" s="14" t="s">
        <v>12</v>
      </c>
      <c r="G8" s="14" t="s">
        <v>13</v>
      </c>
      <c r="H8" s="14" t="s">
        <v>14</v>
      </c>
      <c r="I8" s="14" t="s">
        <v>15</v>
      </c>
      <c r="J8" s="14" t="s">
        <v>16</v>
      </c>
      <c r="K8" s="14" t="s">
        <v>17</v>
      </c>
      <c r="L8" s="15"/>
      <c r="M8" s="14" t="s">
        <v>9</v>
      </c>
      <c r="N8" s="14" t="s">
        <v>10</v>
      </c>
      <c r="O8" s="14" t="s">
        <v>11</v>
      </c>
      <c r="P8" s="14" t="s">
        <v>12</v>
      </c>
      <c r="Q8" s="14" t="s">
        <v>13</v>
      </c>
      <c r="R8" s="14" t="s">
        <v>14</v>
      </c>
      <c r="S8" s="14" t="s">
        <v>15</v>
      </c>
      <c r="T8" s="14" t="s">
        <v>16</v>
      </c>
      <c r="U8" s="14" t="s">
        <v>17</v>
      </c>
      <c r="V8" s="15"/>
      <c r="W8" s="15"/>
      <c r="X8" s="12"/>
      <c r="Y8" s="1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35" ht="18" customHeight="1" thickTop="1">
      <c r="B9" s="16" t="s">
        <v>18</v>
      </c>
      <c r="C9" s="17">
        <f t="shared" ref="C9:V9" si="0">+C10+C57+C58+C63+C81</f>
        <v>63516.999999999985</v>
      </c>
      <c r="D9" s="17">
        <f t="shared" si="0"/>
        <v>49745.4</v>
      </c>
      <c r="E9" s="17">
        <f t="shared" si="0"/>
        <v>46762.69999999999</v>
      </c>
      <c r="F9" s="17">
        <f t="shared" si="0"/>
        <v>45722.599999999991</v>
      </c>
      <c r="G9" s="17">
        <f t="shared" si="0"/>
        <v>34063.200000000004</v>
      </c>
      <c r="H9" s="17">
        <f t="shared" si="0"/>
        <v>40189.900000000009</v>
      </c>
      <c r="I9" s="17">
        <f t="shared" si="0"/>
        <v>54188.7</v>
      </c>
      <c r="J9" s="17">
        <f t="shared" si="0"/>
        <v>50060.299999999996</v>
      </c>
      <c r="K9" s="17">
        <f t="shared" si="0"/>
        <v>60178.999999999993</v>
      </c>
      <c r="L9" s="17">
        <f t="shared" si="0"/>
        <v>444428.80000000005</v>
      </c>
      <c r="M9" s="17">
        <f t="shared" si="0"/>
        <v>61735.999999999993</v>
      </c>
      <c r="N9" s="17">
        <f t="shared" si="0"/>
        <v>50601.2</v>
      </c>
      <c r="O9" s="17">
        <f t="shared" si="0"/>
        <v>51254.5</v>
      </c>
      <c r="P9" s="17">
        <f t="shared" si="0"/>
        <v>45975.4</v>
      </c>
      <c r="Q9" s="17">
        <f t="shared" si="0"/>
        <v>33549.700000000004</v>
      </c>
      <c r="R9" s="17">
        <f t="shared" si="0"/>
        <v>37575.899999999994</v>
      </c>
      <c r="S9" s="17">
        <f t="shared" si="0"/>
        <v>52088.3</v>
      </c>
      <c r="T9" s="17">
        <f t="shared" si="0"/>
        <v>48508.899999999994</v>
      </c>
      <c r="U9" s="17">
        <f t="shared" si="0"/>
        <v>57163.399999999994</v>
      </c>
      <c r="V9" s="18">
        <f t="shared" si="0"/>
        <v>438453.29999999993</v>
      </c>
      <c r="W9" s="17">
        <f t="shared" ref="W9:W40" si="1">+L9/V9*100</f>
        <v>101.36285894073555</v>
      </c>
      <c r="X9" s="19"/>
      <c r="Y9" s="20"/>
      <c r="Z9" s="21"/>
      <c r="AA9" s="2"/>
      <c r="AB9" s="2"/>
      <c r="AC9" s="2"/>
      <c r="AD9" s="2"/>
      <c r="AE9" s="2"/>
      <c r="AF9" s="2"/>
      <c r="AG9" s="2"/>
      <c r="AH9" s="2"/>
      <c r="AI9" s="2"/>
    </row>
    <row r="10" spans="2:35" ht="18" customHeight="1">
      <c r="B10" s="16" t="s">
        <v>19</v>
      </c>
      <c r="C10" s="17">
        <f t="shared" ref="C10:V10" si="2">+C11+C16+C25+C46+C55+C56</f>
        <v>59414.999999999985</v>
      </c>
      <c r="D10" s="17">
        <f t="shared" si="2"/>
        <v>46283.9</v>
      </c>
      <c r="E10" s="17">
        <f t="shared" si="2"/>
        <v>41051.899999999994</v>
      </c>
      <c r="F10" s="17">
        <f t="shared" si="2"/>
        <v>32352.799999999996</v>
      </c>
      <c r="G10" s="17">
        <f t="shared" si="2"/>
        <v>31764.900000000005</v>
      </c>
      <c r="H10" s="17">
        <f t="shared" si="2"/>
        <v>37756.100000000006</v>
      </c>
      <c r="I10" s="17">
        <f t="shared" si="2"/>
        <v>50757.399999999994</v>
      </c>
      <c r="J10" s="17">
        <f t="shared" si="2"/>
        <v>46807.299999999996</v>
      </c>
      <c r="K10" s="17">
        <f t="shared" si="2"/>
        <v>46212.499999999993</v>
      </c>
      <c r="L10" s="17">
        <f t="shared" si="2"/>
        <v>392401.8</v>
      </c>
      <c r="M10" s="17">
        <f>+M11+M16+M25+M46+M55+M56</f>
        <v>57894.899999999994</v>
      </c>
      <c r="N10" s="17">
        <f t="shared" ref="N10:U10" si="3">+N11+N16+N25+N46+N55+N56</f>
        <v>47434.6</v>
      </c>
      <c r="O10" s="17">
        <f t="shared" si="3"/>
        <v>45372.800000000003</v>
      </c>
      <c r="P10" s="17">
        <f t="shared" si="3"/>
        <v>32634.600000000002</v>
      </c>
      <c r="Q10" s="18">
        <f t="shared" si="3"/>
        <v>31169.800000000003</v>
      </c>
      <c r="R10" s="18">
        <f t="shared" si="3"/>
        <v>35091.399999999994</v>
      </c>
      <c r="S10" s="18">
        <f t="shared" si="3"/>
        <v>48717.599999999999</v>
      </c>
      <c r="T10" s="18">
        <f t="shared" si="3"/>
        <v>42525.2</v>
      </c>
      <c r="U10" s="18">
        <f t="shared" si="3"/>
        <v>44136.5</v>
      </c>
      <c r="V10" s="18">
        <f t="shared" si="2"/>
        <v>384977.39999999997</v>
      </c>
      <c r="W10" s="17">
        <f t="shared" si="1"/>
        <v>101.92852879156024</v>
      </c>
      <c r="X10" s="19"/>
      <c r="Y10" s="20"/>
      <c r="Z10" s="21"/>
      <c r="AA10" s="2"/>
      <c r="AB10" s="2"/>
      <c r="AC10" s="2"/>
      <c r="AD10" s="2"/>
      <c r="AE10" s="2"/>
      <c r="AF10" s="2"/>
      <c r="AG10" s="2"/>
      <c r="AH10" s="2"/>
      <c r="AI10" s="2"/>
    </row>
    <row r="11" spans="2:35" ht="18" customHeight="1">
      <c r="B11" s="22" t="s">
        <v>20</v>
      </c>
      <c r="C11" s="23">
        <f t="shared" ref="C11:V11" si="4">SUM(C12:C15)</f>
        <v>20896.599999999999</v>
      </c>
      <c r="D11" s="23">
        <f t="shared" si="4"/>
        <v>14072.900000000001</v>
      </c>
      <c r="E11" s="23">
        <f t="shared" si="4"/>
        <v>13646.500000000002</v>
      </c>
      <c r="F11" s="23">
        <f t="shared" si="4"/>
        <v>16420.599999999999</v>
      </c>
      <c r="G11" s="23">
        <f t="shared" si="4"/>
        <v>11041.7</v>
      </c>
      <c r="H11" s="23">
        <f t="shared" si="4"/>
        <v>10874.6</v>
      </c>
      <c r="I11" s="23">
        <f t="shared" si="4"/>
        <v>20089.699999999997</v>
      </c>
      <c r="J11" s="23">
        <f t="shared" si="4"/>
        <v>15607.4</v>
      </c>
      <c r="K11" s="23">
        <f t="shared" si="4"/>
        <v>14881.3</v>
      </c>
      <c r="L11" s="23">
        <f t="shared" si="4"/>
        <v>137531.30000000002</v>
      </c>
      <c r="M11" s="23">
        <f>SUM(M12:M15)</f>
        <v>20096.5</v>
      </c>
      <c r="N11" s="23">
        <f t="shared" ref="N11:U11" si="5">SUM(N12:N15)</f>
        <v>14253.5</v>
      </c>
      <c r="O11" s="23">
        <f t="shared" si="5"/>
        <v>14066.400000000001</v>
      </c>
      <c r="P11" s="23">
        <f t="shared" si="5"/>
        <v>15619.900000000001</v>
      </c>
      <c r="Q11" s="24">
        <f t="shared" si="5"/>
        <v>11502.000000000002</v>
      </c>
      <c r="R11" s="24">
        <f t="shared" si="5"/>
        <v>10766</v>
      </c>
      <c r="S11" s="24">
        <f t="shared" si="5"/>
        <v>20563.600000000002</v>
      </c>
      <c r="T11" s="24">
        <f t="shared" si="5"/>
        <v>11978.4</v>
      </c>
      <c r="U11" s="24">
        <f t="shared" si="5"/>
        <v>12387.500000000002</v>
      </c>
      <c r="V11" s="24">
        <f t="shared" si="4"/>
        <v>131233.79999999999</v>
      </c>
      <c r="W11" s="23">
        <f t="shared" si="1"/>
        <v>104.79868753324222</v>
      </c>
      <c r="X11" s="19"/>
      <c r="Y11" s="20"/>
      <c r="Z11" s="21"/>
      <c r="AA11" s="2"/>
      <c r="AB11" s="2"/>
      <c r="AC11" s="2"/>
      <c r="AD11" s="2"/>
      <c r="AE11" s="2"/>
      <c r="AF11" s="2"/>
      <c r="AG11" s="2"/>
      <c r="AH11" s="2"/>
      <c r="AI11" s="2"/>
    </row>
    <row r="12" spans="2:35" ht="18" customHeight="1">
      <c r="B12" s="25" t="s">
        <v>21</v>
      </c>
      <c r="C12" s="26">
        <f>+[1]PP!M11</f>
        <v>6857</v>
      </c>
      <c r="D12" s="26">
        <f>+[1]PP!N11</f>
        <v>5532.7</v>
      </c>
      <c r="E12" s="26">
        <f>+[1]PP!O11</f>
        <v>4956.6000000000004</v>
      </c>
      <c r="F12" s="26">
        <f>+[1]PP!P11</f>
        <v>4725.8999999999996</v>
      </c>
      <c r="G12" s="26">
        <f>+[1]PP!Q11</f>
        <v>4520.2</v>
      </c>
      <c r="H12" s="26">
        <f>+[1]PP!R11</f>
        <v>4102.1000000000004</v>
      </c>
      <c r="I12" s="26">
        <f>+[1]PP!S11</f>
        <v>4181.7</v>
      </c>
      <c r="J12" s="26">
        <f>+[1]PP!T11</f>
        <v>5375.9</v>
      </c>
      <c r="K12" s="26">
        <f>+[1]PP!U11</f>
        <v>4394</v>
      </c>
      <c r="L12" s="26">
        <f>SUM(C12:K12)</f>
        <v>44646.100000000006</v>
      </c>
      <c r="M12" s="26">
        <v>6490.8</v>
      </c>
      <c r="N12" s="26">
        <v>5456.8</v>
      </c>
      <c r="O12" s="26">
        <v>5157.1000000000004</v>
      </c>
      <c r="P12" s="26">
        <v>4636.3</v>
      </c>
      <c r="Q12" s="26">
        <v>4586.1000000000004</v>
      </c>
      <c r="R12" s="26">
        <v>4003.3</v>
      </c>
      <c r="S12" s="26">
        <v>4504.3</v>
      </c>
      <c r="T12" s="26">
        <v>4169.5</v>
      </c>
      <c r="U12" s="26">
        <v>4113.8</v>
      </c>
      <c r="V12" s="27">
        <f>SUM(M12:U12)</f>
        <v>43118</v>
      </c>
      <c r="W12" s="26">
        <f t="shared" si="1"/>
        <v>103.54399554710332</v>
      </c>
      <c r="X12" s="19"/>
      <c r="Y12" s="20"/>
      <c r="Z12" s="21"/>
      <c r="AA12" s="2"/>
      <c r="AB12" s="2"/>
      <c r="AC12" s="2"/>
      <c r="AD12" s="2"/>
      <c r="AE12" s="2"/>
      <c r="AF12" s="2"/>
      <c r="AG12" s="2"/>
      <c r="AH12" s="2"/>
      <c r="AI12" s="2"/>
    </row>
    <row r="13" spans="2:35" ht="18" customHeight="1">
      <c r="B13" s="25" t="s">
        <v>22</v>
      </c>
      <c r="C13" s="26">
        <f>+[1]PP!M12</f>
        <v>10045.5</v>
      </c>
      <c r="D13" s="26">
        <f>+[1]PP!N12</f>
        <v>5947.3</v>
      </c>
      <c r="E13" s="26">
        <f>+[1]PP!O12</f>
        <v>5901.6</v>
      </c>
      <c r="F13" s="26">
        <f>+[1]PP!P12</f>
        <v>9248.7000000000007</v>
      </c>
      <c r="G13" s="26">
        <f>+[1]PP!Q12</f>
        <v>3614.5</v>
      </c>
      <c r="H13" s="26">
        <f>+[1]PP!R12</f>
        <v>4255.8999999999996</v>
      </c>
      <c r="I13" s="26">
        <f>+[1]PP!S12</f>
        <v>12123.4</v>
      </c>
      <c r="J13" s="26">
        <f>+[1]PP!T12</f>
        <v>7215.7</v>
      </c>
      <c r="K13" s="26">
        <f>+[1]PP!U12</f>
        <v>8327.9</v>
      </c>
      <c r="L13" s="26">
        <f>SUM(C13:K13)</f>
        <v>66680.5</v>
      </c>
      <c r="M13" s="26">
        <v>9705.2000000000007</v>
      </c>
      <c r="N13" s="26">
        <v>6085.5</v>
      </c>
      <c r="O13" s="26">
        <v>6159.3</v>
      </c>
      <c r="P13" s="26">
        <v>8525.6</v>
      </c>
      <c r="Q13" s="26">
        <v>4049.3</v>
      </c>
      <c r="R13" s="26">
        <v>4359.8999999999996</v>
      </c>
      <c r="S13" s="26">
        <v>12234.1</v>
      </c>
      <c r="T13" s="26">
        <v>5184.6000000000004</v>
      </c>
      <c r="U13" s="26">
        <v>6037.4</v>
      </c>
      <c r="V13" s="27">
        <f>SUM(M13:U13)</f>
        <v>62340.9</v>
      </c>
      <c r="W13" s="26">
        <f t="shared" si="1"/>
        <v>106.96108012556765</v>
      </c>
      <c r="X13" s="19"/>
      <c r="Y13" s="20"/>
      <c r="Z13" s="21"/>
      <c r="AA13" s="2"/>
      <c r="AB13" s="2"/>
      <c r="AC13" s="2"/>
      <c r="AD13" s="2"/>
      <c r="AE13" s="2"/>
      <c r="AF13" s="2"/>
      <c r="AG13" s="2"/>
      <c r="AH13" s="2"/>
      <c r="AI13" s="2"/>
    </row>
    <row r="14" spans="2:35" ht="18" customHeight="1">
      <c r="B14" s="25" t="s">
        <v>23</v>
      </c>
      <c r="C14" s="26">
        <f>+[1]PP!M13</f>
        <v>3790.6</v>
      </c>
      <c r="D14" s="26">
        <f>+[1]PP!N13</f>
        <v>2473.6999999999998</v>
      </c>
      <c r="E14" s="26">
        <f>+[1]PP!O13</f>
        <v>2716.1</v>
      </c>
      <c r="F14" s="26">
        <f>+[1]PP!P13</f>
        <v>2401.6999999999998</v>
      </c>
      <c r="G14" s="26">
        <f>+[1]PP!Q13</f>
        <v>2860.3</v>
      </c>
      <c r="H14" s="26">
        <f>+[1]PP!R13</f>
        <v>2447.1</v>
      </c>
      <c r="I14" s="26">
        <f>+[1]PP!S13</f>
        <v>3675.5</v>
      </c>
      <c r="J14" s="26">
        <f>+[1]PP!T13</f>
        <v>2939.6</v>
      </c>
      <c r="K14" s="26">
        <f>+[1]PP!U13</f>
        <v>2081.4</v>
      </c>
      <c r="L14" s="26">
        <f>SUM(C14:K14)</f>
        <v>25385.999999999996</v>
      </c>
      <c r="M14" s="26">
        <v>3723.6</v>
      </c>
      <c r="N14" s="26">
        <v>2572.6</v>
      </c>
      <c r="O14" s="26">
        <v>2528</v>
      </c>
      <c r="P14" s="26">
        <v>2444.5</v>
      </c>
      <c r="Q14" s="26">
        <v>2845.7</v>
      </c>
      <c r="R14" s="26">
        <v>2375.9</v>
      </c>
      <c r="S14" s="26">
        <v>3760.5</v>
      </c>
      <c r="T14" s="26">
        <v>2454.5</v>
      </c>
      <c r="U14" s="26">
        <v>2145.6999999999998</v>
      </c>
      <c r="V14" s="27">
        <f>SUM(M14:U14)</f>
        <v>24851.000000000004</v>
      </c>
      <c r="W14" s="26">
        <f t="shared" si="1"/>
        <v>102.15283087199707</v>
      </c>
      <c r="X14" s="19"/>
      <c r="Y14" s="20"/>
      <c r="Z14" s="21"/>
      <c r="AA14" s="2"/>
      <c r="AB14" s="2"/>
      <c r="AC14" s="2"/>
      <c r="AD14" s="2"/>
      <c r="AE14" s="2"/>
      <c r="AF14" s="2"/>
      <c r="AG14" s="2"/>
      <c r="AH14" s="2"/>
      <c r="AI14" s="2"/>
    </row>
    <row r="15" spans="2:35" ht="18" customHeight="1">
      <c r="B15" s="25" t="s">
        <v>24</v>
      </c>
      <c r="C15" s="26">
        <f>+[1]PP!M14</f>
        <v>203.5</v>
      </c>
      <c r="D15" s="26">
        <f>+[1]PP!N14</f>
        <v>119.2</v>
      </c>
      <c r="E15" s="26">
        <f>+[1]PP!O14</f>
        <v>72.2</v>
      </c>
      <c r="F15" s="26">
        <f>+[1]PP!P14</f>
        <v>44.3</v>
      </c>
      <c r="G15" s="26">
        <f>+[1]PP!Q14</f>
        <v>46.7</v>
      </c>
      <c r="H15" s="26">
        <f>+[1]PP!R14</f>
        <v>69.5</v>
      </c>
      <c r="I15" s="26">
        <f>+[1]PP!S14</f>
        <v>109.1</v>
      </c>
      <c r="J15" s="26">
        <f>+[1]PP!T14</f>
        <v>76.2</v>
      </c>
      <c r="K15" s="26">
        <f>+[1]PP!U14</f>
        <v>78</v>
      </c>
      <c r="L15" s="26">
        <f>SUM(C15:K15)</f>
        <v>818.7</v>
      </c>
      <c r="M15" s="26">
        <v>176.9</v>
      </c>
      <c r="N15" s="26">
        <v>138.6</v>
      </c>
      <c r="O15" s="26">
        <v>222</v>
      </c>
      <c r="P15" s="26">
        <v>13.5</v>
      </c>
      <c r="Q15" s="26">
        <v>20.9</v>
      </c>
      <c r="R15" s="26">
        <v>26.9</v>
      </c>
      <c r="S15" s="26">
        <v>64.7</v>
      </c>
      <c r="T15" s="26">
        <v>169.8</v>
      </c>
      <c r="U15" s="26">
        <v>90.6</v>
      </c>
      <c r="V15" s="27">
        <f>SUM(M15:U15)</f>
        <v>923.9</v>
      </c>
      <c r="W15" s="26">
        <f t="shared" si="1"/>
        <v>88.613486308041999</v>
      </c>
      <c r="X15" s="19"/>
      <c r="Y15" s="20"/>
      <c r="Z15" s="21"/>
      <c r="AA15" s="2"/>
      <c r="AB15" s="2"/>
      <c r="AC15" s="2"/>
      <c r="AD15" s="2"/>
      <c r="AE15" s="2"/>
      <c r="AF15" s="2"/>
      <c r="AG15" s="2"/>
      <c r="AH15" s="2"/>
      <c r="AI15" s="2"/>
    </row>
    <row r="16" spans="2:35" ht="18" customHeight="1">
      <c r="B16" s="16" t="s">
        <v>25</v>
      </c>
      <c r="C16" s="28">
        <f t="shared" ref="C16:V16" si="6">+C17+C24</f>
        <v>2038.1</v>
      </c>
      <c r="D16" s="28">
        <f t="shared" si="6"/>
        <v>1843</v>
      </c>
      <c r="E16" s="28">
        <f t="shared" si="6"/>
        <v>2517.6</v>
      </c>
      <c r="F16" s="28">
        <f t="shared" si="6"/>
        <v>492</v>
      </c>
      <c r="G16" s="28">
        <f t="shared" si="6"/>
        <v>1039.4000000000001</v>
      </c>
      <c r="H16" s="28">
        <f t="shared" si="6"/>
        <v>1588.6999999999998</v>
      </c>
      <c r="I16" s="28">
        <f t="shared" si="6"/>
        <v>2388.1000000000004</v>
      </c>
      <c r="J16" s="28">
        <f t="shared" si="6"/>
        <v>2080.3999999999996</v>
      </c>
      <c r="K16" s="28">
        <f t="shared" si="6"/>
        <v>2672.5</v>
      </c>
      <c r="L16" s="28">
        <f t="shared" si="6"/>
        <v>16659.800000000003</v>
      </c>
      <c r="M16" s="28">
        <f>+M17+M24</f>
        <v>1933.1</v>
      </c>
      <c r="N16" s="28">
        <f t="shared" ref="N16:U16" si="7">+N17+N24</f>
        <v>1930.3000000000002</v>
      </c>
      <c r="O16" s="28">
        <f t="shared" si="7"/>
        <v>2431.7999999999997</v>
      </c>
      <c r="P16" s="28">
        <f t="shared" si="7"/>
        <v>538.29999999999995</v>
      </c>
      <c r="Q16" s="29">
        <f t="shared" si="7"/>
        <v>1051.5</v>
      </c>
      <c r="R16" s="29">
        <f t="shared" si="7"/>
        <v>1407.1000000000001</v>
      </c>
      <c r="S16" s="29">
        <f t="shared" si="7"/>
        <v>2306.4</v>
      </c>
      <c r="T16" s="29">
        <f t="shared" si="7"/>
        <v>1538.6000000000001</v>
      </c>
      <c r="U16" s="29">
        <f t="shared" si="7"/>
        <v>2178.3000000000002</v>
      </c>
      <c r="V16" s="29">
        <f t="shared" si="6"/>
        <v>15315.4</v>
      </c>
      <c r="W16" s="28">
        <f t="shared" si="1"/>
        <v>108.77809263878191</v>
      </c>
      <c r="X16" s="19"/>
      <c r="Y16" s="20"/>
      <c r="Z16" s="21"/>
      <c r="AA16" s="2"/>
      <c r="AB16" s="2"/>
      <c r="AC16" s="2"/>
      <c r="AD16" s="2"/>
      <c r="AE16" s="2"/>
      <c r="AF16" s="2"/>
      <c r="AG16" s="2"/>
      <c r="AH16" s="2"/>
      <c r="AI16" s="2"/>
    </row>
    <row r="17" spans="1:74" ht="18" customHeight="1">
      <c r="B17" s="31" t="s">
        <v>26</v>
      </c>
      <c r="C17" s="28">
        <f t="shared" ref="C17:V17" si="8">SUM(C18:C23)</f>
        <v>1890.3</v>
      </c>
      <c r="D17" s="28">
        <f t="shared" si="8"/>
        <v>1729.9</v>
      </c>
      <c r="E17" s="28">
        <f t="shared" si="8"/>
        <v>2431.9</v>
      </c>
      <c r="F17" s="28">
        <f t="shared" si="8"/>
        <v>478.8</v>
      </c>
      <c r="G17" s="28">
        <f t="shared" si="8"/>
        <v>1019.9000000000001</v>
      </c>
      <c r="H17" s="28">
        <f t="shared" si="8"/>
        <v>1526.6</v>
      </c>
      <c r="I17" s="28">
        <f t="shared" si="8"/>
        <v>2313.1000000000004</v>
      </c>
      <c r="J17" s="28">
        <f t="shared" si="8"/>
        <v>2023.9999999999998</v>
      </c>
      <c r="K17" s="28">
        <f t="shared" si="8"/>
        <v>2601.9</v>
      </c>
      <c r="L17" s="28">
        <f t="shared" si="8"/>
        <v>16016.400000000001</v>
      </c>
      <c r="M17" s="28">
        <f>SUM(M18:M23)</f>
        <v>1771</v>
      </c>
      <c r="N17" s="28">
        <f t="shared" ref="N17:U17" si="9">SUM(N18:N23)</f>
        <v>1775.2000000000003</v>
      </c>
      <c r="O17" s="28">
        <f t="shared" si="9"/>
        <v>2340.2999999999997</v>
      </c>
      <c r="P17" s="28">
        <f t="shared" si="9"/>
        <v>523.19999999999993</v>
      </c>
      <c r="Q17" s="29">
        <f t="shared" si="9"/>
        <v>1039</v>
      </c>
      <c r="R17" s="29">
        <f t="shared" si="9"/>
        <v>1385.7</v>
      </c>
      <c r="S17" s="29">
        <f t="shared" si="9"/>
        <v>2252.4</v>
      </c>
      <c r="T17" s="29">
        <f t="shared" si="9"/>
        <v>1451.0000000000002</v>
      </c>
      <c r="U17" s="29">
        <f t="shared" si="9"/>
        <v>2103.6000000000004</v>
      </c>
      <c r="V17" s="29">
        <f t="shared" si="8"/>
        <v>14641.4</v>
      </c>
      <c r="W17" s="28">
        <f t="shared" si="1"/>
        <v>109.39117843922031</v>
      </c>
      <c r="X17" s="19"/>
      <c r="Y17" s="20"/>
      <c r="Z17" s="21"/>
      <c r="AA17" s="2"/>
      <c r="AB17" s="2"/>
      <c r="AC17" s="2"/>
      <c r="AD17" s="2"/>
      <c r="AE17" s="2"/>
      <c r="AF17" s="2"/>
      <c r="AG17" s="2"/>
      <c r="AH17" s="2"/>
      <c r="AI17" s="2"/>
    </row>
    <row r="18" spans="1:74" ht="18" customHeight="1">
      <c r="B18" s="33" t="s">
        <v>27</v>
      </c>
      <c r="C18" s="34">
        <f>+[1]PP!M17</f>
        <v>81.3</v>
      </c>
      <c r="D18" s="34">
        <f>+[1]PP!N17</f>
        <v>211.8</v>
      </c>
      <c r="E18" s="34">
        <f>+[1]PP!O17</f>
        <v>1019.2</v>
      </c>
      <c r="F18" s="34">
        <f>+[1]PP!P17</f>
        <v>17.600000000000001</v>
      </c>
      <c r="G18" s="34">
        <f>+[1]PP!Q17</f>
        <v>22</v>
      </c>
      <c r="H18" s="34">
        <f>+[1]PP!R17</f>
        <v>57.1</v>
      </c>
      <c r="I18" s="34">
        <f>+[1]PP!S17</f>
        <v>58.9</v>
      </c>
      <c r="J18" s="34">
        <f>+[1]PP!T17</f>
        <v>161.5</v>
      </c>
      <c r="K18" s="34">
        <f>+[1]PP!U17</f>
        <v>816</v>
      </c>
      <c r="L18" s="26">
        <f t="shared" ref="L18:L24" si="10">SUM(C18:K18)</f>
        <v>2445.4</v>
      </c>
      <c r="M18" s="35">
        <v>94</v>
      </c>
      <c r="N18" s="35">
        <v>236.1</v>
      </c>
      <c r="O18" s="35">
        <v>1004</v>
      </c>
      <c r="P18" s="35">
        <v>50.9</v>
      </c>
      <c r="Q18" s="35">
        <v>24.7</v>
      </c>
      <c r="R18" s="35">
        <v>30.1</v>
      </c>
      <c r="S18" s="35">
        <v>26.7</v>
      </c>
      <c r="T18" s="35">
        <v>209.8</v>
      </c>
      <c r="U18" s="35">
        <v>803.4</v>
      </c>
      <c r="V18" s="27">
        <f t="shared" ref="V18:V24" si="11">SUM(M18:U18)</f>
        <v>2479.6999999999998</v>
      </c>
      <c r="W18" s="26">
        <f t="shared" si="1"/>
        <v>98.616768157438401</v>
      </c>
      <c r="X18" s="19"/>
      <c r="Y18" s="20"/>
      <c r="Z18" s="21"/>
      <c r="AA18" s="2"/>
      <c r="AB18" s="2"/>
      <c r="AC18" s="2"/>
      <c r="AD18" s="2"/>
      <c r="AE18" s="2"/>
      <c r="AF18" s="2"/>
      <c r="AG18" s="2"/>
      <c r="AH18" s="2"/>
      <c r="AI18" s="2"/>
    </row>
    <row r="19" spans="1:74" ht="18" customHeight="1">
      <c r="B19" s="33" t="s">
        <v>28</v>
      </c>
      <c r="C19" s="34">
        <f>+[1]PP!M18</f>
        <v>197.4</v>
      </c>
      <c r="D19" s="34">
        <f>+[1]PP!N18</f>
        <v>92.9</v>
      </c>
      <c r="E19" s="34">
        <f>+[1]PP!O18</f>
        <v>65.5</v>
      </c>
      <c r="F19" s="34">
        <f>+[1]PP!P18</f>
        <v>54.3</v>
      </c>
      <c r="G19" s="34">
        <f>+[1]PP!Q18</f>
        <v>244.6</v>
      </c>
      <c r="H19" s="34">
        <f>+[1]PP!R18</f>
        <v>250.6</v>
      </c>
      <c r="I19" s="34">
        <f>+[1]PP!S18</f>
        <v>850.7</v>
      </c>
      <c r="J19" s="34">
        <f>+[1]PP!T18</f>
        <v>375.9</v>
      </c>
      <c r="K19" s="34">
        <f>+[1]PP!U18</f>
        <v>326.89999999999998</v>
      </c>
      <c r="L19" s="26">
        <f t="shared" si="10"/>
        <v>2458.8000000000002</v>
      </c>
      <c r="M19" s="35">
        <v>234.5</v>
      </c>
      <c r="N19" s="35">
        <v>120.2</v>
      </c>
      <c r="O19" s="35">
        <v>165</v>
      </c>
      <c r="P19" s="35">
        <v>0</v>
      </c>
      <c r="Q19" s="35">
        <v>299</v>
      </c>
      <c r="R19" s="35">
        <v>216.6</v>
      </c>
      <c r="S19" s="35">
        <v>715.8</v>
      </c>
      <c r="T19" s="35">
        <v>103.4</v>
      </c>
      <c r="U19" s="35">
        <v>148.80000000000001</v>
      </c>
      <c r="V19" s="27">
        <f t="shared" si="11"/>
        <v>2003.3</v>
      </c>
      <c r="W19" s="26">
        <f t="shared" si="1"/>
        <v>122.73748315279789</v>
      </c>
      <c r="X19" s="19"/>
      <c r="Y19" s="20"/>
      <c r="Z19" s="21"/>
      <c r="AA19" s="2"/>
      <c r="AB19" s="2"/>
      <c r="AC19" s="2"/>
      <c r="AD19" s="2"/>
      <c r="AE19" s="2"/>
      <c r="AF19" s="2"/>
      <c r="AG19" s="2"/>
      <c r="AH19" s="2"/>
      <c r="AI19" s="2"/>
    </row>
    <row r="20" spans="1:74" ht="18" customHeight="1">
      <c r="B20" s="33" t="s">
        <v>29</v>
      </c>
      <c r="C20" s="34">
        <f>+[1]PP!M19</f>
        <v>508.7</v>
      </c>
      <c r="D20" s="34">
        <f>+[1]PP!N19</f>
        <v>537.6</v>
      </c>
      <c r="E20" s="34">
        <f>+[1]PP!O19</f>
        <v>358.7</v>
      </c>
      <c r="F20" s="34">
        <f>+[1]PP!P19</f>
        <v>0</v>
      </c>
      <c r="G20" s="34">
        <f>+[1]PP!Q19</f>
        <v>55.6</v>
      </c>
      <c r="H20" s="34">
        <f>+[1]PP!R19</f>
        <v>324.60000000000002</v>
      </c>
      <c r="I20" s="34">
        <f>+[1]PP!S19</f>
        <v>415.3</v>
      </c>
      <c r="J20" s="34">
        <f>+[1]PP!T19</f>
        <v>610.70000000000005</v>
      </c>
      <c r="K20" s="34">
        <f>+[1]PP!U19</f>
        <v>590.4</v>
      </c>
      <c r="L20" s="26">
        <f t="shared" si="10"/>
        <v>3401.6</v>
      </c>
      <c r="M20" s="35">
        <v>526.4</v>
      </c>
      <c r="N20" s="35">
        <v>573.20000000000005</v>
      </c>
      <c r="O20" s="35">
        <v>329.2</v>
      </c>
      <c r="P20" s="35">
        <v>0</v>
      </c>
      <c r="Q20" s="35">
        <v>21.4</v>
      </c>
      <c r="R20" s="35">
        <v>236.1</v>
      </c>
      <c r="S20" s="35">
        <v>408.5</v>
      </c>
      <c r="T20" s="35">
        <v>283.3</v>
      </c>
      <c r="U20" s="35">
        <v>350.7</v>
      </c>
      <c r="V20" s="27">
        <f t="shared" si="11"/>
        <v>2728.8</v>
      </c>
      <c r="W20" s="26">
        <f t="shared" si="1"/>
        <v>124.65552623863969</v>
      </c>
      <c r="X20" s="19"/>
      <c r="Y20" s="20"/>
      <c r="Z20" s="21"/>
      <c r="AA20" s="2"/>
      <c r="AB20" s="2"/>
      <c r="AC20" s="2"/>
      <c r="AD20" s="2"/>
      <c r="AE20" s="2"/>
      <c r="AF20" s="2"/>
      <c r="AG20" s="2"/>
      <c r="AH20" s="2"/>
      <c r="AI20" s="2"/>
    </row>
    <row r="21" spans="1:74" ht="18" customHeight="1">
      <c r="A21" s="36"/>
      <c r="B21" s="37" t="s">
        <v>30</v>
      </c>
      <c r="C21" s="34">
        <f>+[1]PP!M20</f>
        <v>129.30000000000001</v>
      </c>
      <c r="D21" s="34">
        <f>+[1]PP!N20</f>
        <v>108</v>
      </c>
      <c r="E21" s="34">
        <f>+[1]PP!O20</f>
        <v>78.3</v>
      </c>
      <c r="F21" s="34">
        <f>+[1]PP!P20</f>
        <v>0.1</v>
      </c>
      <c r="G21" s="34">
        <f>+[1]PP!Q20</f>
        <v>2</v>
      </c>
      <c r="H21" s="34">
        <f>+[1]PP!R20</f>
        <v>25.1</v>
      </c>
      <c r="I21" s="34">
        <f>+[1]PP!S20</f>
        <v>69.3</v>
      </c>
      <c r="J21" s="34">
        <f>+[1]PP!T20</f>
        <v>89.8</v>
      </c>
      <c r="K21" s="34">
        <f>+[1]PP!U20</f>
        <v>118.8</v>
      </c>
      <c r="L21" s="26">
        <f t="shared" si="10"/>
        <v>620.70000000000005</v>
      </c>
      <c r="M21" s="26">
        <v>123.3</v>
      </c>
      <c r="N21" s="26">
        <v>114.7</v>
      </c>
      <c r="O21" s="26">
        <v>40.1</v>
      </c>
      <c r="P21" s="26">
        <v>0</v>
      </c>
      <c r="Q21" s="26">
        <v>0</v>
      </c>
      <c r="R21" s="26">
        <v>9.6</v>
      </c>
      <c r="S21" s="26">
        <v>107.7</v>
      </c>
      <c r="T21" s="26">
        <v>88.1</v>
      </c>
      <c r="U21" s="26">
        <v>67.400000000000006</v>
      </c>
      <c r="V21" s="27">
        <f t="shared" si="11"/>
        <v>550.9</v>
      </c>
      <c r="W21" s="26">
        <f t="shared" si="1"/>
        <v>112.67017607551281</v>
      </c>
      <c r="X21" s="19"/>
      <c r="Y21" s="20"/>
      <c r="Z21" s="21"/>
      <c r="AA21" s="2"/>
      <c r="AB21" s="2"/>
      <c r="AC21" s="2"/>
      <c r="AD21" s="2"/>
      <c r="AE21" s="2"/>
      <c r="AF21" s="2"/>
      <c r="AG21" s="2"/>
      <c r="AH21" s="2"/>
      <c r="AI21" s="2"/>
    </row>
    <row r="22" spans="1:74" ht="18" customHeight="1">
      <c r="B22" s="33" t="s">
        <v>31</v>
      </c>
      <c r="C22" s="34">
        <f>+[1]PP!M21</f>
        <v>903.5</v>
      </c>
      <c r="D22" s="34">
        <f>+[1]PP!N21</f>
        <v>683.9</v>
      </c>
      <c r="E22" s="34">
        <f>+[1]PP!O21</f>
        <v>729.1</v>
      </c>
      <c r="F22" s="34">
        <f>+[1]PP!P21</f>
        <v>393.7</v>
      </c>
      <c r="G22" s="34">
        <f>+[1]PP!Q21</f>
        <v>671</v>
      </c>
      <c r="H22" s="34">
        <f>+[1]PP!R21</f>
        <v>634.70000000000005</v>
      </c>
      <c r="I22" s="34">
        <f>+[1]PP!S21</f>
        <v>843.6</v>
      </c>
      <c r="J22" s="34">
        <f>+[1]PP!T21</f>
        <v>679</v>
      </c>
      <c r="K22" s="34">
        <f>+[1]PP!U21</f>
        <v>661.6</v>
      </c>
      <c r="L22" s="26">
        <f t="shared" si="10"/>
        <v>6200.1</v>
      </c>
      <c r="M22" s="26">
        <v>692.2</v>
      </c>
      <c r="N22" s="26">
        <v>617.6</v>
      </c>
      <c r="O22" s="26">
        <v>719.8</v>
      </c>
      <c r="P22" s="26">
        <v>454.4</v>
      </c>
      <c r="Q22" s="26">
        <v>650.9</v>
      </c>
      <c r="R22" s="26">
        <v>675.9</v>
      </c>
      <c r="S22" s="26">
        <v>875.2</v>
      </c>
      <c r="T22" s="26">
        <v>685.2</v>
      </c>
      <c r="U22" s="26">
        <v>646.9</v>
      </c>
      <c r="V22" s="27">
        <f t="shared" si="11"/>
        <v>6018.0999999999995</v>
      </c>
      <c r="W22" s="26">
        <f t="shared" si="1"/>
        <v>103.02421029893156</v>
      </c>
      <c r="X22" s="19"/>
      <c r="Y22" s="20"/>
      <c r="Z22" s="21"/>
      <c r="AA22" s="2"/>
      <c r="AB22" s="2"/>
      <c r="AC22" s="2"/>
      <c r="AD22" s="2"/>
      <c r="AE22" s="2"/>
      <c r="AF22" s="2"/>
      <c r="AG22" s="2"/>
      <c r="AH22" s="2"/>
      <c r="AI22" s="2"/>
    </row>
    <row r="23" spans="1:74" ht="18" customHeight="1">
      <c r="B23" s="37" t="s">
        <v>32</v>
      </c>
      <c r="C23" s="34">
        <f>+[1]PP!M22</f>
        <v>70.099999999999994</v>
      </c>
      <c r="D23" s="34">
        <f>+[1]PP!N22</f>
        <v>95.7</v>
      </c>
      <c r="E23" s="34">
        <f>+[1]PP!O22</f>
        <v>181.1</v>
      </c>
      <c r="F23" s="34">
        <f>+[1]PP!P22</f>
        <v>13.1</v>
      </c>
      <c r="G23" s="34">
        <f>+[1]PP!Q22</f>
        <v>24.7</v>
      </c>
      <c r="H23" s="34">
        <f>+[1]PP!R22</f>
        <v>234.5</v>
      </c>
      <c r="I23" s="34">
        <f>+[1]PP!S22</f>
        <v>75.3</v>
      </c>
      <c r="J23" s="34">
        <f>+[1]PP!T22</f>
        <v>107.1</v>
      </c>
      <c r="K23" s="34">
        <f>+[1]PP!U22</f>
        <v>88.2</v>
      </c>
      <c r="L23" s="26">
        <f t="shared" si="10"/>
        <v>889.80000000000007</v>
      </c>
      <c r="M23" s="26">
        <v>100.6</v>
      </c>
      <c r="N23" s="26">
        <v>113.4</v>
      </c>
      <c r="O23" s="26">
        <v>82.2</v>
      </c>
      <c r="P23" s="26">
        <v>17.899999999999999</v>
      </c>
      <c r="Q23" s="26">
        <v>43</v>
      </c>
      <c r="R23" s="26">
        <v>217.4</v>
      </c>
      <c r="S23" s="26">
        <v>118.5</v>
      </c>
      <c r="T23" s="26">
        <v>81.2</v>
      </c>
      <c r="U23" s="26">
        <v>86.4</v>
      </c>
      <c r="V23" s="27">
        <f t="shared" si="11"/>
        <v>860.6</v>
      </c>
      <c r="W23" s="26">
        <f t="shared" si="1"/>
        <v>103.39298164071577</v>
      </c>
      <c r="X23" s="19"/>
      <c r="Y23" s="20"/>
      <c r="Z23" s="21"/>
      <c r="AA23" s="2"/>
      <c r="AB23" s="2"/>
      <c r="AC23" s="2"/>
      <c r="AD23" s="2"/>
      <c r="AE23" s="2"/>
      <c r="AF23" s="2"/>
      <c r="AG23" s="2"/>
      <c r="AH23" s="2"/>
      <c r="AI23" s="2"/>
    </row>
    <row r="24" spans="1:74" ht="18" customHeight="1">
      <c r="B24" s="31" t="s">
        <v>33</v>
      </c>
      <c r="C24" s="28">
        <f>+[1]PP!M23</f>
        <v>147.80000000000001</v>
      </c>
      <c r="D24" s="28">
        <f>+[1]PP!N23</f>
        <v>113.1</v>
      </c>
      <c r="E24" s="28">
        <f>+[1]PP!O23</f>
        <v>85.7</v>
      </c>
      <c r="F24" s="28">
        <f>+[1]PP!P23</f>
        <v>13.2</v>
      </c>
      <c r="G24" s="28">
        <f>+[1]PP!Q23</f>
        <v>19.5</v>
      </c>
      <c r="H24" s="28">
        <f>+[1]PP!R23</f>
        <v>62.1</v>
      </c>
      <c r="I24" s="28">
        <f>+[1]PP!S23</f>
        <v>75</v>
      </c>
      <c r="J24" s="28">
        <f>+[1]PP!T23</f>
        <v>56.4</v>
      </c>
      <c r="K24" s="28">
        <f>+[1]PP!U23</f>
        <v>70.599999999999994</v>
      </c>
      <c r="L24" s="23">
        <f t="shared" si="10"/>
        <v>643.4</v>
      </c>
      <c r="M24" s="23">
        <v>162.1</v>
      </c>
      <c r="N24" s="23">
        <v>155.1</v>
      </c>
      <c r="O24" s="23">
        <v>91.5</v>
      </c>
      <c r="P24" s="23">
        <v>15.1</v>
      </c>
      <c r="Q24" s="23">
        <v>12.5</v>
      </c>
      <c r="R24" s="23">
        <v>21.4</v>
      </c>
      <c r="S24" s="23">
        <v>54</v>
      </c>
      <c r="T24" s="23">
        <v>87.6</v>
      </c>
      <c r="U24" s="23">
        <v>74.7</v>
      </c>
      <c r="V24" s="24">
        <f t="shared" si="11"/>
        <v>674</v>
      </c>
      <c r="W24" s="23">
        <f t="shared" si="1"/>
        <v>95.459940652818986</v>
      </c>
      <c r="X24" s="19"/>
      <c r="Y24" s="20"/>
      <c r="Z24" s="21"/>
      <c r="AA24" s="2"/>
      <c r="AB24" s="2"/>
      <c r="AC24" s="2"/>
      <c r="AD24" s="2"/>
      <c r="AE24" s="2"/>
      <c r="AF24" s="2"/>
      <c r="AG24" s="2"/>
      <c r="AH24" s="2"/>
      <c r="AI24" s="2"/>
    </row>
    <row r="25" spans="1:74" ht="18" customHeight="1">
      <c r="B25" s="22" t="s">
        <v>34</v>
      </c>
      <c r="C25" s="23">
        <f t="shared" ref="C25:V25" si="12">+C26+C29+C37+C45</f>
        <v>32927.299999999996</v>
      </c>
      <c r="D25" s="23">
        <f t="shared" si="12"/>
        <v>27228.399999999998</v>
      </c>
      <c r="E25" s="23">
        <f t="shared" si="12"/>
        <v>22199.599999999995</v>
      </c>
      <c r="F25" s="23">
        <f t="shared" si="12"/>
        <v>13869.699999999999</v>
      </c>
      <c r="G25" s="23">
        <f t="shared" si="12"/>
        <v>18158.200000000004</v>
      </c>
      <c r="H25" s="23">
        <f t="shared" si="12"/>
        <v>23230.800000000003</v>
      </c>
      <c r="I25" s="23">
        <f t="shared" si="12"/>
        <v>25784.600000000002</v>
      </c>
      <c r="J25" s="23">
        <f t="shared" si="12"/>
        <v>26416.099999999995</v>
      </c>
      <c r="K25" s="23">
        <f t="shared" si="12"/>
        <v>25726.700000000004</v>
      </c>
      <c r="L25" s="23">
        <f t="shared" si="12"/>
        <v>215541.4</v>
      </c>
      <c r="M25" s="23">
        <f>+M26+M29+M37+M45</f>
        <v>32491.9</v>
      </c>
      <c r="N25" s="23">
        <f t="shared" ref="N25:U25" si="13">+N26+N29+N37+N45</f>
        <v>28157.8</v>
      </c>
      <c r="O25" s="23">
        <f t="shared" si="13"/>
        <v>26235.500000000004</v>
      </c>
      <c r="P25" s="23">
        <f t="shared" si="13"/>
        <v>14759.900000000001</v>
      </c>
      <c r="Q25" s="24">
        <f t="shared" si="13"/>
        <v>17028.8</v>
      </c>
      <c r="R25" s="24">
        <f t="shared" si="13"/>
        <v>20926</v>
      </c>
      <c r="S25" s="24">
        <f t="shared" si="13"/>
        <v>23302.3</v>
      </c>
      <c r="T25" s="24">
        <f t="shared" si="13"/>
        <v>26372.300000000003</v>
      </c>
      <c r="U25" s="24">
        <f t="shared" si="13"/>
        <v>26653.399999999998</v>
      </c>
      <c r="V25" s="24">
        <f t="shared" si="12"/>
        <v>215927.9</v>
      </c>
      <c r="W25" s="23">
        <f t="shared" si="1"/>
        <v>99.821005066969121</v>
      </c>
      <c r="X25" s="19"/>
      <c r="Y25" s="20"/>
      <c r="Z25" s="21"/>
      <c r="AA25" s="2"/>
      <c r="AB25" s="2"/>
      <c r="AC25" s="2"/>
      <c r="AD25" s="2"/>
      <c r="AE25" s="2"/>
      <c r="AF25" s="2"/>
      <c r="AG25" s="2"/>
      <c r="AH25" s="2"/>
      <c r="AI25" s="2"/>
    </row>
    <row r="26" spans="1:74" ht="18" customHeight="1">
      <c r="B26" s="38" t="s">
        <v>35</v>
      </c>
      <c r="C26" s="23">
        <f t="shared" ref="C26:V26" si="14">+C27+C28</f>
        <v>21290</v>
      </c>
      <c r="D26" s="23">
        <f t="shared" si="14"/>
        <v>17078.5</v>
      </c>
      <c r="E26" s="23">
        <f t="shared" si="14"/>
        <v>13048.599999999999</v>
      </c>
      <c r="F26" s="23">
        <f t="shared" si="14"/>
        <v>9534.5999999999985</v>
      </c>
      <c r="G26" s="23">
        <f t="shared" si="14"/>
        <v>12331.1</v>
      </c>
      <c r="H26" s="23">
        <f t="shared" si="14"/>
        <v>15393.4</v>
      </c>
      <c r="I26" s="23">
        <f t="shared" si="14"/>
        <v>15771.4</v>
      </c>
      <c r="J26" s="23">
        <f t="shared" si="14"/>
        <v>17085.099999999999</v>
      </c>
      <c r="K26" s="23">
        <f t="shared" si="14"/>
        <v>16381.6</v>
      </c>
      <c r="L26" s="23">
        <f t="shared" si="14"/>
        <v>137914.29999999999</v>
      </c>
      <c r="M26" s="23">
        <f>+M27+M28</f>
        <v>20114.099999999999</v>
      </c>
      <c r="N26" s="23">
        <f t="shared" ref="N26:U26" si="15">+N27+N28</f>
        <v>17564.099999999999</v>
      </c>
      <c r="O26" s="23">
        <f t="shared" si="15"/>
        <v>16470.900000000001</v>
      </c>
      <c r="P26" s="23">
        <f t="shared" si="15"/>
        <v>10308.200000000001</v>
      </c>
      <c r="Q26" s="24">
        <f t="shared" si="15"/>
        <v>11010.3</v>
      </c>
      <c r="R26" s="24">
        <f t="shared" si="15"/>
        <v>13796.900000000001</v>
      </c>
      <c r="S26" s="24">
        <f t="shared" si="15"/>
        <v>14771.099999999999</v>
      </c>
      <c r="T26" s="24">
        <f t="shared" si="15"/>
        <v>16517.2</v>
      </c>
      <c r="U26" s="24">
        <f t="shared" si="15"/>
        <v>16562.599999999999</v>
      </c>
      <c r="V26" s="24">
        <f t="shared" si="14"/>
        <v>137115.4</v>
      </c>
      <c r="W26" s="23">
        <f t="shared" si="1"/>
        <v>100.58264790096516</v>
      </c>
      <c r="X26" s="19"/>
      <c r="Y26" s="20"/>
      <c r="Z26" s="21"/>
      <c r="AA26" s="2"/>
      <c r="AB26" s="2"/>
      <c r="AC26" s="2"/>
      <c r="AD26" s="2"/>
      <c r="AE26" s="2"/>
      <c r="AF26" s="2"/>
      <c r="AG26" s="2"/>
      <c r="AH26" s="2"/>
      <c r="AI26" s="2"/>
    </row>
    <row r="27" spans="1:74" ht="18" customHeight="1">
      <c r="B27" s="39" t="s">
        <v>36</v>
      </c>
      <c r="C27" s="26">
        <f>+[1]PP!M26</f>
        <v>13445.2</v>
      </c>
      <c r="D27" s="26">
        <f>+[1]PP!N26</f>
        <v>10310.5</v>
      </c>
      <c r="E27" s="26">
        <f>+[1]PP!O26</f>
        <v>6501.7</v>
      </c>
      <c r="F27" s="26">
        <f>+[1]PP!P26</f>
        <v>5021.7</v>
      </c>
      <c r="G27" s="26">
        <f>+[1]PP!Q26</f>
        <v>7902</v>
      </c>
      <c r="H27" s="26">
        <f>+[1]PP!R26</f>
        <v>9994.2999999999993</v>
      </c>
      <c r="I27" s="26">
        <f>+[1]PP!S26</f>
        <v>9354.2999999999993</v>
      </c>
      <c r="J27" s="26">
        <f>+[1]PP!T26</f>
        <v>10612.7</v>
      </c>
      <c r="K27" s="26">
        <f>+[1]PP!U26</f>
        <v>9243.6</v>
      </c>
      <c r="L27" s="26">
        <f>SUM(C27:K27)</f>
        <v>82386</v>
      </c>
      <c r="M27" s="26">
        <v>12911.4</v>
      </c>
      <c r="N27" s="26">
        <v>10241</v>
      </c>
      <c r="O27" s="26">
        <v>10337.4</v>
      </c>
      <c r="P27" s="26">
        <v>5734.7</v>
      </c>
      <c r="Q27" s="27">
        <v>6596.5</v>
      </c>
      <c r="R27" s="27">
        <v>8139.1</v>
      </c>
      <c r="S27" s="27">
        <v>8411.4</v>
      </c>
      <c r="T27" s="27">
        <v>9566.1</v>
      </c>
      <c r="U27" s="27">
        <v>9714.4</v>
      </c>
      <c r="V27" s="27">
        <f>SUM(M27:U27)</f>
        <v>81652</v>
      </c>
      <c r="W27" s="26">
        <f t="shared" si="1"/>
        <v>100.89893695194239</v>
      </c>
      <c r="X27" s="19"/>
      <c r="Y27" s="20"/>
      <c r="Z27" s="21"/>
      <c r="AA27" s="2"/>
      <c r="AB27" s="2"/>
      <c r="AC27" s="2"/>
      <c r="AD27" s="2"/>
      <c r="AE27" s="2"/>
      <c r="AF27" s="2"/>
      <c r="AG27" s="2"/>
      <c r="AH27" s="2"/>
      <c r="AI27" s="2"/>
    </row>
    <row r="28" spans="1:74" ht="18" customHeight="1">
      <c r="B28" s="39" t="s">
        <v>37</v>
      </c>
      <c r="C28" s="26">
        <f>+[1]PP!M27</f>
        <v>7844.8</v>
      </c>
      <c r="D28" s="26">
        <f>+[1]PP!N27</f>
        <v>6768</v>
      </c>
      <c r="E28" s="26">
        <f>+[1]PP!O27</f>
        <v>6546.9</v>
      </c>
      <c r="F28" s="26">
        <f>+[1]PP!P27</f>
        <v>4512.8999999999996</v>
      </c>
      <c r="G28" s="26">
        <f>+[1]PP!Q27</f>
        <v>4429.1000000000004</v>
      </c>
      <c r="H28" s="26">
        <f>+[1]PP!R27</f>
        <v>5399.1</v>
      </c>
      <c r="I28" s="26">
        <f>+[1]PP!S27</f>
        <v>6417.1</v>
      </c>
      <c r="J28" s="26">
        <f>+[1]PP!T27</f>
        <v>6472.4</v>
      </c>
      <c r="K28" s="26">
        <f>+[1]PP!U27</f>
        <v>7138</v>
      </c>
      <c r="L28" s="26">
        <f>SUM(C28:K28)</f>
        <v>55528.299999999996</v>
      </c>
      <c r="M28" s="26">
        <v>7202.7</v>
      </c>
      <c r="N28" s="26">
        <v>7323.1</v>
      </c>
      <c r="O28" s="26">
        <v>6133.5</v>
      </c>
      <c r="P28" s="26">
        <v>4573.5</v>
      </c>
      <c r="Q28" s="27">
        <v>4413.8</v>
      </c>
      <c r="R28" s="27">
        <v>5657.8</v>
      </c>
      <c r="S28" s="27">
        <v>6359.7</v>
      </c>
      <c r="T28" s="27">
        <v>6951.1</v>
      </c>
      <c r="U28" s="27">
        <v>6848.2</v>
      </c>
      <c r="V28" s="27">
        <f>SUM(M28:U28)</f>
        <v>55463.399999999994</v>
      </c>
      <c r="W28" s="26">
        <f t="shared" si="1"/>
        <v>100.11701410299405</v>
      </c>
      <c r="X28" s="19"/>
      <c r="Y28" s="20"/>
      <c r="Z28" s="21"/>
      <c r="AA28" s="2"/>
      <c r="AB28" s="2"/>
      <c r="AC28" s="2"/>
      <c r="AD28" s="2"/>
      <c r="AE28" s="2"/>
      <c r="AF28" s="2"/>
      <c r="AG28" s="2"/>
      <c r="AH28" s="2"/>
      <c r="AI28" s="2"/>
    </row>
    <row r="29" spans="1:74" ht="18" customHeight="1">
      <c r="B29" s="40" t="s">
        <v>38</v>
      </c>
      <c r="C29" s="23">
        <f t="shared" ref="C29:V29" si="16">SUM(C30:C36)</f>
        <v>9997.2000000000007</v>
      </c>
      <c r="D29" s="23">
        <f t="shared" si="16"/>
        <v>8933.5999999999985</v>
      </c>
      <c r="E29" s="23">
        <f t="shared" si="16"/>
        <v>8339.2999999999993</v>
      </c>
      <c r="F29" s="23">
        <f t="shared" si="16"/>
        <v>4316.5</v>
      </c>
      <c r="G29" s="23">
        <f t="shared" si="16"/>
        <v>5740.2999999999993</v>
      </c>
      <c r="H29" s="23">
        <f t="shared" si="16"/>
        <v>7282.5</v>
      </c>
      <c r="I29" s="23">
        <f t="shared" si="16"/>
        <v>8979</v>
      </c>
      <c r="J29" s="23">
        <f t="shared" si="16"/>
        <v>8390.1</v>
      </c>
      <c r="K29" s="23">
        <f t="shared" si="16"/>
        <v>8257.2000000000007</v>
      </c>
      <c r="L29" s="23">
        <f t="shared" si="16"/>
        <v>70235.7</v>
      </c>
      <c r="M29" s="23">
        <f>SUM(M30:M36)</f>
        <v>10744.300000000001</v>
      </c>
      <c r="N29" s="23">
        <f t="shared" ref="N29:U29" si="17">SUM(N30:N36)</f>
        <v>9170.0999999999985</v>
      </c>
      <c r="O29" s="23">
        <f t="shared" si="17"/>
        <v>8855.8000000000011</v>
      </c>
      <c r="P29" s="23">
        <f t="shared" si="17"/>
        <v>4385.7</v>
      </c>
      <c r="Q29" s="24">
        <f t="shared" si="17"/>
        <v>5921.1999999999989</v>
      </c>
      <c r="R29" s="24">
        <f t="shared" si="17"/>
        <v>6701.6999999999989</v>
      </c>
      <c r="S29" s="24">
        <f t="shared" si="17"/>
        <v>7790.2</v>
      </c>
      <c r="T29" s="24">
        <f t="shared" si="17"/>
        <v>8672.1</v>
      </c>
      <c r="U29" s="24">
        <f t="shared" si="17"/>
        <v>8902.1999999999989</v>
      </c>
      <c r="V29" s="24">
        <f t="shared" si="16"/>
        <v>71143.3</v>
      </c>
      <c r="W29" s="23">
        <f t="shared" si="1"/>
        <v>98.724264969434913</v>
      </c>
      <c r="X29" s="19"/>
      <c r="Y29" s="20"/>
      <c r="Z29" s="21"/>
      <c r="AA29" s="2"/>
      <c r="AB29" s="2"/>
      <c r="AC29" s="2"/>
      <c r="AD29" s="2"/>
      <c r="AE29" s="2"/>
      <c r="AF29" s="2"/>
      <c r="AG29" s="2"/>
      <c r="AH29" s="2"/>
      <c r="AI29" s="2"/>
    </row>
    <row r="30" spans="1:74" ht="18" customHeight="1">
      <c r="B30" s="39" t="s">
        <v>39</v>
      </c>
      <c r="C30" s="26">
        <f>+[1]PP!M29</f>
        <v>2997.1</v>
      </c>
      <c r="D30" s="26">
        <f>+[1]PP!N29</f>
        <v>3273.6</v>
      </c>
      <c r="E30" s="26">
        <f>+[1]PP!O29</f>
        <v>2864.9</v>
      </c>
      <c r="F30" s="26">
        <f>+[1]PP!P29</f>
        <v>1538</v>
      </c>
      <c r="G30" s="26">
        <f>+[1]PP!Q29</f>
        <v>1993.8</v>
      </c>
      <c r="H30" s="26">
        <f>+[1]PP!R29</f>
        <v>2372.6</v>
      </c>
      <c r="I30" s="26">
        <f>+[1]PP!S29</f>
        <v>3089.3</v>
      </c>
      <c r="J30" s="26">
        <f>+[1]PP!T29</f>
        <v>2515.3000000000002</v>
      </c>
      <c r="K30" s="26">
        <f>+[1]PP!U29</f>
        <v>2567.3000000000002</v>
      </c>
      <c r="L30" s="26">
        <f t="shared" ref="L30:L36" si="18">SUM(C30:K30)</f>
        <v>23211.899999999998</v>
      </c>
      <c r="M30" s="35">
        <v>3216.5</v>
      </c>
      <c r="N30" s="35">
        <v>3312.6</v>
      </c>
      <c r="O30" s="35">
        <v>2787.5</v>
      </c>
      <c r="P30" s="35">
        <v>1631.1</v>
      </c>
      <c r="Q30" s="41">
        <v>2098.8000000000002</v>
      </c>
      <c r="R30" s="41">
        <v>2332.1999999999998</v>
      </c>
      <c r="S30" s="41">
        <v>2750.7</v>
      </c>
      <c r="T30" s="41">
        <v>2726.4</v>
      </c>
      <c r="U30" s="41">
        <v>2802.1</v>
      </c>
      <c r="V30" s="27">
        <f t="shared" ref="V30:V36" si="19">SUM(M30:U30)</f>
        <v>23657.9</v>
      </c>
      <c r="W30" s="26">
        <f t="shared" si="1"/>
        <v>98.114794635195835</v>
      </c>
      <c r="X30" s="19"/>
      <c r="Y30" s="20"/>
      <c r="Z30" s="21"/>
      <c r="AA30" s="2"/>
      <c r="AB30" s="2"/>
      <c r="AC30" s="2"/>
      <c r="AD30" s="2"/>
      <c r="AE30" s="2"/>
      <c r="AF30" s="2"/>
      <c r="AG30" s="2"/>
      <c r="AH30" s="2"/>
      <c r="AI30" s="2"/>
    </row>
    <row r="31" spans="1:74" ht="18" customHeight="1">
      <c r="B31" s="39" t="s">
        <v>40</v>
      </c>
      <c r="C31" s="26">
        <f>+[1]PP!M30</f>
        <v>1630.3</v>
      </c>
      <c r="D31" s="26">
        <f>+[1]PP!N30</f>
        <v>1564.8</v>
      </c>
      <c r="E31" s="26">
        <f>+[1]PP!O30</f>
        <v>1336.4</v>
      </c>
      <c r="F31" s="26">
        <f>+[1]PP!P30</f>
        <v>621.20000000000005</v>
      </c>
      <c r="G31" s="26">
        <f>+[1]PP!Q30</f>
        <v>587.9</v>
      </c>
      <c r="H31" s="26">
        <f>+[1]PP!R30</f>
        <v>812.5</v>
      </c>
      <c r="I31" s="26">
        <f>+[1]PP!S30</f>
        <v>1275.2</v>
      </c>
      <c r="J31" s="26">
        <f>+[1]PP!T30</f>
        <v>1104.5</v>
      </c>
      <c r="K31" s="26">
        <f>+[1]PP!U30</f>
        <v>1119.9000000000001</v>
      </c>
      <c r="L31" s="26">
        <f t="shared" si="18"/>
        <v>10052.699999999999</v>
      </c>
      <c r="M31" s="35">
        <v>1955.8</v>
      </c>
      <c r="N31" s="35">
        <v>1534</v>
      </c>
      <c r="O31" s="35">
        <v>1485</v>
      </c>
      <c r="P31" s="35">
        <v>582</v>
      </c>
      <c r="Q31" s="41">
        <v>590.70000000000005</v>
      </c>
      <c r="R31" s="41">
        <v>781.1</v>
      </c>
      <c r="S31" s="41">
        <v>899.7</v>
      </c>
      <c r="T31" s="41">
        <v>1168.9000000000001</v>
      </c>
      <c r="U31" s="41">
        <v>1200.8</v>
      </c>
      <c r="V31" s="27">
        <f t="shared" si="19"/>
        <v>10198</v>
      </c>
      <c r="W31" s="26">
        <f t="shared" si="1"/>
        <v>98.575210825652078</v>
      </c>
      <c r="X31" s="19"/>
      <c r="Y31" s="20"/>
      <c r="Z31" s="21"/>
      <c r="AA31" s="2"/>
      <c r="AB31" s="2"/>
      <c r="AC31" s="2"/>
      <c r="AD31" s="2"/>
      <c r="AE31" s="2"/>
      <c r="AF31" s="2"/>
      <c r="AG31" s="2"/>
      <c r="AH31" s="2"/>
      <c r="AI31" s="2"/>
    </row>
    <row r="32" spans="1:74" ht="18" customHeight="1">
      <c r="B32" s="39" t="s">
        <v>41</v>
      </c>
      <c r="C32" s="26">
        <f>+[1]PP!M31</f>
        <v>3452</v>
      </c>
      <c r="D32" s="26">
        <f>+[1]PP!N31</f>
        <v>2123.6999999999998</v>
      </c>
      <c r="E32" s="26">
        <f>+[1]PP!O31</f>
        <v>2190.3000000000002</v>
      </c>
      <c r="F32" s="26">
        <f>+[1]PP!P31</f>
        <v>753.7</v>
      </c>
      <c r="G32" s="26">
        <f>+[1]PP!Q31</f>
        <v>1618.1</v>
      </c>
      <c r="H32" s="26">
        <f>+[1]PP!R31</f>
        <v>2405.1999999999998</v>
      </c>
      <c r="I32" s="26">
        <f>+[1]PP!S31</f>
        <v>2786.5</v>
      </c>
      <c r="J32" s="26">
        <f>+[1]PP!T31</f>
        <v>2667.7</v>
      </c>
      <c r="K32" s="26">
        <f>+[1]PP!U31</f>
        <v>2441.5</v>
      </c>
      <c r="L32" s="26">
        <f t="shared" si="18"/>
        <v>20438.7</v>
      </c>
      <c r="M32" s="26">
        <v>3626.2</v>
      </c>
      <c r="N32" s="26">
        <v>2333.4</v>
      </c>
      <c r="O32" s="26">
        <v>2629.1</v>
      </c>
      <c r="P32" s="26">
        <v>776.1</v>
      </c>
      <c r="Q32" s="27">
        <v>1680.8</v>
      </c>
      <c r="R32" s="27">
        <v>1948.6</v>
      </c>
      <c r="S32" s="27">
        <v>2330.1999999999998</v>
      </c>
      <c r="T32" s="27">
        <v>2681.4</v>
      </c>
      <c r="U32" s="27">
        <v>2827.5</v>
      </c>
      <c r="V32" s="27">
        <f t="shared" si="19"/>
        <v>20833.300000000003</v>
      </c>
      <c r="W32" s="26">
        <f t="shared" si="1"/>
        <v>98.105916969467145</v>
      </c>
      <c r="X32" s="19"/>
      <c r="Y32" s="20"/>
      <c r="Z32" s="21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</row>
    <row r="33" spans="2:74" ht="18" customHeight="1">
      <c r="B33" s="39" t="s">
        <v>42</v>
      </c>
      <c r="C33" s="26">
        <f>+[1]PP!M32</f>
        <v>299.7</v>
      </c>
      <c r="D33" s="26">
        <f>+[1]PP!N32</f>
        <v>303.39999999999998</v>
      </c>
      <c r="E33" s="26">
        <f>+[1]PP!O32</f>
        <v>363.7</v>
      </c>
      <c r="F33" s="26">
        <f>+[1]PP!P32</f>
        <v>129.1</v>
      </c>
      <c r="G33" s="26">
        <f>+[1]PP!Q32</f>
        <v>138.30000000000001</v>
      </c>
      <c r="H33" s="26">
        <f>+[1]PP!R32</f>
        <v>227.3</v>
      </c>
      <c r="I33" s="26">
        <f>+[1]PP!S32</f>
        <v>256.7</v>
      </c>
      <c r="J33" s="26">
        <f>+[1]PP!T32</f>
        <v>303</v>
      </c>
      <c r="K33" s="26">
        <f>+[1]PP!U32</f>
        <v>352.7</v>
      </c>
      <c r="L33" s="26">
        <f t="shared" si="18"/>
        <v>2373.8999999999996</v>
      </c>
      <c r="M33" s="26">
        <v>375.5</v>
      </c>
      <c r="N33" s="26">
        <v>273.89999999999998</v>
      </c>
      <c r="O33" s="26">
        <v>441.6</v>
      </c>
      <c r="P33" s="26">
        <v>87</v>
      </c>
      <c r="Q33" s="27">
        <v>133.4</v>
      </c>
      <c r="R33" s="27">
        <v>169.9</v>
      </c>
      <c r="S33" s="27">
        <v>236.9</v>
      </c>
      <c r="T33" s="27">
        <v>320.60000000000002</v>
      </c>
      <c r="U33" s="27">
        <v>318.39999999999998</v>
      </c>
      <c r="V33" s="27">
        <f t="shared" si="19"/>
        <v>2357.2000000000003</v>
      </c>
      <c r="W33" s="26">
        <f t="shared" si="1"/>
        <v>100.70846767351091</v>
      </c>
      <c r="X33" s="19"/>
      <c r="Y33" s="20"/>
      <c r="Z33" s="21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</row>
    <row r="34" spans="2:74" ht="18" customHeight="1">
      <c r="B34" s="39" t="s">
        <v>43</v>
      </c>
      <c r="C34" s="26">
        <f>+[1]PP!M33</f>
        <v>664.1</v>
      </c>
      <c r="D34" s="26">
        <f>+[1]PP!N33</f>
        <v>633.6</v>
      </c>
      <c r="E34" s="26">
        <f>+[1]PP!O33</f>
        <v>622.70000000000005</v>
      </c>
      <c r="F34" s="26">
        <f>+[1]PP!P33</f>
        <v>620.9</v>
      </c>
      <c r="G34" s="26">
        <f>+[1]PP!Q33</f>
        <v>583</v>
      </c>
      <c r="H34" s="26">
        <f>+[1]PP!R33</f>
        <v>599.1</v>
      </c>
      <c r="I34" s="26">
        <f>+[1]PP!S33</f>
        <v>604.79999999999995</v>
      </c>
      <c r="J34" s="26">
        <f>+[1]PP!T33</f>
        <v>633.5</v>
      </c>
      <c r="K34" s="26">
        <f>+[1]PP!U33</f>
        <v>628</v>
      </c>
      <c r="L34" s="26">
        <f t="shared" si="18"/>
        <v>5589.7</v>
      </c>
      <c r="M34" s="26">
        <v>656.6</v>
      </c>
      <c r="N34" s="26">
        <v>668.2</v>
      </c>
      <c r="O34" s="26">
        <v>598.29999999999995</v>
      </c>
      <c r="P34" s="26">
        <v>556.5</v>
      </c>
      <c r="Q34" s="27">
        <v>576.20000000000005</v>
      </c>
      <c r="R34" s="27">
        <v>647.6</v>
      </c>
      <c r="S34" s="27">
        <v>624.5</v>
      </c>
      <c r="T34" s="27">
        <v>679.8</v>
      </c>
      <c r="U34" s="27">
        <v>689.5</v>
      </c>
      <c r="V34" s="27">
        <f t="shared" si="19"/>
        <v>5697.2</v>
      </c>
      <c r="W34" s="26">
        <f t="shared" si="1"/>
        <v>98.113108193498562</v>
      </c>
      <c r="X34" s="19"/>
      <c r="Y34" s="20"/>
      <c r="Z34" s="21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</row>
    <row r="35" spans="2:74" ht="18" customHeight="1">
      <c r="B35" s="39" t="s">
        <v>44</v>
      </c>
      <c r="C35" s="26">
        <f>+[1]PP!M34</f>
        <v>630</v>
      </c>
      <c r="D35" s="26">
        <f>+[1]PP!N34</f>
        <v>680.1</v>
      </c>
      <c r="E35" s="26">
        <f>+[1]PP!O34</f>
        <v>612</v>
      </c>
      <c r="F35" s="26">
        <f>+[1]PP!P34</f>
        <v>509.3</v>
      </c>
      <c r="G35" s="26">
        <f>+[1]PP!Q34</f>
        <v>462.4</v>
      </c>
      <c r="H35" s="26">
        <f>+[1]PP!R34</f>
        <v>472.8</v>
      </c>
      <c r="I35" s="26">
        <f>+[1]PP!S34</f>
        <v>599.20000000000005</v>
      </c>
      <c r="J35" s="26">
        <f>+[1]PP!T34</f>
        <v>711.2</v>
      </c>
      <c r="K35" s="26">
        <f>+[1]PP!U34</f>
        <v>653</v>
      </c>
      <c r="L35" s="26">
        <f t="shared" si="18"/>
        <v>5330</v>
      </c>
      <c r="M35" s="26">
        <v>634</v>
      </c>
      <c r="N35" s="26">
        <v>655.5</v>
      </c>
      <c r="O35" s="26">
        <v>531.1</v>
      </c>
      <c r="P35" s="26">
        <v>599</v>
      </c>
      <c r="Q35" s="27">
        <v>463.4</v>
      </c>
      <c r="R35" s="27">
        <v>520.4</v>
      </c>
      <c r="S35" s="27">
        <v>562.6</v>
      </c>
      <c r="T35" s="27">
        <v>691.7</v>
      </c>
      <c r="U35" s="27">
        <v>640.5</v>
      </c>
      <c r="V35" s="27">
        <f t="shared" si="19"/>
        <v>5298.2</v>
      </c>
      <c r="W35" s="26">
        <f t="shared" si="1"/>
        <v>100.60020384281454</v>
      </c>
      <c r="X35" s="19"/>
      <c r="Y35" s="20"/>
      <c r="Z35" s="2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</row>
    <row r="36" spans="2:74" ht="18" customHeight="1">
      <c r="B36" s="39" t="s">
        <v>32</v>
      </c>
      <c r="C36" s="26">
        <f>+[1]PP!M35</f>
        <v>324</v>
      </c>
      <c r="D36" s="26">
        <f>+[1]PP!N35</f>
        <v>354.4</v>
      </c>
      <c r="E36" s="26">
        <f>+[1]PP!O35</f>
        <v>349.3</v>
      </c>
      <c r="F36" s="26">
        <f>+[1]PP!P35</f>
        <v>144.30000000000001</v>
      </c>
      <c r="G36" s="26">
        <f>+[1]PP!Q35</f>
        <v>356.8</v>
      </c>
      <c r="H36" s="26">
        <f>+[1]PP!R35</f>
        <v>393</v>
      </c>
      <c r="I36" s="26">
        <f>+[1]PP!S35</f>
        <v>367.3</v>
      </c>
      <c r="J36" s="26">
        <f>+[1]PP!T35</f>
        <v>454.9</v>
      </c>
      <c r="K36" s="26">
        <f>+[1]PP!U35</f>
        <v>494.8</v>
      </c>
      <c r="L36" s="26">
        <f t="shared" si="18"/>
        <v>3238.8</v>
      </c>
      <c r="M36" s="26">
        <v>279.7</v>
      </c>
      <c r="N36" s="26">
        <v>392.5</v>
      </c>
      <c r="O36" s="26">
        <v>383.2</v>
      </c>
      <c r="P36" s="26">
        <v>154</v>
      </c>
      <c r="Q36" s="27">
        <v>377.9</v>
      </c>
      <c r="R36" s="27">
        <v>301.89999999999998</v>
      </c>
      <c r="S36" s="27">
        <v>385.6</v>
      </c>
      <c r="T36" s="27">
        <v>403.3</v>
      </c>
      <c r="U36" s="27">
        <v>423.4</v>
      </c>
      <c r="V36" s="27">
        <f t="shared" si="19"/>
        <v>3101.5000000000005</v>
      </c>
      <c r="W36" s="26">
        <f t="shared" si="1"/>
        <v>104.42689021441238</v>
      </c>
      <c r="X36" s="19"/>
      <c r="Y36" s="20"/>
      <c r="Z36" s="21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</row>
    <row r="37" spans="2:74" ht="18" customHeight="1">
      <c r="B37" s="38" t="s">
        <v>45</v>
      </c>
      <c r="C37" s="23">
        <f>+C38+C39+C40+C43+C44</f>
        <v>1509.5</v>
      </c>
      <c r="D37" s="23">
        <f t="shared" ref="D37:V37" si="20">+D38+D39+D40+D43+D44</f>
        <v>1133.6000000000001</v>
      </c>
      <c r="E37" s="23">
        <f t="shared" si="20"/>
        <v>745.09999999999991</v>
      </c>
      <c r="F37" s="23">
        <f t="shared" si="20"/>
        <v>4.3999999999999995</v>
      </c>
      <c r="G37" s="23">
        <f t="shared" si="20"/>
        <v>68.899999999999991</v>
      </c>
      <c r="H37" s="23">
        <f t="shared" si="20"/>
        <v>517.69999999999993</v>
      </c>
      <c r="I37" s="23">
        <f t="shared" si="20"/>
        <v>961.8</v>
      </c>
      <c r="J37" s="23">
        <f t="shared" si="20"/>
        <v>867.59999999999991</v>
      </c>
      <c r="K37" s="23">
        <f t="shared" si="20"/>
        <v>1014.6999999999999</v>
      </c>
      <c r="L37" s="23">
        <f t="shared" si="20"/>
        <v>6823.2999999999993</v>
      </c>
      <c r="M37" s="23">
        <f>+M38+M39+M40+M43+M44</f>
        <v>1498.1000000000001</v>
      </c>
      <c r="N37" s="23">
        <f t="shared" ref="N37:T37" si="21">+N38+N39+N40+N43+N44</f>
        <v>1322.1999999999998</v>
      </c>
      <c r="O37" s="23">
        <f t="shared" si="21"/>
        <v>851.80000000000007</v>
      </c>
      <c r="P37" s="23">
        <f t="shared" si="21"/>
        <v>2.6</v>
      </c>
      <c r="Q37" s="24">
        <f>+Q38+Q39+Q40+Q43+Q44</f>
        <v>73.7</v>
      </c>
      <c r="R37" s="24">
        <f t="shared" si="21"/>
        <v>393.5</v>
      </c>
      <c r="S37" s="24">
        <f t="shared" si="21"/>
        <v>692.80000000000007</v>
      </c>
      <c r="T37" s="24">
        <f t="shared" si="21"/>
        <v>1003.4</v>
      </c>
      <c r="U37" s="24">
        <f t="shared" si="20"/>
        <v>1030.1999999999998</v>
      </c>
      <c r="V37" s="24">
        <f t="shared" si="20"/>
        <v>6868.3000000000011</v>
      </c>
      <c r="W37" s="23">
        <f t="shared" si="1"/>
        <v>99.344816038903332</v>
      </c>
      <c r="X37" s="19"/>
      <c r="Y37" s="20"/>
      <c r="Z37" s="21"/>
      <c r="AA37" s="2"/>
      <c r="AB37" s="2"/>
      <c r="AC37" s="2"/>
      <c r="AD37" s="2"/>
      <c r="AE37" s="2"/>
      <c r="AF37" s="2"/>
      <c r="AG37" s="2"/>
      <c r="AH37" s="2"/>
      <c r="AI37" s="2"/>
    </row>
    <row r="38" spans="2:74" ht="18" customHeight="1">
      <c r="B38" s="39" t="s">
        <v>46</v>
      </c>
      <c r="C38" s="26">
        <f>+[1]PP!M37</f>
        <v>1141</v>
      </c>
      <c r="D38" s="26">
        <f>+[1]PP!N37</f>
        <v>971.4</v>
      </c>
      <c r="E38" s="26">
        <f>+[1]PP!O37</f>
        <v>641.79999999999995</v>
      </c>
      <c r="F38" s="26">
        <f>+[1]PP!P37</f>
        <v>0</v>
      </c>
      <c r="G38" s="26">
        <f>+[1]PP!Q37</f>
        <v>58.3</v>
      </c>
      <c r="H38" s="26">
        <f>+[1]PP!R37</f>
        <v>478.6</v>
      </c>
      <c r="I38" s="26">
        <f>+[1]PP!S37</f>
        <v>846.3</v>
      </c>
      <c r="J38" s="26">
        <f>+[1]PP!T37</f>
        <v>731.8</v>
      </c>
      <c r="K38" s="26">
        <f>+[1]PP!U37</f>
        <v>875.4</v>
      </c>
      <c r="L38" s="26">
        <f t="shared" ref="L38:L45" si="22">SUM(C38:K38)</f>
        <v>5744.5999999999995</v>
      </c>
      <c r="M38" s="26">
        <v>1115.4000000000001</v>
      </c>
      <c r="N38" s="26">
        <v>1166.5999999999999</v>
      </c>
      <c r="O38" s="26">
        <v>748.5</v>
      </c>
      <c r="P38" s="26">
        <v>0</v>
      </c>
      <c r="Q38" s="27">
        <v>64.3</v>
      </c>
      <c r="R38" s="27">
        <v>359.1</v>
      </c>
      <c r="S38" s="27">
        <v>581.4</v>
      </c>
      <c r="T38" s="27">
        <v>860.5</v>
      </c>
      <c r="U38" s="27">
        <v>882.8</v>
      </c>
      <c r="V38" s="27">
        <f t="shared" ref="V38:V45" si="23">SUM(M38:U38)</f>
        <v>5778.6</v>
      </c>
      <c r="W38" s="26">
        <f t="shared" si="1"/>
        <v>99.411622192226474</v>
      </c>
      <c r="X38" s="19"/>
      <c r="Y38" s="20"/>
      <c r="Z38" s="21"/>
      <c r="AA38" s="2"/>
      <c r="AB38" s="2"/>
      <c r="AC38" s="2"/>
      <c r="AD38" s="2"/>
      <c r="AE38" s="2"/>
      <c r="AF38" s="2"/>
      <c r="AG38" s="2"/>
      <c r="AH38" s="2"/>
      <c r="AI38" s="2"/>
    </row>
    <row r="39" spans="2:74" ht="18" customHeight="1">
      <c r="B39" s="39" t="s">
        <v>47</v>
      </c>
      <c r="C39" s="26">
        <f>+[1]PP!M38</f>
        <v>243.2</v>
      </c>
      <c r="D39" s="26">
        <f>+[1]PP!N38</f>
        <v>44.2</v>
      </c>
      <c r="E39" s="26">
        <f>+[1]PP!O38</f>
        <v>27.8</v>
      </c>
      <c r="F39" s="26">
        <f>+[1]PP!P38</f>
        <v>0.2</v>
      </c>
      <c r="G39" s="26">
        <f>+[1]PP!Q38</f>
        <v>3.9</v>
      </c>
      <c r="H39" s="26">
        <f>+[1]PP!R38</f>
        <v>22.4</v>
      </c>
      <c r="I39" s="26">
        <f>+[1]PP!S38</f>
        <v>31.6</v>
      </c>
      <c r="J39" s="26">
        <f>+[1]PP!T38</f>
        <v>27.8</v>
      </c>
      <c r="K39" s="26">
        <f>+[1]PP!U38</f>
        <v>35.799999999999997</v>
      </c>
      <c r="L39" s="26">
        <f t="shared" si="22"/>
        <v>436.9</v>
      </c>
      <c r="M39" s="26">
        <v>256.2</v>
      </c>
      <c r="N39" s="26">
        <v>45.3</v>
      </c>
      <c r="O39" s="26">
        <v>23.5</v>
      </c>
      <c r="P39" s="26">
        <v>0</v>
      </c>
      <c r="Q39" s="27">
        <v>3.8</v>
      </c>
      <c r="R39" s="27">
        <v>9.6999999999999993</v>
      </c>
      <c r="S39" s="27">
        <v>32.700000000000003</v>
      </c>
      <c r="T39" s="27">
        <v>20.100000000000001</v>
      </c>
      <c r="U39" s="27">
        <v>22.5</v>
      </c>
      <c r="V39" s="27">
        <f t="shared" si="23"/>
        <v>413.8</v>
      </c>
      <c r="W39" s="26">
        <f t="shared" si="1"/>
        <v>105.582406959884</v>
      </c>
      <c r="X39" s="19"/>
      <c r="Y39" s="20"/>
      <c r="Z39" s="21"/>
      <c r="AA39" s="2"/>
      <c r="AB39" s="2"/>
      <c r="AC39" s="2"/>
      <c r="AD39" s="2"/>
      <c r="AE39" s="2"/>
      <c r="AF39" s="2"/>
      <c r="AG39" s="2"/>
      <c r="AH39" s="2"/>
      <c r="AI39" s="2"/>
    </row>
    <row r="40" spans="2:74" ht="18" customHeight="1">
      <c r="B40" s="43" t="s">
        <v>48</v>
      </c>
      <c r="C40" s="23">
        <f>+[1]PP!M39</f>
        <v>19.8</v>
      </c>
      <c r="D40" s="23">
        <f>+[1]PP!N39</f>
        <v>12.3</v>
      </c>
      <c r="E40" s="23">
        <f>+[1]PP!O39</f>
        <v>8.9</v>
      </c>
      <c r="F40" s="23">
        <f>+[1]PP!P39</f>
        <v>0.1</v>
      </c>
      <c r="G40" s="23">
        <f>+[1]PP!Q39</f>
        <v>4</v>
      </c>
      <c r="H40" s="23">
        <f>+[1]PP!R39</f>
        <v>4.9000000000000004</v>
      </c>
      <c r="I40" s="23">
        <f>+[1]PP!S39</f>
        <v>16.5</v>
      </c>
      <c r="J40" s="23">
        <f>+[1]PP!T39</f>
        <v>17</v>
      </c>
      <c r="K40" s="23">
        <f>+[1]PP!U39</f>
        <v>5.2</v>
      </c>
      <c r="L40" s="23">
        <f t="shared" si="22"/>
        <v>88.7</v>
      </c>
      <c r="M40" s="23">
        <f>+M41</f>
        <v>21.2</v>
      </c>
      <c r="N40" s="23">
        <f t="shared" ref="N40:U40" si="24">+N41</f>
        <v>11.1</v>
      </c>
      <c r="O40" s="23">
        <f t="shared" si="24"/>
        <v>14.7</v>
      </c>
      <c r="P40" s="23">
        <f t="shared" si="24"/>
        <v>0</v>
      </c>
      <c r="Q40" s="23">
        <f t="shared" si="24"/>
        <v>3</v>
      </c>
      <c r="R40" s="23">
        <f t="shared" si="24"/>
        <v>7.2</v>
      </c>
      <c r="S40" s="23">
        <f t="shared" si="24"/>
        <v>7.6</v>
      </c>
      <c r="T40" s="23">
        <f t="shared" si="24"/>
        <v>12.9</v>
      </c>
      <c r="U40" s="23">
        <f t="shared" si="24"/>
        <v>12.9</v>
      </c>
      <c r="V40" s="24">
        <f t="shared" si="23"/>
        <v>90.600000000000009</v>
      </c>
      <c r="W40" s="23">
        <f t="shared" si="1"/>
        <v>97.902869757174386</v>
      </c>
      <c r="X40" s="19"/>
      <c r="Y40" s="20"/>
      <c r="Z40" s="21"/>
      <c r="AA40" s="2"/>
      <c r="AB40" s="2"/>
      <c r="AC40" s="2"/>
      <c r="AD40" s="2"/>
      <c r="AE40" s="2"/>
      <c r="AF40" s="2"/>
      <c r="AG40" s="2"/>
      <c r="AH40" s="2"/>
      <c r="AI40" s="2"/>
    </row>
    <row r="41" spans="2:74" ht="18" customHeight="1">
      <c r="B41" s="44" t="s">
        <v>49</v>
      </c>
      <c r="C41" s="26">
        <f>+[1]PP!M40</f>
        <v>14.3</v>
      </c>
      <c r="D41" s="26">
        <f>+[1]PP!N40</f>
        <v>8</v>
      </c>
      <c r="E41" s="26">
        <f>+[1]PP!O40</f>
        <v>6.5</v>
      </c>
      <c r="F41" s="26">
        <f>+[1]PP!P40</f>
        <v>0</v>
      </c>
      <c r="G41" s="26">
        <f>+[1]PP!Q40</f>
        <v>2.7</v>
      </c>
      <c r="H41" s="26">
        <f>+[1]PP!R40</f>
        <v>0</v>
      </c>
      <c r="I41" s="26">
        <f>+[1]PP!S40</f>
        <v>11.2</v>
      </c>
      <c r="J41" s="26">
        <f>+[1]PP!T40</f>
        <v>12.4</v>
      </c>
      <c r="K41" s="26">
        <f>+[1]PP!U40</f>
        <v>0</v>
      </c>
      <c r="L41" s="26">
        <f t="shared" si="22"/>
        <v>55.1</v>
      </c>
      <c r="M41" s="26">
        <v>21.2</v>
      </c>
      <c r="N41" s="26">
        <v>11.1</v>
      </c>
      <c r="O41" s="26">
        <v>14.7</v>
      </c>
      <c r="P41" s="26">
        <v>0</v>
      </c>
      <c r="Q41" s="27">
        <v>3</v>
      </c>
      <c r="R41" s="27">
        <v>7.2</v>
      </c>
      <c r="S41" s="27">
        <v>7.6</v>
      </c>
      <c r="T41" s="27">
        <v>12.9</v>
      </c>
      <c r="U41" s="27">
        <v>12.9</v>
      </c>
      <c r="V41" s="27">
        <f t="shared" si="23"/>
        <v>90.600000000000009</v>
      </c>
      <c r="W41" s="45">
        <v>0</v>
      </c>
      <c r="Y41" s="20"/>
      <c r="Z41" s="21"/>
      <c r="AA41" s="2"/>
      <c r="AB41" s="2"/>
      <c r="AC41" s="2"/>
      <c r="AD41" s="2"/>
      <c r="AE41" s="2"/>
      <c r="AF41" s="2"/>
      <c r="AG41" s="2"/>
      <c r="AH41" s="2"/>
      <c r="AI41" s="2"/>
    </row>
    <row r="42" spans="2:74" ht="18" customHeight="1">
      <c r="B42" s="46" t="s">
        <v>50</v>
      </c>
      <c r="C42" s="47">
        <f>+[1]PP!M41</f>
        <v>5.5</v>
      </c>
      <c r="D42" s="47">
        <f>+[1]PP!N41</f>
        <v>4.3</v>
      </c>
      <c r="E42" s="47">
        <f>+[1]PP!O41</f>
        <v>2.4</v>
      </c>
      <c r="F42" s="47">
        <f>+[1]PP!P41</f>
        <v>0.1</v>
      </c>
      <c r="G42" s="47">
        <f>+[1]PP!Q41</f>
        <v>1.3</v>
      </c>
      <c r="H42" s="47">
        <f>+[1]PP!R41</f>
        <v>4.9000000000000004</v>
      </c>
      <c r="I42" s="47">
        <f>+[1]PP!S41</f>
        <v>5.3</v>
      </c>
      <c r="J42" s="47">
        <f>+[1]PP!T41</f>
        <v>4.5999999999999996</v>
      </c>
      <c r="K42" s="47">
        <f>+[1]PP!U41</f>
        <v>5.2</v>
      </c>
      <c r="L42" s="47">
        <f t="shared" si="22"/>
        <v>33.6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0</v>
      </c>
      <c r="S42" s="47">
        <v>0</v>
      </c>
      <c r="T42" s="47">
        <v>0</v>
      </c>
      <c r="U42" s="47">
        <v>0</v>
      </c>
      <c r="V42" s="47">
        <f t="shared" si="23"/>
        <v>0</v>
      </c>
      <c r="W42" s="48">
        <v>0</v>
      </c>
      <c r="Y42" s="20"/>
      <c r="Z42" s="21"/>
      <c r="AA42" s="2"/>
      <c r="AB42" s="2"/>
      <c r="AC42" s="2"/>
      <c r="AD42" s="2"/>
      <c r="AE42" s="2"/>
      <c r="AF42" s="2"/>
      <c r="AG42" s="2"/>
      <c r="AH42" s="2"/>
      <c r="AI42" s="2"/>
    </row>
    <row r="43" spans="2:74" ht="18" customHeight="1">
      <c r="B43" s="39" t="s">
        <v>51</v>
      </c>
      <c r="C43" s="26">
        <f>+[1]PP!M42</f>
        <v>82</v>
      </c>
      <c r="D43" s="26">
        <f>+[1]PP!N42</f>
        <v>82.3</v>
      </c>
      <c r="E43" s="26">
        <f>+[1]PP!O42</f>
        <v>50.6</v>
      </c>
      <c r="F43" s="26">
        <f>+[1]PP!P42</f>
        <v>3.8</v>
      </c>
      <c r="G43" s="26">
        <f>+[1]PP!Q42</f>
        <v>1.2</v>
      </c>
      <c r="H43" s="26">
        <f>+[1]PP!R42</f>
        <v>11.3</v>
      </c>
      <c r="I43" s="26">
        <f>+[1]PP!S42</f>
        <v>60.9</v>
      </c>
      <c r="J43" s="26">
        <f>+[1]PP!T42</f>
        <v>72.400000000000006</v>
      </c>
      <c r="K43" s="26">
        <f>+[1]PP!U42</f>
        <v>75.3</v>
      </c>
      <c r="L43" s="26">
        <f t="shared" si="22"/>
        <v>439.8</v>
      </c>
      <c r="M43" s="26">
        <v>79.099999999999994</v>
      </c>
      <c r="N43" s="26">
        <v>76.7</v>
      </c>
      <c r="O43" s="26">
        <v>48.2</v>
      </c>
      <c r="P43" s="26">
        <v>2.1</v>
      </c>
      <c r="Q43" s="27">
        <v>2.4</v>
      </c>
      <c r="R43" s="27">
        <v>16.899999999999999</v>
      </c>
      <c r="S43" s="27">
        <v>66.5</v>
      </c>
      <c r="T43" s="27">
        <v>83.8</v>
      </c>
      <c r="U43" s="27">
        <v>86.8</v>
      </c>
      <c r="V43" s="27">
        <f t="shared" si="23"/>
        <v>462.5</v>
      </c>
      <c r="W43" s="26">
        <f t="shared" ref="W43:W48" si="25">+L43/V43*100</f>
        <v>95.091891891891905</v>
      </c>
      <c r="X43" s="19"/>
      <c r="Y43" s="20"/>
      <c r="Z43" s="21"/>
      <c r="AA43" s="2"/>
      <c r="AB43" s="2"/>
      <c r="AC43" s="2"/>
      <c r="AD43" s="2"/>
      <c r="AE43" s="2"/>
      <c r="AF43" s="2"/>
      <c r="AG43" s="2"/>
      <c r="AH43" s="2"/>
      <c r="AI43" s="2"/>
    </row>
    <row r="44" spans="2:74" ht="18" customHeight="1">
      <c r="B44" s="39" t="s">
        <v>52</v>
      </c>
      <c r="C44" s="26">
        <f>+[1]PP!M43</f>
        <v>23.5</v>
      </c>
      <c r="D44" s="26">
        <f>+[1]PP!N43</f>
        <v>23.4</v>
      </c>
      <c r="E44" s="26">
        <f>+[1]PP!O43</f>
        <v>16</v>
      </c>
      <c r="F44" s="26">
        <f>+[1]PP!P43</f>
        <v>0.3</v>
      </c>
      <c r="G44" s="26">
        <f>+[1]PP!Q43</f>
        <v>1.5</v>
      </c>
      <c r="H44" s="26">
        <f>+[1]PP!R43</f>
        <v>0.5</v>
      </c>
      <c r="I44" s="26">
        <f>+[1]PP!S43</f>
        <v>6.5</v>
      </c>
      <c r="J44" s="26">
        <f>+[1]PP!T43</f>
        <v>18.600000000000001</v>
      </c>
      <c r="K44" s="26">
        <f>+[1]PP!U43</f>
        <v>23</v>
      </c>
      <c r="L44" s="26">
        <f t="shared" si="22"/>
        <v>113.29999999999998</v>
      </c>
      <c r="M44" s="26">
        <v>26.2</v>
      </c>
      <c r="N44" s="26">
        <v>22.5</v>
      </c>
      <c r="O44" s="26">
        <v>16.899999999999999</v>
      </c>
      <c r="P44" s="26">
        <v>0.5</v>
      </c>
      <c r="Q44" s="27">
        <v>0.2</v>
      </c>
      <c r="R44" s="27">
        <v>0.6</v>
      </c>
      <c r="S44" s="27">
        <v>4.5999999999999996</v>
      </c>
      <c r="T44" s="27">
        <v>26.1</v>
      </c>
      <c r="U44" s="27">
        <v>25.2</v>
      </c>
      <c r="V44" s="27">
        <f t="shared" si="23"/>
        <v>122.8</v>
      </c>
      <c r="W44" s="26">
        <f t="shared" si="25"/>
        <v>92.26384364820845</v>
      </c>
      <c r="X44" s="19"/>
      <c r="Y44" s="20"/>
      <c r="Z44" s="21"/>
      <c r="AA44" s="2"/>
      <c r="AB44" s="2"/>
      <c r="AC44" s="2"/>
      <c r="AD44" s="2"/>
      <c r="AE44" s="2"/>
      <c r="AF44" s="2"/>
      <c r="AG44" s="2"/>
      <c r="AH44" s="2"/>
      <c r="AI44" s="2"/>
    </row>
    <row r="45" spans="2:74" ht="18" customHeight="1">
      <c r="B45" s="38" t="s">
        <v>53</v>
      </c>
      <c r="C45" s="23">
        <f>+[1]PP!M44</f>
        <v>130.6</v>
      </c>
      <c r="D45" s="23">
        <f>+[1]PP!N44</f>
        <v>82.7</v>
      </c>
      <c r="E45" s="23">
        <f>+[1]PP!O44</f>
        <v>66.599999999999994</v>
      </c>
      <c r="F45" s="23">
        <f>+[1]PP!P44</f>
        <v>14.2</v>
      </c>
      <c r="G45" s="23">
        <f>+[1]PP!Q44</f>
        <v>17.899999999999999</v>
      </c>
      <c r="H45" s="23">
        <f>+[1]PP!R44</f>
        <v>37.200000000000003</v>
      </c>
      <c r="I45" s="23">
        <f>+[1]PP!S44</f>
        <v>72.400000000000006</v>
      </c>
      <c r="J45" s="23">
        <f>+[1]PP!T44</f>
        <v>73.3</v>
      </c>
      <c r="K45" s="23">
        <f>+[1]PP!U44</f>
        <v>73.2</v>
      </c>
      <c r="L45" s="23">
        <f t="shared" si="22"/>
        <v>568.09999999999991</v>
      </c>
      <c r="M45" s="23">
        <v>135.4</v>
      </c>
      <c r="N45" s="23">
        <v>101.4</v>
      </c>
      <c r="O45" s="23">
        <v>57</v>
      </c>
      <c r="P45" s="23">
        <v>63.4</v>
      </c>
      <c r="Q45" s="24">
        <v>23.6</v>
      </c>
      <c r="R45" s="24">
        <v>33.9</v>
      </c>
      <c r="S45" s="24">
        <v>48.2</v>
      </c>
      <c r="T45" s="24">
        <v>179.6</v>
      </c>
      <c r="U45" s="24">
        <v>158.4</v>
      </c>
      <c r="V45" s="24">
        <f t="shared" si="23"/>
        <v>800.9</v>
      </c>
      <c r="W45" s="23">
        <f t="shared" si="25"/>
        <v>70.932700711699326</v>
      </c>
      <c r="X45" s="19"/>
      <c r="Y45" s="20"/>
      <c r="Z45" s="21"/>
      <c r="AA45" s="2"/>
      <c r="AB45" s="2"/>
      <c r="AC45" s="2"/>
      <c r="AD45" s="2"/>
      <c r="AE45" s="2"/>
      <c r="AF45" s="2"/>
      <c r="AG45" s="2"/>
      <c r="AH45" s="2"/>
      <c r="AI45" s="2"/>
    </row>
    <row r="46" spans="2:74" ht="18" customHeight="1">
      <c r="B46" s="22" t="s">
        <v>54</v>
      </c>
      <c r="C46" s="23">
        <f t="shared" ref="C46:V46" si="26">+C47+C50+C51</f>
        <v>3469.2</v>
      </c>
      <c r="D46" s="23">
        <f t="shared" si="26"/>
        <v>3074</v>
      </c>
      <c r="E46" s="23">
        <f t="shared" si="26"/>
        <v>2641.1</v>
      </c>
      <c r="F46" s="23">
        <f t="shared" si="26"/>
        <v>1570.5</v>
      </c>
      <c r="G46" s="23">
        <f t="shared" si="26"/>
        <v>1521.6999999999998</v>
      </c>
      <c r="H46" s="23">
        <f t="shared" si="26"/>
        <v>2030.1</v>
      </c>
      <c r="I46" s="23">
        <f t="shared" si="26"/>
        <v>2433.3000000000002</v>
      </c>
      <c r="J46" s="23">
        <f t="shared" si="26"/>
        <v>2652.9</v>
      </c>
      <c r="K46" s="23">
        <f t="shared" si="26"/>
        <v>2871.7000000000003</v>
      </c>
      <c r="L46" s="23">
        <f t="shared" si="26"/>
        <v>22264.5</v>
      </c>
      <c r="M46" s="23">
        <f>+M47+M50+M51</f>
        <v>3294.7</v>
      </c>
      <c r="N46" s="23">
        <f t="shared" ref="N46:U46" si="27">+N47+N50+N51</f>
        <v>3011.5</v>
      </c>
      <c r="O46" s="23">
        <f t="shared" si="27"/>
        <v>2559.5</v>
      </c>
      <c r="P46" s="23">
        <f t="shared" si="27"/>
        <v>1716.5</v>
      </c>
      <c r="Q46" s="24">
        <f t="shared" si="27"/>
        <v>1587.3</v>
      </c>
      <c r="R46" s="24">
        <f t="shared" si="27"/>
        <v>1975.7</v>
      </c>
      <c r="S46" s="24">
        <f t="shared" si="27"/>
        <v>2515.6</v>
      </c>
      <c r="T46" s="24">
        <f t="shared" si="27"/>
        <v>2571.6</v>
      </c>
      <c r="U46" s="24">
        <f t="shared" si="27"/>
        <v>2848.4</v>
      </c>
      <c r="V46" s="24">
        <f t="shared" si="26"/>
        <v>22080.799999999999</v>
      </c>
      <c r="W46" s="23">
        <f t="shared" si="25"/>
        <v>100.83194449476468</v>
      </c>
      <c r="X46" s="19"/>
      <c r="Y46" s="20"/>
      <c r="Z46" s="21"/>
      <c r="AA46" s="2"/>
      <c r="AB46" s="2"/>
      <c r="AC46" s="2"/>
      <c r="AD46" s="2"/>
      <c r="AE46" s="2"/>
      <c r="AF46" s="2"/>
      <c r="AG46" s="2"/>
      <c r="AH46" s="2"/>
      <c r="AI46" s="2"/>
    </row>
    <row r="47" spans="2:74" ht="18" customHeight="1">
      <c r="B47" s="38" t="s">
        <v>55</v>
      </c>
      <c r="C47" s="23">
        <f t="shared" ref="C47:V47" si="28">SUM(C48:C49)</f>
        <v>2737.1</v>
      </c>
      <c r="D47" s="23">
        <f t="shared" si="28"/>
        <v>2402.4</v>
      </c>
      <c r="E47" s="23">
        <f t="shared" si="28"/>
        <v>2061.1999999999998</v>
      </c>
      <c r="F47" s="23">
        <f t="shared" si="28"/>
        <v>1477.2</v>
      </c>
      <c r="G47" s="23">
        <f t="shared" si="28"/>
        <v>1493.1</v>
      </c>
      <c r="H47" s="23">
        <f t="shared" si="28"/>
        <v>2007.5</v>
      </c>
      <c r="I47" s="23">
        <f t="shared" si="28"/>
        <v>2372.9</v>
      </c>
      <c r="J47" s="23">
        <f t="shared" si="28"/>
        <v>2507.6</v>
      </c>
      <c r="K47" s="23">
        <f t="shared" si="28"/>
        <v>2732.8</v>
      </c>
      <c r="L47" s="23">
        <f t="shared" si="28"/>
        <v>19791.8</v>
      </c>
      <c r="M47" s="23">
        <f>SUM(M48:M49)</f>
        <v>2558.1999999999998</v>
      </c>
      <c r="N47" s="23">
        <f t="shared" ref="N47:U47" si="29">SUM(N48:N49)</f>
        <v>2419.8000000000002</v>
      </c>
      <c r="O47" s="23">
        <f t="shared" si="29"/>
        <v>2153</v>
      </c>
      <c r="P47" s="23">
        <f t="shared" si="29"/>
        <v>1616</v>
      </c>
      <c r="Q47" s="24">
        <f t="shared" si="29"/>
        <v>1570.1</v>
      </c>
      <c r="R47" s="24">
        <f t="shared" si="29"/>
        <v>1826.5</v>
      </c>
      <c r="S47" s="24">
        <f t="shared" si="29"/>
        <v>2329</v>
      </c>
      <c r="T47" s="24">
        <f t="shared" si="29"/>
        <v>2461.6</v>
      </c>
      <c r="U47" s="24">
        <f t="shared" si="29"/>
        <v>2722.3</v>
      </c>
      <c r="V47" s="24">
        <f t="shared" si="28"/>
        <v>19656.5</v>
      </c>
      <c r="W47" s="23">
        <f t="shared" si="25"/>
        <v>100.68832192913287</v>
      </c>
      <c r="X47" s="19"/>
      <c r="Y47" s="20"/>
      <c r="Z47" s="21"/>
      <c r="AA47" s="2"/>
      <c r="AB47" s="2"/>
      <c r="AC47" s="2"/>
      <c r="AD47" s="2"/>
      <c r="AE47" s="2"/>
      <c r="AF47" s="2"/>
      <c r="AG47" s="2"/>
      <c r="AH47" s="2"/>
      <c r="AI47" s="2"/>
    </row>
    <row r="48" spans="2:74" ht="18" customHeight="1">
      <c r="B48" s="39" t="s">
        <v>56</v>
      </c>
      <c r="C48" s="49">
        <f>+[1]PP!M47</f>
        <v>2737.1</v>
      </c>
      <c r="D48" s="49">
        <f>+[1]PP!N47</f>
        <v>2402.4</v>
      </c>
      <c r="E48" s="49">
        <f>+[1]PP!O47</f>
        <v>2061.1999999999998</v>
      </c>
      <c r="F48" s="49">
        <f>+[1]PP!P47</f>
        <v>1477.2</v>
      </c>
      <c r="G48" s="49">
        <f>+[1]PP!Q47</f>
        <v>1493.1</v>
      </c>
      <c r="H48" s="49">
        <f>+[1]PP!R47</f>
        <v>2007.5</v>
      </c>
      <c r="I48" s="49">
        <f>+[1]PP!S47</f>
        <v>2372.9</v>
      </c>
      <c r="J48" s="49">
        <f>+[1]PP!T47</f>
        <v>2507.6</v>
      </c>
      <c r="K48" s="49">
        <f>+[1]PP!U47</f>
        <v>2732.8</v>
      </c>
      <c r="L48" s="26">
        <f>SUM(C48:K48)</f>
        <v>19791.8</v>
      </c>
      <c r="M48" s="26">
        <v>2558.1999999999998</v>
      </c>
      <c r="N48" s="26">
        <v>2419.8000000000002</v>
      </c>
      <c r="O48" s="26">
        <v>2153</v>
      </c>
      <c r="P48" s="26">
        <v>1616</v>
      </c>
      <c r="Q48" s="26">
        <v>1570.1</v>
      </c>
      <c r="R48" s="26">
        <v>1826.5</v>
      </c>
      <c r="S48" s="26">
        <v>2329</v>
      </c>
      <c r="T48" s="26">
        <v>2461.6</v>
      </c>
      <c r="U48" s="26">
        <v>2722.3</v>
      </c>
      <c r="V48" s="27">
        <f t="shared" ref="V48:V57" si="30">SUM(M48:U48)</f>
        <v>19656.5</v>
      </c>
      <c r="W48" s="26">
        <f t="shared" si="25"/>
        <v>100.68832192913287</v>
      </c>
      <c r="X48" s="19"/>
      <c r="Y48" s="20"/>
      <c r="Z48" s="21"/>
      <c r="AA48" s="2"/>
      <c r="AB48" s="2"/>
      <c r="AC48" s="2"/>
      <c r="AD48" s="2"/>
      <c r="AE48" s="2"/>
      <c r="AF48" s="2"/>
      <c r="AG48" s="2"/>
      <c r="AH48" s="2"/>
      <c r="AI48" s="2"/>
    </row>
    <row r="49" spans="1:60" ht="18" customHeight="1">
      <c r="B49" s="39" t="s">
        <v>32</v>
      </c>
      <c r="C49" s="49">
        <f>+[1]PP!M48</f>
        <v>0</v>
      </c>
      <c r="D49" s="49">
        <f>+[1]PP!N48</f>
        <v>0</v>
      </c>
      <c r="E49" s="49">
        <f>+[1]PP!O48</f>
        <v>0</v>
      </c>
      <c r="F49" s="49">
        <f>+[1]PP!P48</f>
        <v>0</v>
      </c>
      <c r="G49" s="49">
        <f>+[1]PP!Q48</f>
        <v>0</v>
      </c>
      <c r="H49" s="49">
        <f>+[1]PP!R48</f>
        <v>0</v>
      </c>
      <c r="I49" s="49">
        <f>+[1]PP!S48</f>
        <v>0</v>
      </c>
      <c r="J49" s="49">
        <f>+[1]PP!T48</f>
        <v>0</v>
      </c>
      <c r="K49" s="49">
        <f>+[1]PP!U48</f>
        <v>0</v>
      </c>
      <c r="L49" s="26">
        <f>SUM(C49:K49)</f>
        <v>0</v>
      </c>
      <c r="M49" s="26">
        <v>0</v>
      </c>
      <c r="N49" s="26">
        <v>0</v>
      </c>
      <c r="O49" s="26">
        <v>0</v>
      </c>
      <c r="P49" s="26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f t="shared" si="30"/>
        <v>0</v>
      </c>
      <c r="W49" s="50">
        <v>0</v>
      </c>
      <c r="X49" s="19"/>
      <c r="Y49" s="20"/>
      <c r="Z49" s="21"/>
      <c r="AA49" s="2"/>
      <c r="AB49" s="2"/>
      <c r="AC49" s="2"/>
      <c r="AD49" s="2"/>
      <c r="AE49" s="2"/>
      <c r="AF49" s="2"/>
      <c r="AG49" s="2"/>
      <c r="AH49" s="2"/>
      <c r="AI49" s="2"/>
    </row>
    <row r="50" spans="1:60" ht="18" customHeight="1">
      <c r="B50" s="38" t="s">
        <v>57</v>
      </c>
      <c r="C50" s="17">
        <f>+[1]PP!M49</f>
        <v>0</v>
      </c>
      <c r="D50" s="17">
        <f>+[1]PP!N49</f>
        <v>0</v>
      </c>
      <c r="E50" s="17">
        <f>+[1]PP!O49</f>
        <v>0</v>
      </c>
      <c r="F50" s="17">
        <f>+[1]PP!P49</f>
        <v>0</v>
      </c>
      <c r="G50" s="17">
        <f>+[1]PP!Q49</f>
        <v>0</v>
      </c>
      <c r="H50" s="17">
        <f>+[1]PP!R49</f>
        <v>0</v>
      </c>
      <c r="I50" s="17">
        <f>+[1]PP!S49</f>
        <v>0</v>
      </c>
      <c r="J50" s="17">
        <f>+[1]PP!T49</f>
        <v>0</v>
      </c>
      <c r="K50" s="17">
        <f>+[1]PP!U49</f>
        <v>0</v>
      </c>
      <c r="L50" s="23">
        <f>SUM(C50:K50)</f>
        <v>0</v>
      </c>
      <c r="M50" s="23">
        <v>0</v>
      </c>
      <c r="N50" s="23">
        <v>0</v>
      </c>
      <c r="O50" s="23">
        <v>0</v>
      </c>
      <c r="P50" s="23">
        <v>0</v>
      </c>
      <c r="Q50" s="24">
        <v>0</v>
      </c>
      <c r="R50" s="24">
        <v>0</v>
      </c>
      <c r="S50" s="24">
        <v>0</v>
      </c>
      <c r="T50" s="24">
        <v>0</v>
      </c>
      <c r="U50" s="24">
        <v>0</v>
      </c>
      <c r="V50" s="27">
        <f t="shared" si="30"/>
        <v>0</v>
      </c>
      <c r="W50" s="50">
        <v>0</v>
      </c>
      <c r="X50" s="19"/>
      <c r="Y50" s="20"/>
      <c r="Z50" s="21"/>
      <c r="AA50" s="51"/>
      <c r="AB50" s="2"/>
      <c r="AC50" s="2"/>
      <c r="AD50" s="2"/>
      <c r="AE50" s="2"/>
      <c r="AF50" s="2"/>
      <c r="AG50" s="2"/>
      <c r="AH50" s="2"/>
      <c r="AI50" s="2"/>
    </row>
    <row r="51" spans="1:60" ht="18" customHeight="1">
      <c r="B51" s="38" t="s">
        <v>58</v>
      </c>
      <c r="C51" s="23">
        <f t="shared" ref="C51:V51" si="31">SUM(C52:C54)</f>
        <v>732.1</v>
      </c>
      <c r="D51" s="23">
        <f t="shared" si="31"/>
        <v>671.6</v>
      </c>
      <c r="E51" s="23">
        <f t="shared" si="31"/>
        <v>579.9</v>
      </c>
      <c r="F51" s="23">
        <f t="shared" si="31"/>
        <v>93.3</v>
      </c>
      <c r="G51" s="23">
        <f t="shared" si="31"/>
        <v>28.6</v>
      </c>
      <c r="H51" s="23">
        <f t="shared" si="31"/>
        <v>22.599999999999998</v>
      </c>
      <c r="I51" s="23">
        <f t="shared" si="31"/>
        <v>60.4</v>
      </c>
      <c r="J51" s="23">
        <f t="shared" si="31"/>
        <v>145.29999999999998</v>
      </c>
      <c r="K51" s="23">
        <f t="shared" si="31"/>
        <v>138.9</v>
      </c>
      <c r="L51" s="23">
        <f t="shared" si="31"/>
        <v>2472.7000000000003</v>
      </c>
      <c r="M51" s="23">
        <f t="shared" ref="M51:U51" si="32">+M52+M53+M54</f>
        <v>736.5</v>
      </c>
      <c r="N51" s="23">
        <f t="shared" si="32"/>
        <v>591.69999999999993</v>
      </c>
      <c r="O51" s="23">
        <f t="shared" si="32"/>
        <v>406.5</v>
      </c>
      <c r="P51" s="23">
        <f t="shared" si="32"/>
        <v>100.5</v>
      </c>
      <c r="Q51" s="24">
        <f t="shared" si="32"/>
        <v>17.2</v>
      </c>
      <c r="R51" s="24">
        <f t="shared" si="32"/>
        <v>149.19999999999999</v>
      </c>
      <c r="S51" s="24">
        <f t="shared" si="32"/>
        <v>186.6</v>
      </c>
      <c r="T51" s="24">
        <f t="shared" si="32"/>
        <v>110</v>
      </c>
      <c r="U51" s="24">
        <f t="shared" si="32"/>
        <v>126.10000000000001</v>
      </c>
      <c r="V51" s="24">
        <f t="shared" si="31"/>
        <v>2424.2999999999993</v>
      </c>
      <c r="W51" s="23">
        <f t="shared" ref="W51:W93" si="33">+L51/V51*100</f>
        <v>101.99645258425116</v>
      </c>
      <c r="X51" s="19"/>
      <c r="Y51" s="20"/>
      <c r="Z51" s="21"/>
      <c r="AA51" s="51"/>
      <c r="AB51" s="2"/>
      <c r="AC51" s="2"/>
      <c r="AD51" s="2"/>
      <c r="AE51" s="2"/>
      <c r="AF51" s="2"/>
      <c r="AG51" s="2"/>
      <c r="AH51" s="2"/>
      <c r="AI51" s="2"/>
    </row>
    <row r="52" spans="1:60" ht="18" customHeight="1">
      <c r="B52" s="39" t="s">
        <v>59</v>
      </c>
      <c r="C52" s="49">
        <f>+[1]PP!M51</f>
        <v>672.4</v>
      </c>
      <c r="D52" s="49">
        <f>+[1]PP!N51</f>
        <v>627.5</v>
      </c>
      <c r="E52" s="49">
        <f>+[1]PP!O51</f>
        <v>552.1</v>
      </c>
      <c r="F52" s="49">
        <f>+[1]PP!P51</f>
        <v>90.3</v>
      </c>
      <c r="G52" s="49">
        <f>+[1]PP!Q51</f>
        <v>24.6</v>
      </c>
      <c r="H52" s="49">
        <f>+[1]PP!R51</f>
        <v>14.7</v>
      </c>
      <c r="I52" s="49">
        <f>+[1]PP!S51</f>
        <v>50.1</v>
      </c>
      <c r="J52" s="49">
        <f>+[1]PP!T51</f>
        <v>140</v>
      </c>
      <c r="K52" s="49">
        <f>+[1]PP!U51</f>
        <v>132.80000000000001</v>
      </c>
      <c r="L52" s="26">
        <f t="shared" ref="L52:L57" si="34">SUM(C52:K52)</f>
        <v>2304.5</v>
      </c>
      <c r="M52" s="26">
        <v>672.4</v>
      </c>
      <c r="N52" s="26">
        <v>551.29999999999995</v>
      </c>
      <c r="O52" s="26">
        <v>380.6</v>
      </c>
      <c r="P52" s="26">
        <v>97.4</v>
      </c>
      <c r="Q52" s="27">
        <v>14.1</v>
      </c>
      <c r="R52" s="27">
        <v>141.9</v>
      </c>
      <c r="S52" s="27">
        <v>174.1</v>
      </c>
      <c r="T52" s="27">
        <v>95.2</v>
      </c>
      <c r="U52" s="27">
        <v>103.9</v>
      </c>
      <c r="V52" s="27">
        <f t="shared" si="30"/>
        <v>2230.8999999999996</v>
      </c>
      <c r="W52" s="26">
        <f t="shared" si="33"/>
        <v>103.29911694831684</v>
      </c>
      <c r="X52" s="19"/>
      <c r="Y52" s="20"/>
      <c r="Z52" s="21"/>
      <c r="AA52" s="2"/>
      <c r="AB52" s="2"/>
      <c r="AC52" s="2"/>
      <c r="AD52" s="2"/>
      <c r="AE52" s="2"/>
      <c r="AF52" s="2"/>
      <c r="AG52" s="2"/>
      <c r="AH52" s="2"/>
      <c r="AI52" s="2"/>
    </row>
    <row r="53" spans="1:60" ht="18" customHeight="1">
      <c r="B53" s="39" t="s">
        <v>60</v>
      </c>
      <c r="C53" s="49">
        <f>+[1]PP!M52</f>
        <v>15.1</v>
      </c>
      <c r="D53" s="49">
        <f>+[1]PP!N52</f>
        <v>12.2</v>
      </c>
      <c r="E53" s="49">
        <f>+[1]PP!O52</f>
        <v>7</v>
      </c>
      <c r="F53" s="49">
        <f>+[1]PP!P52</f>
        <v>0.1</v>
      </c>
      <c r="G53" s="49">
        <f>+[1]PP!Q52</f>
        <v>1.4</v>
      </c>
      <c r="H53" s="49">
        <f>+[1]PP!R52</f>
        <v>6</v>
      </c>
      <c r="I53" s="49">
        <f>+[1]PP!S52</f>
        <v>8</v>
      </c>
      <c r="J53" s="49">
        <f>+[1]PP!T52</f>
        <v>4.2</v>
      </c>
      <c r="K53" s="49">
        <f>+[1]PP!U52</f>
        <v>4.4000000000000004</v>
      </c>
      <c r="L53" s="26">
        <f t="shared" si="34"/>
        <v>58.4</v>
      </c>
      <c r="M53" s="26">
        <v>15.9</v>
      </c>
      <c r="N53" s="26">
        <v>13.5</v>
      </c>
      <c r="O53" s="26">
        <v>5</v>
      </c>
      <c r="P53" s="26">
        <v>0</v>
      </c>
      <c r="Q53" s="27">
        <v>0</v>
      </c>
      <c r="R53" s="27">
        <v>5.7</v>
      </c>
      <c r="S53" s="27">
        <v>9.6</v>
      </c>
      <c r="T53" s="27">
        <v>10.6</v>
      </c>
      <c r="U53" s="27">
        <v>12.9</v>
      </c>
      <c r="V53" s="27">
        <f t="shared" si="30"/>
        <v>73.2</v>
      </c>
      <c r="W53" s="26">
        <f t="shared" si="33"/>
        <v>79.78142076502732</v>
      </c>
      <c r="X53" s="19"/>
      <c r="Y53" s="20"/>
      <c r="Z53" s="21"/>
      <c r="AA53" s="2"/>
      <c r="AB53" s="2"/>
      <c r="AC53" s="2"/>
      <c r="AD53" s="2"/>
      <c r="AE53" s="2"/>
      <c r="AF53" s="2"/>
      <c r="AG53" s="2"/>
      <c r="AH53" s="2"/>
      <c r="AI53" s="2"/>
    </row>
    <row r="54" spans="1:60" ht="18" customHeight="1">
      <c r="B54" s="39" t="s">
        <v>32</v>
      </c>
      <c r="C54" s="49">
        <f>+[1]PP!M53</f>
        <v>44.6</v>
      </c>
      <c r="D54" s="49">
        <f>+[1]PP!N53</f>
        <v>31.9</v>
      </c>
      <c r="E54" s="49">
        <f>+[1]PP!O53</f>
        <v>20.8</v>
      </c>
      <c r="F54" s="49">
        <f>+[1]PP!P53</f>
        <v>2.9</v>
      </c>
      <c r="G54" s="49">
        <f>+[1]PP!Q53</f>
        <v>2.6</v>
      </c>
      <c r="H54" s="49">
        <f>+[1]PP!R53</f>
        <v>1.9</v>
      </c>
      <c r="I54" s="49">
        <f>+[1]PP!S53</f>
        <v>2.2999999999999998</v>
      </c>
      <c r="J54" s="49">
        <f>+[1]PP!T53</f>
        <v>1.1000000000000001</v>
      </c>
      <c r="K54" s="49">
        <f>+[1]PP!U53</f>
        <v>1.7</v>
      </c>
      <c r="L54" s="26">
        <f t="shared" si="34"/>
        <v>109.8</v>
      </c>
      <c r="M54" s="26">
        <v>48.2</v>
      </c>
      <c r="N54" s="26">
        <v>26.9</v>
      </c>
      <c r="O54" s="26">
        <v>20.9</v>
      </c>
      <c r="P54" s="26">
        <v>3.1</v>
      </c>
      <c r="Q54" s="27">
        <v>3.1</v>
      </c>
      <c r="R54" s="27">
        <v>1.6</v>
      </c>
      <c r="S54" s="27">
        <v>2.9</v>
      </c>
      <c r="T54" s="27">
        <v>4.2</v>
      </c>
      <c r="U54" s="27">
        <v>9.3000000000000007</v>
      </c>
      <c r="V54" s="27">
        <f t="shared" si="30"/>
        <v>120.19999999999999</v>
      </c>
      <c r="W54" s="26">
        <f t="shared" si="33"/>
        <v>91.347753743760407</v>
      </c>
      <c r="X54" s="19"/>
      <c r="Y54" s="20"/>
      <c r="Z54" s="21"/>
      <c r="AA54" s="2"/>
      <c r="AB54" s="2"/>
      <c r="AC54" s="2"/>
      <c r="AD54" s="2"/>
      <c r="AE54" s="2"/>
      <c r="AF54" s="2"/>
      <c r="AG54" s="2"/>
      <c r="AH54" s="2"/>
      <c r="AI54" s="2"/>
    </row>
    <row r="55" spans="1:60" ht="18" customHeight="1">
      <c r="B55" s="22" t="s">
        <v>61</v>
      </c>
      <c r="C55" s="17">
        <f>+[1]PP!M54</f>
        <v>83.7</v>
      </c>
      <c r="D55" s="17">
        <f>+[1]PP!N54</f>
        <v>65.5</v>
      </c>
      <c r="E55" s="17">
        <f>+[1]PP!O54</f>
        <v>47</v>
      </c>
      <c r="F55" s="17">
        <f>+[1]PP!P54</f>
        <v>0</v>
      </c>
      <c r="G55" s="17">
        <f>+[1]PP!Q54</f>
        <v>3.9</v>
      </c>
      <c r="H55" s="17">
        <f>+[1]PP!R54</f>
        <v>31.9</v>
      </c>
      <c r="I55" s="17">
        <f>+[1]PP!S54</f>
        <v>61.6</v>
      </c>
      <c r="J55" s="17">
        <f>+[1]PP!T54</f>
        <v>50.3</v>
      </c>
      <c r="K55" s="17">
        <f>+[1]PP!U54</f>
        <v>60.1</v>
      </c>
      <c r="L55" s="23">
        <f t="shared" si="34"/>
        <v>404.00000000000006</v>
      </c>
      <c r="M55" s="23">
        <v>78.599999999999994</v>
      </c>
      <c r="N55" s="23">
        <v>81.5</v>
      </c>
      <c r="O55" s="23">
        <v>79.5</v>
      </c>
      <c r="P55" s="23">
        <v>0</v>
      </c>
      <c r="Q55" s="24">
        <v>0.2</v>
      </c>
      <c r="R55" s="24">
        <v>16.600000000000001</v>
      </c>
      <c r="S55" s="24">
        <v>29.7</v>
      </c>
      <c r="T55" s="24">
        <v>64.2</v>
      </c>
      <c r="U55" s="24">
        <v>68.8</v>
      </c>
      <c r="V55" s="24">
        <f t="shared" si="30"/>
        <v>419.09999999999997</v>
      </c>
      <c r="W55" s="23">
        <f t="shared" si="33"/>
        <v>96.397041278931056</v>
      </c>
      <c r="X55" s="19"/>
      <c r="Y55" s="20"/>
      <c r="Z55" s="21"/>
      <c r="AA55" s="2"/>
      <c r="AB55" s="2"/>
      <c r="AC55" s="2"/>
      <c r="AD55" s="2"/>
      <c r="AE55" s="2"/>
      <c r="AF55" s="2"/>
      <c r="AG55" s="2"/>
      <c r="AH55" s="2"/>
      <c r="AI55" s="2"/>
    </row>
    <row r="56" spans="1:60" ht="18" customHeight="1">
      <c r="B56" s="22" t="s">
        <v>62</v>
      </c>
      <c r="C56" s="17">
        <f>+[1]PP!M55</f>
        <v>0.1</v>
      </c>
      <c r="D56" s="17">
        <f>+[1]PP!N55</f>
        <v>0.1</v>
      </c>
      <c r="E56" s="17">
        <f>+[1]PP!O55</f>
        <v>0.1</v>
      </c>
      <c r="F56" s="17">
        <f>+[1]PP!P55</f>
        <v>0</v>
      </c>
      <c r="G56" s="17">
        <f>+[1]PP!Q55</f>
        <v>0</v>
      </c>
      <c r="H56" s="17">
        <f>+[1]PP!R55</f>
        <v>0</v>
      </c>
      <c r="I56" s="17">
        <f>+[1]PP!S55</f>
        <v>0.1</v>
      </c>
      <c r="J56" s="17">
        <f>+[1]PP!T55</f>
        <v>0.2</v>
      </c>
      <c r="K56" s="17">
        <f>+[1]PP!U55</f>
        <v>0.2</v>
      </c>
      <c r="L56" s="23">
        <f t="shared" si="34"/>
        <v>0.8</v>
      </c>
      <c r="M56" s="23">
        <v>0.1</v>
      </c>
      <c r="N56" s="23">
        <v>0</v>
      </c>
      <c r="O56" s="23">
        <v>0.1</v>
      </c>
      <c r="P56" s="23">
        <v>0</v>
      </c>
      <c r="Q56" s="24">
        <v>0</v>
      </c>
      <c r="R56" s="24">
        <v>0</v>
      </c>
      <c r="S56" s="24">
        <v>0</v>
      </c>
      <c r="T56" s="24">
        <v>0.1</v>
      </c>
      <c r="U56" s="24">
        <v>0.1</v>
      </c>
      <c r="V56" s="24">
        <f t="shared" si="30"/>
        <v>0.4</v>
      </c>
      <c r="W56" s="23">
        <f t="shared" si="33"/>
        <v>200</v>
      </c>
      <c r="X56" s="19"/>
      <c r="Y56" s="20"/>
      <c r="Z56" s="21"/>
      <c r="AA56" s="2"/>
      <c r="AB56" s="2"/>
      <c r="AC56" s="2"/>
      <c r="AD56" s="2"/>
      <c r="AE56" s="2"/>
      <c r="AF56" s="2"/>
      <c r="AG56" s="2"/>
      <c r="AH56" s="2"/>
      <c r="AI56" s="2"/>
    </row>
    <row r="57" spans="1:60" ht="18" customHeight="1">
      <c r="B57" s="22" t="s">
        <v>63</v>
      </c>
      <c r="C57" s="17">
        <f>+[1]PP!M56</f>
        <v>179</v>
      </c>
      <c r="D57" s="17">
        <f>+[1]PP!N56</f>
        <v>255.9</v>
      </c>
      <c r="E57" s="17">
        <f>+[1]PP!O56</f>
        <v>186.7</v>
      </c>
      <c r="F57" s="17">
        <f>+[1]PP!P56</f>
        <v>236.5</v>
      </c>
      <c r="G57" s="17">
        <f>+[1]PP!Q56</f>
        <v>183.3</v>
      </c>
      <c r="H57" s="17">
        <f>+[1]PP!R56</f>
        <v>182.2</v>
      </c>
      <c r="I57" s="17">
        <f>+[1]PP!S56</f>
        <v>200.7</v>
      </c>
      <c r="J57" s="17">
        <f>+[1]PP!T56</f>
        <v>219</v>
      </c>
      <c r="K57" s="17">
        <f>+[1]PP!U56</f>
        <v>239.1</v>
      </c>
      <c r="L57" s="23">
        <f t="shared" si="34"/>
        <v>1882.3999999999999</v>
      </c>
      <c r="M57" s="23">
        <v>203.3</v>
      </c>
      <c r="N57" s="23">
        <v>200.7</v>
      </c>
      <c r="O57" s="23">
        <v>225.2</v>
      </c>
      <c r="P57" s="23">
        <v>204.1</v>
      </c>
      <c r="Q57" s="24">
        <v>198</v>
      </c>
      <c r="R57" s="24">
        <v>196.6</v>
      </c>
      <c r="S57" s="24">
        <v>196.4</v>
      </c>
      <c r="T57" s="24">
        <v>196.2</v>
      </c>
      <c r="U57" s="24">
        <v>212.2</v>
      </c>
      <c r="V57" s="24">
        <f t="shared" si="30"/>
        <v>1832.7000000000003</v>
      </c>
      <c r="W57" s="23">
        <f t="shared" si="33"/>
        <v>102.71184591040539</v>
      </c>
      <c r="X57" s="19"/>
      <c r="Y57" s="20"/>
      <c r="Z57" s="21"/>
      <c r="AA57" s="2"/>
      <c r="AB57" s="2"/>
      <c r="AC57" s="2"/>
      <c r="AD57" s="2"/>
      <c r="AE57" s="2"/>
      <c r="AF57" s="2"/>
      <c r="AG57" s="2"/>
      <c r="AH57" s="2"/>
      <c r="AI57" s="2"/>
    </row>
    <row r="58" spans="1:60" ht="18" customHeight="1">
      <c r="B58" s="22" t="s">
        <v>64</v>
      </c>
      <c r="C58" s="17">
        <f>+C59</f>
        <v>0.3</v>
      </c>
      <c r="D58" s="17">
        <f t="shared" ref="D58:U58" si="35">+D59</f>
        <v>0.2</v>
      </c>
      <c r="E58" s="17">
        <f t="shared" si="35"/>
        <v>900.1</v>
      </c>
      <c r="F58" s="17">
        <f t="shared" si="35"/>
        <v>11500</v>
      </c>
      <c r="G58" s="17">
        <f t="shared" si="35"/>
        <v>0</v>
      </c>
      <c r="H58" s="17">
        <f t="shared" si="35"/>
        <v>0.3</v>
      </c>
      <c r="I58" s="17">
        <f t="shared" si="35"/>
        <v>0.3</v>
      </c>
      <c r="J58" s="17">
        <f t="shared" si="35"/>
        <v>0</v>
      </c>
      <c r="K58" s="17">
        <f t="shared" si="35"/>
        <v>4000.5</v>
      </c>
      <c r="L58" s="17">
        <f t="shared" si="35"/>
        <v>16401.7</v>
      </c>
      <c r="M58" s="17">
        <f t="shared" si="35"/>
        <v>0.1</v>
      </c>
      <c r="N58" s="17">
        <f t="shared" si="35"/>
        <v>0.1</v>
      </c>
      <c r="O58" s="17">
        <f t="shared" si="35"/>
        <v>900.3</v>
      </c>
      <c r="P58" s="17">
        <f t="shared" si="35"/>
        <v>11500</v>
      </c>
      <c r="Q58" s="17">
        <f t="shared" si="35"/>
        <v>0</v>
      </c>
      <c r="R58" s="17">
        <f t="shared" si="35"/>
        <v>0.3</v>
      </c>
      <c r="S58" s="17">
        <f t="shared" si="35"/>
        <v>0.3</v>
      </c>
      <c r="T58" s="17">
        <f t="shared" si="35"/>
        <v>0.5</v>
      </c>
      <c r="U58" s="17">
        <f t="shared" si="35"/>
        <v>4000.2</v>
      </c>
      <c r="V58" s="17">
        <f>+V59</f>
        <v>16401.8</v>
      </c>
      <c r="W58" s="23">
        <f t="shared" si="33"/>
        <v>99.999390310819564</v>
      </c>
      <c r="X58" s="19"/>
      <c r="Y58" s="20"/>
      <c r="Z58" s="21"/>
      <c r="AA58" s="2"/>
      <c r="AB58" s="2"/>
      <c r="AC58" s="2"/>
      <c r="AD58" s="2"/>
      <c r="AE58" s="2"/>
      <c r="AF58" s="2"/>
      <c r="AG58" s="2"/>
      <c r="AH58" s="2"/>
      <c r="AI58" s="2"/>
    </row>
    <row r="59" spans="1:60" ht="18" customHeight="1">
      <c r="B59" s="52" t="s">
        <v>65</v>
      </c>
      <c r="C59" s="17">
        <f>SUM(C60:C62)</f>
        <v>0.3</v>
      </c>
      <c r="D59" s="17">
        <f t="shared" ref="D59:U59" si="36">SUM(D60:D62)</f>
        <v>0.2</v>
      </c>
      <c r="E59" s="17">
        <f t="shared" si="36"/>
        <v>900.1</v>
      </c>
      <c r="F59" s="17">
        <f t="shared" si="36"/>
        <v>11500</v>
      </c>
      <c r="G59" s="17">
        <f t="shared" si="36"/>
        <v>0</v>
      </c>
      <c r="H59" s="17">
        <f t="shared" si="36"/>
        <v>0.3</v>
      </c>
      <c r="I59" s="17">
        <f t="shared" si="36"/>
        <v>0.3</v>
      </c>
      <c r="J59" s="17">
        <f t="shared" si="36"/>
        <v>0</v>
      </c>
      <c r="K59" s="17">
        <f t="shared" si="36"/>
        <v>4000.5</v>
      </c>
      <c r="L59" s="17">
        <f t="shared" si="36"/>
        <v>16401.7</v>
      </c>
      <c r="M59" s="17">
        <f>SUM(M60:M62)</f>
        <v>0.1</v>
      </c>
      <c r="N59" s="17">
        <f t="shared" si="36"/>
        <v>0.1</v>
      </c>
      <c r="O59" s="17">
        <f t="shared" si="36"/>
        <v>900.3</v>
      </c>
      <c r="P59" s="17">
        <f t="shared" si="36"/>
        <v>11500</v>
      </c>
      <c r="Q59" s="17">
        <f t="shared" si="36"/>
        <v>0</v>
      </c>
      <c r="R59" s="17">
        <f t="shared" si="36"/>
        <v>0.3</v>
      </c>
      <c r="S59" s="17">
        <f t="shared" si="36"/>
        <v>0.3</v>
      </c>
      <c r="T59" s="17">
        <f t="shared" si="36"/>
        <v>0.5</v>
      </c>
      <c r="U59" s="17">
        <f t="shared" si="36"/>
        <v>4000.2</v>
      </c>
      <c r="V59" s="17">
        <f>SUM(V60:V62)</f>
        <v>16401.8</v>
      </c>
      <c r="W59" s="23">
        <f t="shared" si="33"/>
        <v>99.999390310819564</v>
      </c>
      <c r="X59" s="19"/>
      <c r="Y59" s="20"/>
      <c r="Z59" s="21"/>
      <c r="AA59" s="2"/>
      <c r="AB59" s="2"/>
      <c r="AC59" s="2"/>
      <c r="AD59" s="2"/>
      <c r="AE59" s="2"/>
      <c r="AF59" s="2"/>
      <c r="AG59" s="2"/>
      <c r="AH59" s="2"/>
      <c r="AI59" s="2"/>
    </row>
    <row r="60" spans="1:60" s="56" customFormat="1" ht="18" customHeight="1">
      <c r="A60" s="53"/>
      <c r="B60" s="54" t="s">
        <v>66</v>
      </c>
      <c r="C60" s="55">
        <f>+[1]PP!M59</f>
        <v>0</v>
      </c>
      <c r="D60" s="55">
        <f>+[1]PP!N59</f>
        <v>0</v>
      </c>
      <c r="E60" s="55">
        <f>+[1]PP!O59</f>
        <v>400</v>
      </c>
      <c r="F60" s="55">
        <f>+[1]PP!P59</f>
        <v>0</v>
      </c>
      <c r="G60" s="55">
        <f>+[1]PP!Q59</f>
        <v>0</v>
      </c>
      <c r="H60" s="55">
        <f>+[1]PP!R59</f>
        <v>0</v>
      </c>
      <c r="I60" s="55">
        <f>+[1]PP!S59</f>
        <v>0</v>
      </c>
      <c r="J60" s="55">
        <f>+[1]PP!T59</f>
        <v>0</v>
      </c>
      <c r="K60" s="55">
        <f>+[1]PP!U59</f>
        <v>0</v>
      </c>
      <c r="L60" s="55">
        <f>SUM(C60:K60)</f>
        <v>400</v>
      </c>
      <c r="M60" s="55">
        <v>0</v>
      </c>
      <c r="N60" s="55">
        <v>0</v>
      </c>
      <c r="O60" s="55">
        <v>400</v>
      </c>
      <c r="P60" s="55">
        <v>0</v>
      </c>
      <c r="Q60" s="55">
        <v>0</v>
      </c>
      <c r="R60" s="55">
        <v>0</v>
      </c>
      <c r="S60" s="55">
        <v>0</v>
      </c>
      <c r="T60" s="55">
        <v>0</v>
      </c>
      <c r="U60" s="55">
        <v>0</v>
      </c>
      <c r="V60" s="55">
        <f t="shared" ref="V60:V62" si="37">SUM(M60:U60)</f>
        <v>400</v>
      </c>
      <c r="W60" s="55">
        <f t="shared" si="33"/>
        <v>100</v>
      </c>
      <c r="X60" s="19"/>
      <c r="Y60" s="20"/>
      <c r="Z60" s="21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s="53" customFormat="1" ht="18" customHeight="1">
      <c r="B61" s="57" t="s">
        <v>67</v>
      </c>
      <c r="C61" s="49">
        <f>+[1]PP!M60</f>
        <v>0</v>
      </c>
      <c r="D61" s="49">
        <f>+[1]PP!N60</f>
        <v>0</v>
      </c>
      <c r="E61" s="49">
        <f>+[1]PP!O60</f>
        <v>500</v>
      </c>
      <c r="F61" s="49">
        <f>+[1]PP!P60</f>
        <v>11500</v>
      </c>
      <c r="G61" s="49">
        <f>+[1]PP!Q60</f>
        <v>0</v>
      </c>
      <c r="H61" s="49">
        <f>+[1]PP!R60</f>
        <v>0</v>
      </c>
      <c r="I61" s="49">
        <f>+[1]PP!S60</f>
        <v>0</v>
      </c>
      <c r="J61" s="49">
        <f>+[1]PP!T60</f>
        <v>0</v>
      </c>
      <c r="K61" s="49">
        <f>+[1]PP!U60</f>
        <v>0</v>
      </c>
      <c r="L61" s="49">
        <f>SUM(C61:K61)</f>
        <v>12000</v>
      </c>
      <c r="M61" s="49">
        <v>0</v>
      </c>
      <c r="N61" s="49">
        <v>0</v>
      </c>
      <c r="O61" s="49">
        <v>500</v>
      </c>
      <c r="P61" s="49">
        <v>11500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f t="shared" si="37"/>
        <v>12000</v>
      </c>
      <c r="W61" s="26">
        <f t="shared" si="33"/>
        <v>100</v>
      </c>
      <c r="X61" s="19"/>
      <c r="Y61" s="20"/>
      <c r="Z61" s="21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s="53" customFormat="1" ht="18" customHeight="1">
      <c r="B62" s="57" t="s">
        <v>32</v>
      </c>
      <c r="C62" s="49">
        <f>+[1]PP!M61</f>
        <v>0.3</v>
      </c>
      <c r="D62" s="49">
        <f>+[1]PP!N61</f>
        <v>0.2</v>
      </c>
      <c r="E62" s="49">
        <f>+[1]PP!O61</f>
        <v>0.1</v>
      </c>
      <c r="F62" s="49">
        <f>+[1]PP!P61</f>
        <v>0</v>
      </c>
      <c r="G62" s="49">
        <f>+[1]PP!Q61</f>
        <v>0</v>
      </c>
      <c r="H62" s="49">
        <f>+[1]PP!R61</f>
        <v>0.3</v>
      </c>
      <c r="I62" s="49">
        <f>+[1]PP!S61</f>
        <v>0.3</v>
      </c>
      <c r="J62" s="49">
        <f>+[1]PP!T61</f>
        <v>0</v>
      </c>
      <c r="K62" s="49">
        <f>+[1]PP!U61</f>
        <v>4000.5</v>
      </c>
      <c r="L62" s="49">
        <f>SUM(C62:K62)</f>
        <v>4001.7</v>
      </c>
      <c r="M62" s="49">
        <v>0.1</v>
      </c>
      <c r="N62" s="49">
        <v>0.1</v>
      </c>
      <c r="O62" s="49">
        <v>0.3</v>
      </c>
      <c r="P62" s="49">
        <v>0</v>
      </c>
      <c r="Q62" s="58">
        <v>0</v>
      </c>
      <c r="R62" s="58">
        <v>0.3</v>
      </c>
      <c r="S62" s="58">
        <v>0.3</v>
      </c>
      <c r="T62" s="58">
        <v>0.5</v>
      </c>
      <c r="U62" s="58">
        <v>4000.2</v>
      </c>
      <c r="V62" s="58">
        <f t="shared" si="37"/>
        <v>4001.7999999999997</v>
      </c>
      <c r="W62" s="26">
        <f t="shared" si="33"/>
        <v>99.997501124493979</v>
      </c>
      <c r="X62" s="19"/>
      <c r="Y62" s="20"/>
      <c r="Z62" s="21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8" customHeight="1">
      <c r="B63" s="59" t="s">
        <v>68</v>
      </c>
      <c r="C63" s="23">
        <f t="shared" ref="C63:V63" si="38">+C64+C74+C78</f>
        <v>2738.9999999999995</v>
      </c>
      <c r="D63" s="23">
        <f t="shared" si="38"/>
        <v>2053.5</v>
      </c>
      <c r="E63" s="23">
        <f t="shared" si="38"/>
        <v>1682.3</v>
      </c>
      <c r="F63" s="23">
        <f t="shared" si="38"/>
        <v>787.59999999999991</v>
      </c>
      <c r="G63" s="23">
        <f t="shared" si="38"/>
        <v>543.29999999999995</v>
      </c>
      <c r="H63" s="23">
        <f t="shared" si="38"/>
        <v>1227</v>
      </c>
      <c r="I63" s="23">
        <f t="shared" si="38"/>
        <v>1876.8</v>
      </c>
      <c r="J63" s="23">
        <f t="shared" si="38"/>
        <v>1868.8</v>
      </c>
      <c r="K63" s="23">
        <f t="shared" si="38"/>
        <v>877.9</v>
      </c>
      <c r="L63" s="23">
        <f t="shared" si="38"/>
        <v>13656.199999999999</v>
      </c>
      <c r="M63" s="23">
        <f>+M64+M74+M78</f>
        <v>2317.6</v>
      </c>
      <c r="N63" s="23">
        <f t="shared" ref="N63:U63" si="39">+N64+N74+N78</f>
        <v>1864.4999999999998</v>
      </c>
      <c r="O63" s="23">
        <f t="shared" si="39"/>
        <v>1659.5</v>
      </c>
      <c r="P63" s="23">
        <f t="shared" si="39"/>
        <v>768.5</v>
      </c>
      <c r="Q63" s="24">
        <f t="shared" si="39"/>
        <v>606.29999999999995</v>
      </c>
      <c r="R63" s="24">
        <f t="shared" si="39"/>
        <v>1378.9</v>
      </c>
      <c r="S63" s="24">
        <f t="shared" si="39"/>
        <v>2205.8000000000002</v>
      </c>
      <c r="T63" s="24">
        <f t="shared" si="39"/>
        <v>1469.6</v>
      </c>
      <c r="U63" s="24">
        <f t="shared" si="39"/>
        <v>1676.1</v>
      </c>
      <c r="V63" s="24">
        <f t="shared" si="38"/>
        <v>13946.799999999997</v>
      </c>
      <c r="W63" s="23">
        <f t="shared" si="33"/>
        <v>97.916367912352669</v>
      </c>
      <c r="X63" s="19"/>
      <c r="Y63" s="20"/>
      <c r="Z63" s="21"/>
      <c r="AA63" s="2"/>
      <c r="AB63" s="2"/>
      <c r="AC63" s="2"/>
      <c r="AD63" s="2"/>
      <c r="AE63" s="2"/>
      <c r="AF63" s="2"/>
      <c r="AG63" s="2"/>
      <c r="AH63" s="2"/>
      <c r="AI63" s="2"/>
    </row>
    <row r="64" spans="1:60" ht="18" customHeight="1">
      <c r="B64" s="52" t="s">
        <v>69</v>
      </c>
      <c r="C64" s="23">
        <f t="shared" ref="C64:V64" si="40">+C65+C70</f>
        <v>2383.9999999999995</v>
      </c>
      <c r="D64" s="23">
        <f t="shared" si="40"/>
        <v>1634.2</v>
      </c>
      <c r="E64" s="23">
        <f t="shared" si="40"/>
        <v>1318.1999999999998</v>
      </c>
      <c r="F64" s="23">
        <f t="shared" si="40"/>
        <v>655</v>
      </c>
      <c r="G64" s="23">
        <f t="shared" si="40"/>
        <v>374.3</v>
      </c>
      <c r="H64" s="23">
        <f t="shared" si="40"/>
        <v>761.30000000000007</v>
      </c>
      <c r="I64" s="23">
        <f t="shared" si="40"/>
        <v>1284.5999999999999</v>
      </c>
      <c r="J64" s="23">
        <f t="shared" si="40"/>
        <v>1605.5</v>
      </c>
      <c r="K64" s="23">
        <f t="shared" si="40"/>
        <v>676.8</v>
      </c>
      <c r="L64" s="23">
        <f t="shared" si="40"/>
        <v>10693.9</v>
      </c>
      <c r="M64" s="23">
        <f>+M65+M70</f>
        <v>1950.6</v>
      </c>
      <c r="N64" s="23">
        <f t="shared" ref="N64:U64" si="41">+N65+N70</f>
        <v>1470.9999999999998</v>
      </c>
      <c r="O64" s="23">
        <f t="shared" si="41"/>
        <v>1272.8</v>
      </c>
      <c r="P64" s="23">
        <f t="shared" si="41"/>
        <v>631.6</v>
      </c>
      <c r="Q64" s="24">
        <f t="shared" si="41"/>
        <v>430.69999999999993</v>
      </c>
      <c r="R64" s="24">
        <f t="shared" si="41"/>
        <v>1292.9000000000001</v>
      </c>
      <c r="S64" s="24">
        <f t="shared" si="41"/>
        <v>1248.6000000000001</v>
      </c>
      <c r="T64" s="24">
        <f t="shared" si="41"/>
        <v>1348.9999999999998</v>
      </c>
      <c r="U64" s="24">
        <f t="shared" si="41"/>
        <v>1500.6</v>
      </c>
      <c r="V64" s="24">
        <f t="shared" si="40"/>
        <v>11147.799999999997</v>
      </c>
      <c r="W64" s="23">
        <f t="shared" si="33"/>
        <v>95.928344606110642</v>
      </c>
      <c r="X64" s="19"/>
      <c r="Y64" s="20"/>
      <c r="Z64" s="21"/>
      <c r="AA64" s="2"/>
      <c r="AB64" s="2"/>
      <c r="AC64" s="2"/>
      <c r="AD64" s="2"/>
      <c r="AE64" s="2"/>
      <c r="AF64" s="2"/>
      <c r="AG64" s="2"/>
      <c r="AH64" s="2"/>
      <c r="AI64" s="2"/>
    </row>
    <row r="65" spans="2:35" ht="18" customHeight="1">
      <c r="B65" s="38" t="s">
        <v>70</v>
      </c>
      <c r="C65" s="23">
        <f t="shared" ref="C65:V65" si="42">SUM(C66:C69)</f>
        <v>106.6</v>
      </c>
      <c r="D65" s="23">
        <f t="shared" si="42"/>
        <v>117.19999999999999</v>
      </c>
      <c r="E65" s="23">
        <f t="shared" si="42"/>
        <v>108.8</v>
      </c>
      <c r="F65" s="23">
        <f t="shared" si="42"/>
        <v>61.4</v>
      </c>
      <c r="G65" s="23">
        <f t="shared" si="42"/>
        <v>57.699999999999996</v>
      </c>
      <c r="H65" s="23">
        <f t="shared" si="42"/>
        <v>74.8</v>
      </c>
      <c r="I65" s="23">
        <f t="shared" si="42"/>
        <v>87.7</v>
      </c>
      <c r="J65" s="23">
        <f t="shared" si="42"/>
        <v>65.7</v>
      </c>
      <c r="K65" s="23">
        <f t="shared" si="42"/>
        <v>77.999999999999986</v>
      </c>
      <c r="L65" s="23">
        <f t="shared" si="42"/>
        <v>757.9</v>
      </c>
      <c r="M65" s="23">
        <f>SUM(M66:M69)</f>
        <v>102</v>
      </c>
      <c r="N65" s="23">
        <f t="shared" ref="N65:U65" si="43">SUM(N66:N69)</f>
        <v>111.19999999999999</v>
      </c>
      <c r="O65" s="23">
        <f t="shared" si="43"/>
        <v>125.30000000000001</v>
      </c>
      <c r="P65" s="23">
        <f t="shared" si="43"/>
        <v>65.2</v>
      </c>
      <c r="Q65" s="24">
        <f t="shared" si="43"/>
        <v>57.2</v>
      </c>
      <c r="R65" s="24">
        <f t="shared" si="43"/>
        <v>64.400000000000006</v>
      </c>
      <c r="S65" s="24">
        <f t="shared" si="43"/>
        <v>88.899999999999991</v>
      </c>
      <c r="T65" s="24">
        <f t="shared" si="43"/>
        <v>104.5</v>
      </c>
      <c r="U65" s="24">
        <f t="shared" si="43"/>
        <v>103.60000000000001</v>
      </c>
      <c r="V65" s="24">
        <f t="shared" si="42"/>
        <v>822.30000000000007</v>
      </c>
      <c r="W65" s="23">
        <f t="shared" si="33"/>
        <v>92.168308403259132</v>
      </c>
      <c r="X65" s="19"/>
      <c r="Y65" s="20"/>
      <c r="Z65" s="21"/>
      <c r="AA65" s="2"/>
      <c r="AB65" s="2"/>
      <c r="AC65" s="2"/>
      <c r="AD65" s="2"/>
      <c r="AE65" s="2"/>
      <c r="AF65" s="2"/>
      <c r="AG65" s="2"/>
      <c r="AH65" s="2"/>
      <c r="AI65" s="2"/>
    </row>
    <row r="66" spans="2:35" ht="18" customHeight="1">
      <c r="B66" s="39" t="s">
        <v>71</v>
      </c>
      <c r="C66" s="60">
        <f>+[1]PP!M65</f>
        <v>104.2</v>
      </c>
      <c r="D66" s="60">
        <f>+[1]PP!N65</f>
        <v>94.9</v>
      </c>
      <c r="E66" s="60">
        <f>+[1]PP!O65</f>
        <v>107.4</v>
      </c>
      <c r="F66" s="60">
        <f>+[1]PP!P65</f>
        <v>51.3</v>
      </c>
      <c r="G66" s="60">
        <f>+[1]PP!Q65</f>
        <v>57.3</v>
      </c>
      <c r="H66" s="60">
        <f>+[1]PP!R65</f>
        <v>56.3</v>
      </c>
      <c r="I66" s="60">
        <f>+[1]PP!S65</f>
        <v>87.7</v>
      </c>
      <c r="J66" s="60">
        <f>+[1]PP!T65</f>
        <v>65.7</v>
      </c>
      <c r="K66" s="60">
        <f>+[1]PP!U65</f>
        <v>77.8</v>
      </c>
      <c r="L66" s="26">
        <f>SUM(C66:K66)</f>
        <v>702.6</v>
      </c>
      <c r="M66" s="26">
        <v>91.7</v>
      </c>
      <c r="N66" s="26">
        <v>87.8</v>
      </c>
      <c r="O66" s="26">
        <v>112</v>
      </c>
      <c r="P66" s="26">
        <v>60.1</v>
      </c>
      <c r="Q66" s="27">
        <v>57</v>
      </c>
      <c r="R66" s="27">
        <v>63.9</v>
      </c>
      <c r="S66" s="27">
        <v>86.6</v>
      </c>
      <c r="T66" s="27">
        <v>98.6</v>
      </c>
      <c r="U66" s="27">
        <v>95.7</v>
      </c>
      <c r="V66" s="27">
        <f>SUM(M66:U66)</f>
        <v>753.40000000000009</v>
      </c>
      <c r="W66" s="26">
        <f t="shared" si="33"/>
        <v>93.257233873108575</v>
      </c>
      <c r="X66" s="19"/>
      <c r="Y66" s="20"/>
      <c r="Z66" s="21"/>
      <c r="AA66" s="2"/>
      <c r="AB66" s="2"/>
      <c r="AC66" s="2"/>
      <c r="AD66" s="2"/>
      <c r="AE66" s="2"/>
      <c r="AF66" s="2"/>
      <c r="AG66" s="2"/>
      <c r="AH66" s="2"/>
      <c r="AI66" s="2"/>
    </row>
    <row r="67" spans="2:35" ht="18" customHeight="1">
      <c r="B67" s="39" t="s">
        <v>72</v>
      </c>
      <c r="C67" s="60">
        <f>+[1]PP!M66</f>
        <v>1.2</v>
      </c>
      <c r="D67" s="60">
        <f>+[1]PP!N66</f>
        <v>1.8</v>
      </c>
      <c r="E67" s="60">
        <f>+[1]PP!O66</f>
        <v>1.1000000000000001</v>
      </c>
      <c r="F67" s="60">
        <f>+[1]PP!P66</f>
        <v>0</v>
      </c>
      <c r="G67" s="60">
        <f>+[1]PP!Q66</f>
        <v>0</v>
      </c>
      <c r="H67" s="60">
        <f>+[1]PP!R66</f>
        <v>0</v>
      </c>
      <c r="I67" s="60">
        <f>+[1]PP!S66</f>
        <v>0</v>
      </c>
      <c r="J67" s="60">
        <f>+[1]PP!T66</f>
        <v>0</v>
      </c>
      <c r="K67" s="60">
        <f>+[1]PP!U66</f>
        <v>0</v>
      </c>
      <c r="L67" s="26">
        <f>SUM(C67:K67)</f>
        <v>4.0999999999999996</v>
      </c>
      <c r="M67" s="26">
        <v>1.4</v>
      </c>
      <c r="N67" s="26">
        <v>1.3</v>
      </c>
      <c r="O67" s="26">
        <v>1.4</v>
      </c>
      <c r="P67" s="26">
        <v>0</v>
      </c>
      <c r="Q67" s="27">
        <v>0</v>
      </c>
      <c r="R67" s="27">
        <v>0</v>
      </c>
      <c r="S67" s="27">
        <v>0</v>
      </c>
      <c r="T67" s="27">
        <v>2.5</v>
      </c>
      <c r="U67" s="27">
        <v>2.4</v>
      </c>
      <c r="V67" s="27">
        <f>SUM(M67:U67)</f>
        <v>9</v>
      </c>
      <c r="W67" s="26">
        <f t="shared" si="33"/>
        <v>45.55555555555555</v>
      </c>
      <c r="Y67" s="20"/>
      <c r="Z67" s="21"/>
      <c r="AA67" s="2"/>
      <c r="AB67" s="2"/>
      <c r="AC67" s="2"/>
      <c r="AD67" s="2"/>
      <c r="AE67" s="2"/>
      <c r="AF67" s="2"/>
      <c r="AG67" s="2"/>
      <c r="AH67" s="2"/>
      <c r="AI67" s="2"/>
    </row>
    <row r="68" spans="2:35" ht="18" customHeight="1">
      <c r="B68" s="39" t="s">
        <v>73</v>
      </c>
      <c r="C68" s="60">
        <f>+[1]PP!M67</f>
        <v>0.6</v>
      </c>
      <c r="D68" s="60">
        <f>+[1]PP!N67</f>
        <v>20.399999999999999</v>
      </c>
      <c r="E68" s="60">
        <f>+[1]PP!O67</f>
        <v>0.3</v>
      </c>
      <c r="F68" s="60">
        <f>+[1]PP!P67</f>
        <v>10.1</v>
      </c>
      <c r="G68" s="60">
        <f>+[1]PP!Q67</f>
        <v>0.4</v>
      </c>
      <c r="H68" s="60">
        <f>+[1]PP!R67</f>
        <v>18.5</v>
      </c>
      <c r="I68" s="60">
        <f>+[1]PP!S67</f>
        <v>0</v>
      </c>
      <c r="J68" s="60">
        <f>+[1]PP!T67</f>
        <v>0</v>
      </c>
      <c r="K68" s="60">
        <f>+[1]PP!U67</f>
        <v>0.1</v>
      </c>
      <c r="L68" s="26">
        <f>SUM(C68:K68)</f>
        <v>50.4</v>
      </c>
      <c r="M68" s="26">
        <v>8.8000000000000007</v>
      </c>
      <c r="N68" s="26">
        <v>21.8</v>
      </c>
      <c r="O68" s="26">
        <v>11.7</v>
      </c>
      <c r="P68" s="26">
        <v>5.0999999999999996</v>
      </c>
      <c r="Q68" s="27">
        <v>0.2</v>
      </c>
      <c r="R68" s="27">
        <v>0.5</v>
      </c>
      <c r="S68" s="27">
        <v>2.2999999999999998</v>
      </c>
      <c r="T68" s="27">
        <v>3.4</v>
      </c>
      <c r="U68" s="27">
        <v>5.5</v>
      </c>
      <c r="V68" s="27">
        <f>SUM(M68:U68)</f>
        <v>59.3</v>
      </c>
      <c r="W68" s="26">
        <f t="shared" si="33"/>
        <v>84.991568296795947</v>
      </c>
      <c r="Y68" s="20"/>
      <c r="Z68" s="21"/>
      <c r="AA68" s="2"/>
      <c r="AB68" s="2"/>
      <c r="AC68" s="2"/>
      <c r="AD68" s="2"/>
      <c r="AE68" s="2"/>
      <c r="AF68" s="2"/>
      <c r="AG68" s="2"/>
      <c r="AH68" s="2"/>
      <c r="AI68" s="2"/>
    </row>
    <row r="69" spans="2:35" ht="18" customHeight="1">
      <c r="B69" s="39" t="s">
        <v>74</v>
      </c>
      <c r="C69" s="60">
        <f>+[1]PP!M68</f>
        <v>0.6</v>
      </c>
      <c r="D69" s="60">
        <f>+[1]PP!N68</f>
        <v>0.1</v>
      </c>
      <c r="E69" s="60">
        <f>+[1]PP!O68</f>
        <v>0</v>
      </c>
      <c r="F69" s="60">
        <f>+[1]PP!P68</f>
        <v>0</v>
      </c>
      <c r="G69" s="60">
        <f>+[1]PP!Q68</f>
        <v>0</v>
      </c>
      <c r="H69" s="60">
        <f>+[1]PP!R68</f>
        <v>0</v>
      </c>
      <c r="I69" s="60">
        <f>+[1]PP!S68</f>
        <v>0</v>
      </c>
      <c r="J69" s="60">
        <f>+[1]PP!T68</f>
        <v>0</v>
      </c>
      <c r="K69" s="60">
        <f>+[1]PP!U68</f>
        <v>0.1</v>
      </c>
      <c r="L69" s="26">
        <f>SUM(C69:K69)</f>
        <v>0.79999999999999993</v>
      </c>
      <c r="M69" s="26">
        <v>0.1</v>
      </c>
      <c r="N69" s="26">
        <v>0.3</v>
      </c>
      <c r="O69" s="26">
        <v>0.2</v>
      </c>
      <c r="P69" s="26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f>SUM(M69:U69)</f>
        <v>0.60000000000000009</v>
      </c>
      <c r="W69" s="26">
        <f t="shared" si="33"/>
        <v>133.33333333333331</v>
      </c>
      <c r="Y69" s="20"/>
      <c r="Z69" s="21"/>
      <c r="AA69" s="2"/>
      <c r="AB69" s="2"/>
      <c r="AC69" s="2"/>
      <c r="AD69" s="2"/>
      <c r="AE69" s="2"/>
      <c r="AF69" s="2"/>
      <c r="AG69" s="2"/>
      <c r="AH69" s="2"/>
      <c r="AI69" s="2"/>
    </row>
    <row r="70" spans="2:35" ht="18" customHeight="1">
      <c r="B70" s="38" t="s">
        <v>75</v>
      </c>
      <c r="C70" s="23">
        <f t="shared" ref="C70:V70" si="44">SUM(C71:C73)</f>
        <v>2277.3999999999996</v>
      </c>
      <c r="D70" s="23">
        <f t="shared" si="44"/>
        <v>1517</v>
      </c>
      <c r="E70" s="23">
        <f t="shared" si="44"/>
        <v>1209.3999999999999</v>
      </c>
      <c r="F70" s="23">
        <f t="shared" si="44"/>
        <v>593.6</v>
      </c>
      <c r="G70" s="23">
        <f t="shared" si="44"/>
        <v>316.60000000000002</v>
      </c>
      <c r="H70" s="23">
        <f t="shared" si="44"/>
        <v>686.50000000000011</v>
      </c>
      <c r="I70" s="23">
        <f t="shared" si="44"/>
        <v>1196.8999999999999</v>
      </c>
      <c r="J70" s="23">
        <f t="shared" si="44"/>
        <v>1539.8</v>
      </c>
      <c r="K70" s="23">
        <f t="shared" si="44"/>
        <v>598.79999999999995</v>
      </c>
      <c r="L70" s="23">
        <f t="shared" si="44"/>
        <v>9936</v>
      </c>
      <c r="M70" s="23">
        <f>SUM(M71:M73)</f>
        <v>1848.6</v>
      </c>
      <c r="N70" s="23">
        <f t="shared" ref="N70:U70" si="45">SUM(N71:N73)</f>
        <v>1359.7999999999997</v>
      </c>
      <c r="O70" s="23">
        <f t="shared" si="45"/>
        <v>1147.5</v>
      </c>
      <c r="P70" s="23">
        <f t="shared" si="45"/>
        <v>566.4</v>
      </c>
      <c r="Q70" s="24">
        <f t="shared" si="45"/>
        <v>373.49999999999994</v>
      </c>
      <c r="R70" s="24">
        <f t="shared" si="45"/>
        <v>1228.5</v>
      </c>
      <c r="S70" s="24">
        <f t="shared" si="45"/>
        <v>1159.7</v>
      </c>
      <c r="T70" s="24">
        <f t="shared" si="45"/>
        <v>1244.4999999999998</v>
      </c>
      <c r="U70" s="24">
        <f t="shared" si="45"/>
        <v>1397</v>
      </c>
      <c r="V70" s="24">
        <f t="shared" si="44"/>
        <v>10325.499999999998</v>
      </c>
      <c r="W70" s="23">
        <f t="shared" si="33"/>
        <v>96.22778557939084</v>
      </c>
      <c r="X70" s="19"/>
      <c r="Y70" s="20"/>
      <c r="Z70" s="21"/>
      <c r="AA70" s="2"/>
      <c r="AB70" s="2"/>
      <c r="AC70" s="2"/>
      <c r="AD70" s="2"/>
      <c r="AE70" s="2"/>
      <c r="AF70" s="2"/>
      <c r="AG70" s="2"/>
      <c r="AH70" s="2"/>
      <c r="AI70" s="2"/>
    </row>
    <row r="71" spans="2:35" ht="18" customHeight="1">
      <c r="B71" s="57" t="s">
        <v>76</v>
      </c>
      <c r="C71" s="49">
        <f>+[1]PP!M70:M70</f>
        <v>33.700000000000003</v>
      </c>
      <c r="D71" s="49">
        <f>+[1]PP!N70:N70</f>
        <v>28.4</v>
      </c>
      <c r="E71" s="49">
        <f>+[1]PP!O70:O70</f>
        <v>12.1</v>
      </c>
      <c r="F71" s="49">
        <f>+[1]PP!P70:P70</f>
        <v>7.1</v>
      </c>
      <c r="G71" s="49">
        <f>+[1]PP!Q70:Q70</f>
        <v>10.3</v>
      </c>
      <c r="H71" s="49">
        <f>+[1]PP!R70:R70</f>
        <v>8.6999999999999993</v>
      </c>
      <c r="I71" s="49">
        <f>+[1]PP!S70:S70</f>
        <v>15.6</v>
      </c>
      <c r="J71" s="49">
        <f>+[1]PP!T70:T70</f>
        <v>11.6</v>
      </c>
      <c r="K71" s="49">
        <f>+[1]PP!U70:U70</f>
        <v>14</v>
      </c>
      <c r="L71" s="26">
        <f>SUM(C71:K71)</f>
        <v>141.5</v>
      </c>
      <c r="M71" s="26">
        <v>25.8</v>
      </c>
      <c r="N71" s="26">
        <v>29.1</v>
      </c>
      <c r="O71" s="26">
        <v>6.8</v>
      </c>
      <c r="P71" s="26">
        <v>13.7</v>
      </c>
      <c r="Q71" s="26">
        <v>4.2</v>
      </c>
      <c r="R71" s="26">
        <v>10.1</v>
      </c>
      <c r="S71" s="26">
        <v>15.3</v>
      </c>
      <c r="T71" s="26">
        <v>16.600000000000001</v>
      </c>
      <c r="U71" s="26">
        <v>15.2</v>
      </c>
      <c r="V71" s="27">
        <f>SUM(M71:U71)</f>
        <v>136.79999999999998</v>
      </c>
      <c r="W71" s="26">
        <f t="shared" si="33"/>
        <v>103.4356725146199</v>
      </c>
      <c r="X71" s="19"/>
      <c r="Y71" s="20"/>
      <c r="Z71" s="21"/>
      <c r="AA71" s="2"/>
      <c r="AB71" s="2"/>
      <c r="AC71" s="2"/>
      <c r="AD71" s="2"/>
      <c r="AE71" s="2"/>
      <c r="AF71" s="2"/>
      <c r="AG71" s="2"/>
      <c r="AH71" s="2"/>
      <c r="AI71" s="2"/>
    </row>
    <row r="72" spans="2:35" ht="18" customHeight="1">
      <c r="B72" s="57" t="s">
        <v>73</v>
      </c>
      <c r="C72" s="49">
        <f>+[1]PP!M71:M71</f>
        <v>2150.6</v>
      </c>
      <c r="D72" s="49">
        <f>+[1]PP!N71:N71</f>
        <v>1287.5999999999999</v>
      </c>
      <c r="E72" s="49">
        <f>+[1]PP!O71:O71</f>
        <v>1167</v>
      </c>
      <c r="F72" s="49">
        <f>+[1]PP!P71:P71</f>
        <v>572</v>
      </c>
      <c r="G72" s="49">
        <f>+[1]PP!Q71:Q71</f>
        <v>306.2</v>
      </c>
      <c r="H72" s="49">
        <f>+[1]PP!R71:R71</f>
        <v>659.1</v>
      </c>
      <c r="I72" s="49">
        <f>+[1]PP!S71:S71</f>
        <v>1109.5</v>
      </c>
      <c r="J72" s="49">
        <f>+[1]PP!T71:T71</f>
        <v>1407.3</v>
      </c>
      <c r="K72" s="49">
        <f>+[1]PP!U71:U71</f>
        <v>556.5</v>
      </c>
      <c r="L72" s="26">
        <f>SUM(C72:K72)</f>
        <v>9215.7999999999993</v>
      </c>
      <c r="M72" s="61">
        <v>1691.8</v>
      </c>
      <c r="N72" s="61">
        <v>1128.0999999999999</v>
      </c>
      <c r="O72" s="61">
        <v>1125.5</v>
      </c>
      <c r="P72" s="61">
        <v>547.9</v>
      </c>
      <c r="Q72" s="61">
        <v>364.9</v>
      </c>
      <c r="R72" s="61">
        <v>1207.5</v>
      </c>
      <c r="S72" s="61">
        <v>1083.7</v>
      </c>
      <c r="T72" s="61">
        <v>1130.8</v>
      </c>
      <c r="U72" s="61">
        <v>1276.2</v>
      </c>
      <c r="V72" s="27">
        <f>SUM(M72:U72)</f>
        <v>9556.4</v>
      </c>
      <c r="W72" s="26">
        <f t="shared" si="33"/>
        <v>96.435896362647028</v>
      </c>
      <c r="X72" s="19"/>
      <c r="Y72" s="20"/>
      <c r="Z72" s="21"/>
      <c r="AA72" s="2"/>
      <c r="AB72" s="2"/>
      <c r="AC72" s="2"/>
      <c r="AD72" s="2"/>
      <c r="AE72" s="2"/>
      <c r="AF72" s="2"/>
      <c r="AG72" s="2"/>
      <c r="AH72" s="2"/>
      <c r="AI72" s="2"/>
    </row>
    <row r="73" spans="2:35" ht="18" customHeight="1">
      <c r="B73" s="57" t="s">
        <v>32</v>
      </c>
      <c r="C73" s="49">
        <f>+[1]PP!M72:M72</f>
        <v>93.1</v>
      </c>
      <c r="D73" s="49">
        <f>+[1]PP!N72:N72</f>
        <v>201</v>
      </c>
      <c r="E73" s="49">
        <f>+[1]PP!O72:O72</f>
        <v>30.3</v>
      </c>
      <c r="F73" s="49">
        <f>+[1]PP!P72:P72</f>
        <v>14.5</v>
      </c>
      <c r="G73" s="49">
        <f>+[1]PP!Q72:Q72</f>
        <v>0.1</v>
      </c>
      <c r="H73" s="49">
        <f>+[1]PP!R72:R72</f>
        <v>18.7</v>
      </c>
      <c r="I73" s="49">
        <f>+[1]PP!S72:S72</f>
        <v>71.8</v>
      </c>
      <c r="J73" s="49">
        <f>+[1]PP!T72:T72</f>
        <v>120.9</v>
      </c>
      <c r="K73" s="49">
        <f>+[1]PP!U72:U72</f>
        <v>28.3</v>
      </c>
      <c r="L73" s="26">
        <f>SUM(C73:K73)</f>
        <v>578.70000000000005</v>
      </c>
      <c r="M73" s="26">
        <v>131</v>
      </c>
      <c r="N73" s="26">
        <v>202.6</v>
      </c>
      <c r="O73" s="26">
        <v>15.2</v>
      </c>
      <c r="P73" s="26">
        <v>4.8</v>
      </c>
      <c r="Q73" s="26">
        <v>4.4000000000000004</v>
      </c>
      <c r="R73" s="26">
        <v>10.9</v>
      </c>
      <c r="S73" s="26">
        <v>60.7</v>
      </c>
      <c r="T73" s="26">
        <v>97.1</v>
      </c>
      <c r="U73" s="26">
        <v>105.6</v>
      </c>
      <c r="V73" s="27">
        <f>SUM(M73:U73)</f>
        <v>632.29999999999995</v>
      </c>
      <c r="W73" s="26">
        <f t="shared" si="33"/>
        <v>91.523011228847082</v>
      </c>
      <c r="X73" s="19"/>
      <c r="Y73" s="20"/>
      <c r="Z73" s="21"/>
      <c r="AA73" s="2"/>
      <c r="AB73" s="2"/>
      <c r="AC73" s="2"/>
      <c r="AD73" s="2"/>
      <c r="AE73" s="2"/>
      <c r="AF73" s="2"/>
      <c r="AG73" s="2"/>
      <c r="AH73" s="2"/>
      <c r="AI73" s="2"/>
    </row>
    <row r="74" spans="2:35" ht="18" customHeight="1">
      <c r="B74" s="52" t="s">
        <v>77</v>
      </c>
      <c r="C74" s="17">
        <f t="shared" ref="C74:V74" si="46">SUM(C75:C77)</f>
        <v>350.4</v>
      </c>
      <c r="D74" s="17">
        <f t="shared" si="46"/>
        <v>414.7</v>
      </c>
      <c r="E74" s="17">
        <f t="shared" si="46"/>
        <v>360.90000000000003</v>
      </c>
      <c r="F74" s="17">
        <f t="shared" si="46"/>
        <v>132.30000000000001</v>
      </c>
      <c r="G74" s="17">
        <f t="shared" si="46"/>
        <v>37</v>
      </c>
      <c r="H74" s="17">
        <f t="shared" si="46"/>
        <v>61.300000000000004</v>
      </c>
      <c r="I74" s="17">
        <f t="shared" si="46"/>
        <v>107.4</v>
      </c>
      <c r="J74" s="17">
        <f t="shared" si="46"/>
        <v>134.5</v>
      </c>
      <c r="K74" s="17">
        <f t="shared" si="46"/>
        <v>195.00000000000003</v>
      </c>
      <c r="L74" s="17">
        <f t="shared" si="46"/>
        <v>1793.4999999999998</v>
      </c>
      <c r="M74" s="17">
        <f>SUM(M75:M77)</f>
        <v>362.09999999999997</v>
      </c>
      <c r="N74" s="17">
        <f t="shared" ref="N74:U74" si="47">SUM(N75:N77)</f>
        <v>389.2</v>
      </c>
      <c r="O74" s="17">
        <f t="shared" si="47"/>
        <v>383.7</v>
      </c>
      <c r="P74" s="17">
        <f t="shared" si="47"/>
        <v>136.9</v>
      </c>
      <c r="Q74" s="18">
        <f t="shared" si="47"/>
        <v>43.8</v>
      </c>
      <c r="R74" s="18">
        <f t="shared" si="47"/>
        <v>58.4</v>
      </c>
      <c r="S74" s="18">
        <f t="shared" si="47"/>
        <v>95.5</v>
      </c>
      <c r="T74" s="18">
        <f t="shared" si="47"/>
        <v>116.7</v>
      </c>
      <c r="U74" s="18">
        <f t="shared" si="47"/>
        <v>171.6</v>
      </c>
      <c r="V74" s="18">
        <f t="shared" si="46"/>
        <v>1757.8999999999999</v>
      </c>
      <c r="W74" s="17">
        <f t="shared" si="33"/>
        <v>102.02514363729449</v>
      </c>
      <c r="X74" s="19"/>
      <c r="Y74" s="20"/>
      <c r="Z74" s="21"/>
      <c r="AA74" s="2"/>
      <c r="AB74" s="2"/>
      <c r="AC74" s="2"/>
      <c r="AD74" s="2"/>
      <c r="AE74" s="2"/>
      <c r="AF74" s="2"/>
      <c r="AG74" s="2"/>
      <c r="AH74" s="2"/>
      <c r="AI74" s="2"/>
    </row>
    <row r="75" spans="2:35" ht="18" customHeight="1">
      <c r="B75" s="39" t="s">
        <v>78</v>
      </c>
      <c r="C75" s="49">
        <f>+[1]PP!M74</f>
        <v>286.39999999999998</v>
      </c>
      <c r="D75" s="49">
        <f>+[1]PP!N74</f>
        <v>362.4</v>
      </c>
      <c r="E75" s="49">
        <f>+[1]PP!O74</f>
        <v>325</v>
      </c>
      <c r="F75" s="49">
        <f>+[1]PP!P74</f>
        <v>131.9</v>
      </c>
      <c r="G75" s="49">
        <f>+[1]PP!Q74</f>
        <v>28.2</v>
      </c>
      <c r="H75" s="49">
        <f>+[1]PP!R74</f>
        <v>35.6</v>
      </c>
      <c r="I75" s="49">
        <f>+[1]PP!S74</f>
        <v>69.8</v>
      </c>
      <c r="J75" s="49">
        <f>+[1]PP!T74</f>
        <v>88.3</v>
      </c>
      <c r="K75" s="49">
        <f>+[1]PP!U74</f>
        <v>146.30000000000001</v>
      </c>
      <c r="L75" s="26">
        <f>SUM(C75:K75)</f>
        <v>1473.8999999999999</v>
      </c>
      <c r="M75" s="26">
        <v>290.89999999999998</v>
      </c>
      <c r="N75" s="26">
        <v>335.7</v>
      </c>
      <c r="O75" s="26">
        <v>351.2</v>
      </c>
      <c r="P75" s="26">
        <v>136.80000000000001</v>
      </c>
      <c r="Q75" s="27">
        <v>35.799999999999997</v>
      </c>
      <c r="R75" s="27">
        <v>38.700000000000003</v>
      </c>
      <c r="S75" s="27">
        <v>58.8</v>
      </c>
      <c r="T75" s="27">
        <v>75.5</v>
      </c>
      <c r="U75" s="27">
        <v>132</v>
      </c>
      <c r="V75" s="27">
        <f t="shared" ref="V75:V80" si="48">SUM(M75:U75)</f>
        <v>1455.3999999999999</v>
      </c>
      <c r="W75" s="26">
        <f t="shared" si="33"/>
        <v>101.27112821217534</v>
      </c>
      <c r="X75" s="19"/>
      <c r="Y75" s="20"/>
      <c r="Z75" s="21"/>
      <c r="AA75" s="2"/>
      <c r="AB75" s="2"/>
      <c r="AC75" s="2"/>
      <c r="AD75" s="2"/>
      <c r="AE75" s="2"/>
      <c r="AF75" s="2"/>
      <c r="AG75" s="2"/>
      <c r="AH75" s="2"/>
      <c r="AI75" s="2"/>
    </row>
    <row r="76" spans="2:35" ht="18" customHeight="1">
      <c r="B76" s="39" t="s">
        <v>79</v>
      </c>
      <c r="C76" s="49">
        <f>+[1]PP!M75</f>
        <v>61.4</v>
      </c>
      <c r="D76" s="49">
        <f>+[1]PP!N75</f>
        <v>49.6</v>
      </c>
      <c r="E76" s="49">
        <f>+[1]PP!O75</f>
        <v>34.1</v>
      </c>
      <c r="F76" s="49">
        <f>+[1]PP!P75</f>
        <v>0.4</v>
      </c>
      <c r="G76" s="49">
        <f>+[1]PP!Q75</f>
        <v>8.6999999999999993</v>
      </c>
      <c r="H76" s="49">
        <f>+[1]PP!R75</f>
        <v>25.1</v>
      </c>
      <c r="I76" s="49">
        <f>+[1]PP!S75</f>
        <v>36.1</v>
      </c>
      <c r="J76" s="49">
        <f>+[1]PP!T75</f>
        <v>44.2</v>
      </c>
      <c r="K76" s="49">
        <f>+[1]PP!U75</f>
        <v>46.4</v>
      </c>
      <c r="L76" s="26">
        <f>SUM(C76:K76)</f>
        <v>305.99999999999994</v>
      </c>
      <c r="M76" s="26">
        <v>69</v>
      </c>
      <c r="N76" s="26">
        <v>50.5</v>
      </c>
      <c r="O76" s="26">
        <v>31.3</v>
      </c>
      <c r="P76" s="26">
        <v>0</v>
      </c>
      <c r="Q76" s="27">
        <v>8</v>
      </c>
      <c r="R76" s="27">
        <v>19.399999999999999</v>
      </c>
      <c r="S76" s="27">
        <v>34.5</v>
      </c>
      <c r="T76" s="27">
        <v>38</v>
      </c>
      <c r="U76" s="27">
        <v>36.200000000000003</v>
      </c>
      <c r="V76" s="27">
        <f t="shared" si="48"/>
        <v>286.90000000000003</v>
      </c>
      <c r="W76" s="26">
        <f t="shared" si="33"/>
        <v>106.65737190658764</v>
      </c>
      <c r="X76" s="19"/>
      <c r="Y76" s="20"/>
      <c r="Z76" s="21"/>
      <c r="AA76" s="2"/>
      <c r="AB76" s="2"/>
      <c r="AC76" s="2"/>
      <c r="AD76" s="2"/>
      <c r="AE76" s="2"/>
      <c r="AF76" s="2"/>
      <c r="AG76" s="2"/>
      <c r="AH76" s="2"/>
      <c r="AI76" s="2"/>
    </row>
    <row r="77" spans="2:35" ht="18" customHeight="1">
      <c r="B77" s="39" t="s">
        <v>32</v>
      </c>
      <c r="C77" s="49">
        <f>+[1]PP!M76</f>
        <v>2.6</v>
      </c>
      <c r="D77" s="49">
        <f>+[1]PP!N76</f>
        <v>2.7</v>
      </c>
      <c r="E77" s="49">
        <f>+[1]PP!O76</f>
        <v>1.8</v>
      </c>
      <c r="F77" s="49">
        <f>+[1]PP!P76</f>
        <v>0</v>
      </c>
      <c r="G77" s="49">
        <f>+[1]PP!Q76</f>
        <v>0.1</v>
      </c>
      <c r="H77" s="49">
        <f>+[1]PP!R76</f>
        <v>0.6</v>
      </c>
      <c r="I77" s="49">
        <f>+[1]PP!S76</f>
        <v>1.5</v>
      </c>
      <c r="J77" s="49">
        <f>+[1]PP!T76</f>
        <v>2</v>
      </c>
      <c r="K77" s="49">
        <f>+[1]PP!U76</f>
        <v>2.2999999999999998</v>
      </c>
      <c r="L77" s="26">
        <f>SUM(C77:K77)</f>
        <v>13.600000000000001</v>
      </c>
      <c r="M77" s="26">
        <v>2.2000000000000002</v>
      </c>
      <c r="N77" s="26">
        <v>3</v>
      </c>
      <c r="O77" s="26">
        <v>1.2</v>
      </c>
      <c r="P77" s="26">
        <v>0.1</v>
      </c>
      <c r="Q77" s="27">
        <v>0</v>
      </c>
      <c r="R77" s="27">
        <v>0.3</v>
      </c>
      <c r="S77" s="27">
        <v>2.2000000000000002</v>
      </c>
      <c r="T77" s="27">
        <v>3.2</v>
      </c>
      <c r="U77" s="27">
        <v>3.4</v>
      </c>
      <c r="V77" s="27">
        <f t="shared" si="48"/>
        <v>15.6</v>
      </c>
      <c r="W77" s="26">
        <f t="shared" si="33"/>
        <v>87.179487179487197</v>
      </c>
      <c r="X77" s="19"/>
      <c r="Y77" s="20"/>
      <c r="Z77" s="21"/>
      <c r="AA77" s="2"/>
      <c r="AB77" s="2"/>
      <c r="AC77" s="2"/>
      <c r="AD77" s="2"/>
      <c r="AE77" s="2"/>
      <c r="AF77" s="2"/>
      <c r="AG77" s="2"/>
      <c r="AH77" s="2"/>
      <c r="AI77" s="2"/>
    </row>
    <row r="78" spans="2:35" ht="18" customHeight="1">
      <c r="B78" s="52" t="s">
        <v>80</v>
      </c>
      <c r="C78" s="17">
        <f>+C79+C80</f>
        <v>4.5999999999999996</v>
      </c>
      <c r="D78" s="17">
        <f t="shared" ref="D78:U78" si="49">+D79+D80</f>
        <v>4.5999999999999996</v>
      </c>
      <c r="E78" s="17">
        <f t="shared" si="49"/>
        <v>3.2</v>
      </c>
      <c r="F78" s="17">
        <f t="shared" si="49"/>
        <v>0.3</v>
      </c>
      <c r="G78" s="17">
        <f t="shared" si="49"/>
        <v>132</v>
      </c>
      <c r="H78" s="17">
        <f t="shared" si="49"/>
        <v>404.40000000000003</v>
      </c>
      <c r="I78" s="17">
        <f t="shared" si="49"/>
        <v>484.8</v>
      </c>
      <c r="J78" s="17">
        <f t="shared" si="49"/>
        <v>128.80000000000001</v>
      </c>
      <c r="K78" s="17">
        <f t="shared" si="49"/>
        <v>6.1</v>
      </c>
      <c r="L78" s="17">
        <f t="shared" si="49"/>
        <v>1168.8</v>
      </c>
      <c r="M78" s="17">
        <f t="shared" si="49"/>
        <v>4.9000000000000004</v>
      </c>
      <c r="N78" s="17">
        <f t="shared" si="49"/>
        <v>4.3</v>
      </c>
      <c r="O78" s="17">
        <f t="shared" si="49"/>
        <v>3</v>
      </c>
      <c r="P78" s="17">
        <f t="shared" si="49"/>
        <v>0</v>
      </c>
      <c r="Q78" s="17">
        <f t="shared" si="49"/>
        <v>131.79999999999998</v>
      </c>
      <c r="R78" s="17">
        <f t="shared" si="49"/>
        <v>27.6</v>
      </c>
      <c r="S78" s="17">
        <f t="shared" si="49"/>
        <v>861.7</v>
      </c>
      <c r="T78" s="17">
        <f t="shared" si="49"/>
        <v>3.9</v>
      </c>
      <c r="U78" s="17">
        <f t="shared" si="49"/>
        <v>3.9</v>
      </c>
      <c r="V78" s="24">
        <f t="shared" si="48"/>
        <v>1041.1000000000001</v>
      </c>
      <c r="W78" s="26">
        <f t="shared" si="33"/>
        <v>112.26587263471326</v>
      </c>
      <c r="X78" s="19"/>
      <c r="Y78" s="20"/>
      <c r="Z78" s="21"/>
      <c r="AA78" s="2"/>
      <c r="AB78" s="2"/>
      <c r="AC78" s="2"/>
      <c r="AD78" s="2"/>
      <c r="AE78" s="2"/>
      <c r="AF78" s="2"/>
      <c r="AG78" s="2"/>
      <c r="AH78" s="2"/>
      <c r="AI78" s="2"/>
    </row>
    <row r="79" spans="2:35" ht="18" customHeight="1">
      <c r="B79" s="62" t="s">
        <v>73</v>
      </c>
      <c r="C79" s="63">
        <f>+[1]PP!M78</f>
        <v>0</v>
      </c>
      <c r="D79" s="63">
        <f>+[1]PP!N78</f>
        <v>0</v>
      </c>
      <c r="E79" s="63">
        <f>+[1]PP!O78</f>
        <v>0</v>
      </c>
      <c r="F79" s="63">
        <f>+[1]PP!P78</f>
        <v>0</v>
      </c>
      <c r="G79" s="63">
        <f>+[1]PP!Q78</f>
        <v>131.6</v>
      </c>
      <c r="H79" s="63">
        <f>+[1]PP!R78</f>
        <v>402.1</v>
      </c>
      <c r="I79" s="63">
        <f>+[1]PP!S78</f>
        <v>481.8</v>
      </c>
      <c r="J79" s="63">
        <f>+[1]PP!T78</f>
        <v>125</v>
      </c>
      <c r="K79" s="63">
        <f>+[1]PP!U78</f>
        <v>2.2999999999999998</v>
      </c>
      <c r="L79" s="63">
        <f>+[1]PP!V78</f>
        <v>1142.8</v>
      </c>
      <c r="M79" s="47">
        <v>0</v>
      </c>
      <c r="N79" s="63">
        <v>0</v>
      </c>
      <c r="O79" s="63">
        <v>0</v>
      </c>
      <c r="P79" s="63">
        <v>0</v>
      </c>
      <c r="Q79" s="47">
        <v>131.19999999999999</v>
      </c>
      <c r="R79" s="63">
        <v>26.5</v>
      </c>
      <c r="S79" s="63">
        <v>857.7</v>
      </c>
      <c r="T79" s="63">
        <v>0</v>
      </c>
      <c r="U79" s="63">
        <v>0</v>
      </c>
      <c r="V79" s="47">
        <f t="shared" si="48"/>
        <v>1015.4000000000001</v>
      </c>
      <c r="W79" s="26">
        <v>0</v>
      </c>
      <c r="Y79" s="20"/>
      <c r="Z79" s="21"/>
      <c r="AA79" s="2"/>
      <c r="AB79" s="2"/>
      <c r="AC79" s="2"/>
      <c r="AD79" s="2"/>
      <c r="AE79" s="2"/>
      <c r="AF79" s="2"/>
      <c r="AG79" s="2"/>
      <c r="AH79" s="2"/>
      <c r="AI79" s="2"/>
    </row>
    <row r="80" spans="2:35" ht="18" customHeight="1">
      <c r="B80" s="64" t="s">
        <v>32</v>
      </c>
      <c r="C80" s="49">
        <f>+[1]PP!M79</f>
        <v>4.5999999999999996</v>
      </c>
      <c r="D80" s="49">
        <f>+[1]PP!N79</f>
        <v>4.5999999999999996</v>
      </c>
      <c r="E80" s="49">
        <f>+[1]PP!O79</f>
        <v>3.2</v>
      </c>
      <c r="F80" s="49">
        <f>+[1]PP!P79</f>
        <v>0.3</v>
      </c>
      <c r="G80" s="49">
        <f>+[1]PP!Q79</f>
        <v>0.4</v>
      </c>
      <c r="H80" s="49">
        <f>+[1]PP!R79</f>
        <v>2.2999999999999998</v>
      </c>
      <c r="I80" s="49">
        <f>+[1]PP!S79</f>
        <v>3</v>
      </c>
      <c r="J80" s="49">
        <f>+[1]PP!T79</f>
        <v>3.8</v>
      </c>
      <c r="K80" s="49">
        <f>+[1]PP!U79</f>
        <v>3.8</v>
      </c>
      <c r="L80" s="49">
        <f>+[1]PP!V79</f>
        <v>26</v>
      </c>
      <c r="M80" s="26">
        <v>4.9000000000000004</v>
      </c>
      <c r="N80" s="26">
        <v>4.3</v>
      </c>
      <c r="O80" s="49">
        <v>3</v>
      </c>
      <c r="P80" s="49">
        <v>0</v>
      </c>
      <c r="Q80" s="27">
        <v>0.6</v>
      </c>
      <c r="R80" s="27">
        <v>1.1000000000000001</v>
      </c>
      <c r="S80" s="27">
        <v>4</v>
      </c>
      <c r="T80" s="27">
        <v>3.9</v>
      </c>
      <c r="U80" s="27">
        <v>3.9</v>
      </c>
      <c r="V80" s="27">
        <f t="shared" si="48"/>
        <v>25.699999999999996</v>
      </c>
      <c r="W80" s="26">
        <f t="shared" si="33"/>
        <v>101.1673151750973</v>
      </c>
      <c r="Y80" s="20"/>
      <c r="Z80" s="21"/>
      <c r="AA80" s="2"/>
      <c r="AB80" s="2"/>
      <c r="AC80" s="2"/>
      <c r="AD80" s="2"/>
      <c r="AE80" s="2"/>
      <c r="AF80" s="2"/>
      <c r="AG80" s="2"/>
      <c r="AH80" s="2"/>
      <c r="AI80" s="2"/>
    </row>
    <row r="81" spans="2:47" ht="18" customHeight="1">
      <c r="B81" s="22" t="s">
        <v>81</v>
      </c>
      <c r="C81" s="17">
        <f t="shared" ref="C81:V81" si="50">+C82+C87+C88</f>
        <v>1183.7</v>
      </c>
      <c r="D81" s="17">
        <f t="shared" si="50"/>
        <v>1151.9000000000001</v>
      </c>
      <c r="E81" s="17">
        <f t="shared" si="50"/>
        <v>2941.7</v>
      </c>
      <c r="F81" s="17">
        <f t="shared" si="50"/>
        <v>845.7</v>
      </c>
      <c r="G81" s="17">
        <f t="shared" si="50"/>
        <v>1571.7</v>
      </c>
      <c r="H81" s="17">
        <f t="shared" si="50"/>
        <v>1024.3</v>
      </c>
      <c r="I81" s="17">
        <f t="shared" si="50"/>
        <v>1353.5</v>
      </c>
      <c r="J81" s="17">
        <f t="shared" si="50"/>
        <v>1165.1999999999998</v>
      </c>
      <c r="K81" s="17">
        <f t="shared" si="50"/>
        <v>8849</v>
      </c>
      <c r="L81" s="17">
        <f t="shared" si="50"/>
        <v>20086.700000000004</v>
      </c>
      <c r="M81" s="17">
        <f>+M82+M87+M88</f>
        <v>1320.1</v>
      </c>
      <c r="N81" s="17">
        <f t="shared" ref="N81:U81" si="51">+N82+N87+N88</f>
        <v>1101.3</v>
      </c>
      <c r="O81" s="17">
        <f t="shared" si="51"/>
        <v>3096.7000000000003</v>
      </c>
      <c r="P81" s="17">
        <f t="shared" si="51"/>
        <v>868.2</v>
      </c>
      <c r="Q81" s="18">
        <f t="shared" si="51"/>
        <v>1575.6</v>
      </c>
      <c r="R81" s="18">
        <f t="shared" si="51"/>
        <v>908.7</v>
      </c>
      <c r="S81" s="18">
        <f t="shared" si="51"/>
        <v>968.19999999999993</v>
      </c>
      <c r="T81" s="18">
        <f t="shared" si="51"/>
        <v>4317.3999999999996</v>
      </c>
      <c r="U81" s="18">
        <f t="shared" si="51"/>
        <v>7138.4000000000005</v>
      </c>
      <c r="V81" s="18">
        <f t="shared" si="50"/>
        <v>21294.6</v>
      </c>
      <c r="W81" s="17">
        <f t="shared" si="33"/>
        <v>94.327669925708889</v>
      </c>
      <c r="Y81" s="20"/>
      <c r="Z81" s="21"/>
      <c r="AA81" s="2"/>
      <c r="AB81" s="2"/>
      <c r="AC81" s="2"/>
      <c r="AD81" s="2"/>
      <c r="AE81" s="2"/>
      <c r="AF81" s="2"/>
      <c r="AG81" s="2"/>
      <c r="AH81" s="2"/>
      <c r="AI81" s="2"/>
    </row>
    <row r="82" spans="2:47" ht="18" customHeight="1">
      <c r="B82" s="52" t="s">
        <v>82</v>
      </c>
      <c r="C82" s="17">
        <f t="shared" ref="C82:V82" si="52">SUM(C83:C86)</f>
        <v>449.5</v>
      </c>
      <c r="D82" s="17">
        <f t="shared" si="52"/>
        <v>355.5</v>
      </c>
      <c r="E82" s="17">
        <f t="shared" si="52"/>
        <v>722.2</v>
      </c>
      <c r="F82" s="17">
        <f t="shared" si="52"/>
        <v>247.20000000000002</v>
      </c>
      <c r="G82" s="17">
        <f t="shared" si="52"/>
        <v>1018</v>
      </c>
      <c r="H82" s="17">
        <f t="shared" si="52"/>
        <v>372.5</v>
      </c>
      <c r="I82" s="17">
        <f t="shared" si="52"/>
        <v>514.09999999999991</v>
      </c>
      <c r="J82" s="17">
        <f t="shared" si="52"/>
        <v>478.9</v>
      </c>
      <c r="K82" s="17">
        <f t="shared" si="52"/>
        <v>8135.9000000000005</v>
      </c>
      <c r="L82" s="17">
        <f t="shared" si="52"/>
        <v>12293.800000000001</v>
      </c>
      <c r="M82" s="17">
        <f>SUM(M83:M86)</f>
        <v>537.20000000000005</v>
      </c>
      <c r="N82" s="17">
        <f t="shared" ref="N82:U82" si="53">SUM(N83:N86)</f>
        <v>306.7</v>
      </c>
      <c r="O82" s="17">
        <f t="shared" si="53"/>
        <v>848.40000000000009</v>
      </c>
      <c r="P82" s="17">
        <f t="shared" si="53"/>
        <v>277.5</v>
      </c>
      <c r="Q82" s="18">
        <f t="shared" si="53"/>
        <v>1003.5</v>
      </c>
      <c r="R82" s="18">
        <f t="shared" si="53"/>
        <v>230.3</v>
      </c>
      <c r="S82" s="18">
        <f t="shared" si="53"/>
        <v>242</v>
      </c>
      <c r="T82" s="18">
        <f t="shared" si="53"/>
        <v>3426.7999999999997</v>
      </c>
      <c r="U82" s="18">
        <f t="shared" si="53"/>
        <v>6227.2</v>
      </c>
      <c r="V82" s="18">
        <f t="shared" si="52"/>
        <v>13099.599999999999</v>
      </c>
      <c r="W82" s="17">
        <f t="shared" si="33"/>
        <v>93.848667134874361</v>
      </c>
      <c r="Y82" s="20"/>
      <c r="Z82" s="21"/>
      <c r="AA82" s="2"/>
      <c r="AB82" s="2"/>
      <c r="AC82" s="2"/>
      <c r="AD82" s="2"/>
      <c r="AE82" s="2"/>
      <c r="AF82" s="2"/>
      <c r="AG82" s="2"/>
      <c r="AH82" s="2"/>
      <c r="AI82" s="2"/>
    </row>
    <row r="83" spans="2:47" ht="18" customHeight="1">
      <c r="B83" s="39" t="s">
        <v>83</v>
      </c>
      <c r="C83" s="26">
        <f>+[1]PP!M82</f>
        <v>0</v>
      </c>
      <c r="D83" s="26">
        <f>+[1]PP!N82</f>
        <v>0</v>
      </c>
      <c r="E83" s="26">
        <f>+[1]PP!O82</f>
        <v>0</v>
      </c>
      <c r="F83" s="26">
        <f>+[1]PP!P82</f>
        <v>0</v>
      </c>
      <c r="G83" s="26">
        <f>+[1]PP!Q82</f>
        <v>0</v>
      </c>
      <c r="H83" s="26">
        <f>+[1]PP!R82</f>
        <v>0</v>
      </c>
      <c r="I83" s="26">
        <f>+[1]PP!S82</f>
        <v>0</v>
      </c>
      <c r="J83" s="26">
        <f>+[1]PP!T82</f>
        <v>0</v>
      </c>
      <c r="K83" s="26">
        <f>+[1]PP!U82</f>
        <v>6053.6</v>
      </c>
      <c r="L83" s="26">
        <f t="shared" ref="L83:L90" si="54">SUM(C83:K83)</f>
        <v>6053.6</v>
      </c>
      <c r="M83" s="26">
        <v>0</v>
      </c>
      <c r="N83" s="26">
        <v>0</v>
      </c>
      <c r="O83" s="26">
        <v>0</v>
      </c>
      <c r="P83" s="26">
        <v>0</v>
      </c>
      <c r="Q83" s="27">
        <v>0</v>
      </c>
      <c r="R83" s="27">
        <v>0</v>
      </c>
      <c r="S83" s="27">
        <v>0</v>
      </c>
      <c r="T83" s="27">
        <v>3100</v>
      </c>
      <c r="U83" s="27">
        <v>6000</v>
      </c>
      <c r="V83" s="27">
        <f t="shared" ref="V83:V90" si="55">SUM(M83:U83)</f>
        <v>9100</v>
      </c>
      <c r="W83" s="65">
        <v>0</v>
      </c>
      <c r="X83" s="19"/>
      <c r="Y83" s="20"/>
      <c r="Z83" s="21"/>
      <c r="AA83" s="2"/>
      <c r="AB83" s="2"/>
      <c r="AC83" s="2"/>
      <c r="AD83" s="2"/>
      <c r="AE83" s="2"/>
      <c r="AF83" s="2"/>
      <c r="AG83" s="2"/>
      <c r="AH83" s="2"/>
      <c r="AI83" s="2"/>
    </row>
    <row r="84" spans="2:47" ht="18" customHeight="1">
      <c r="B84" s="39" t="s">
        <v>84</v>
      </c>
      <c r="C84" s="26">
        <f>+[1]PP!M83</f>
        <v>142.30000000000001</v>
      </c>
      <c r="D84" s="26">
        <f>+[1]PP!N83</f>
        <v>144</v>
      </c>
      <c r="E84" s="26">
        <f>+[1]PP!O83</f>
        <v>505.5</v>
      </c>
      <c r="F84" s="26">
        <f>+[1]PP!P83</f>
        <v>4.9000000000000004</v>
      </c>
      <c r="G84" s="26">
        <f>+[1]PP!Q83</f>
        <v>782.1</v>
      </c>
      <c r="H84" s="26">
        <f>+[1]PP!R83</f>
        <v>166.4</v>
      </c>
      <c r="I84" s="26">
        <f>+[1]PP!S83</f>
        <v>273.89999999999998</v>
      </c>
      <c r="J84" s="26">
        <f>+[1]PP!T83</f>
        <v>295.39999999999998</v>
      </c>
      <c r="K84" s="26">
        <f>+[1]PP!U83</f>
        <v>1861.6</v>
      </c>
      <c r="L84" s="26">
        <f t="shared" si="54"/>
        <v>4176.1000000000004</v>
      </c>
      <c r="M84" s="26">
        <v>241.1</v>
      </c>
      <c r="N84" s="26">
        <v>123.3</v>
      </c>
      <c r="O84" s="26">
        <v>631.70000000000005</v>
      </c>
      <c r="P84" s="26">
        <v>0</v>
      </c>
      <c r="Q84" s="27">
        <v>767.7</v>
      </c>
      <c r="R84" s="27">
        <v>21.9</v>
      </c>
      <c r="S84" s="27">
        <v>0</v>
      </c>
      <c r="T84" s="27">
        <v>106.1</v>
      </c>
      <c r="U84" s="27">
        <v>0</v>
      </c>
      <c r="V84" s="27">
        <f t="shared" si="55"/>
        <v>1891.8000000000002</v>
      </c>
      <c r="W84" s="49">
        <f t="shared" si="33"/>
        <v>220.74743630404905</v>
      </c>
      <c r="X84" s="19"/>
      <c r="Y84" s="20"/>
      <c r="Z84" s="21"/>
      <c r="AA84" s="2"/>
      <c r="AB84" s="2"/>
      <c r="AC84" s="2"/>
      <c r="AD84" s="2"/>
      <c r="AE84" s="2"/>
      <c r="AF84" s="2"/>
      <c r="AG84" s="2"/>
      <c r="AH84" s="2"/>
      <c r="AI84" s="2"/>
    </row>
    <row r="85" spans="2:47" ht="18" customHeight="1">
      <c r="B85" s="39" t="s">
        <v>85</v>
      </c>
      <c r="C85" s="26">
        <f>+[1]PP!M84</f>
        <v>307.2</v>
      </c>
      <c r="D85" s="26">
        <f>+[1]PP!N84</f>
        <v>211.5</v>
      </c>
      <c r="E85" s="26">
        <f>+[1]PP!O84</f>
        <v>216.7</v>
      </c>
      <c r="F85" s="26">
        <f>+[1]PP!P84</f>
        <v>242.3</v>
      </c>
      <c r="G85" s="26">
        <f>+[1]PP!Q84</f>
        <v>235.9</v>
      </c>
      <c r="H85" s="26">
        <f>+[1]PP!R84</f>
        <v>206.1</v>
      </c>
      <c r="I85" s="26">
        <f>+[1]PP!S84</f>
        <v>240.2</v>
      </c>
      <c r="J85" s="26">
        <f>+[1]PP!T84</f>
        <v>183.5</v>
      </c>
      <c r="K85" s="26">
        <f>+[1]PP!U84</f>
        <v>220.7</v>
      </c>
      <c r="L85" s="26">
        <f t="shared" si="54"/>
        <v>2064.1</v>
      </c>
      <c r="M85" s="26">
        <v>296.10000000000002</v>
      </c>
      <c r="N85" s="26">
        <v>183.4</v>
      </c>
      <c r="O85" s="26">
        <v>216.7</v>
      </c>
      <c r="P85" s="26">
        <v>277.5</v>
      </c>
      <c r="Q85" s="27">
        <v>235.8</v>
      </c>
      <c r="R85" s="27">
        <v>208.4</v>
      </c>
      <c r="S85" s="27">
        <v>242</v>
      </c>
      <c r="T85" s="27">
        <v>220.7</v>
      </c>
      <c r="U85" s="27">
        <v>227.2</v>
      </c>
      <c r="V85" s="27">
        <f t="shared" si="55"/>
        <v>2107.8000000000002</v>
      </c>
      <c r="W85" s="26">
        <f t="shared" si="33"/>
        <v>97.926748268336638</v>
      </c>
      <c r="X85" s="19"/>
      <c r="Y85" s="20"/>
      <c r="Z85" s="21"/>
      <c r="AA85" s="2"/>
      <c r="AB85" s="2"/>
      <c r="AC85" s="2"/>
      <c r="AD85" s="2"/>
      <c r="AE85" s="2"/>
      <c r="AF85" s="2"/>
      <c r="AG85" s="2"/>
      <c r="AH85" s="2"/>
      <c r="AI85" s="2"/>
    </row>
    <row r="86" spans="2:47" ht="18" customHeight="1">
      <c r="B86" s="39" t="s">
        <v>32</v>
      </c>
      <c r="C86" s="26">
        <f>+[1]PP!M85</f>
        <v>0</v>
      </c>
      <c r="D86" s="26">
        <f>+[1]PP!N85</f>
        <v>0</v>
      </c>
      <c r="E86" s="26">
        <f>+[1]PP!O85</f>
        <v>0</v>
      </c>
      <c r="F86" s="26">
        <f>+[1]PP!P85</f>
        <v>0</v>
      </c>
      <c r="G86" s="26">
        <f>+[1]PP!Q85</f>
        <v>0</v>
      </c>
      <c r="H86" s="26">
        <f>+[1]PP!R85</f>
        <v>0</v>
      </c>
      <c r="I86" s="26">
        <f>+[1]PP!S85</f>
        <v>0</v>
      </c>
      <c r="J86" s="26">
        <f>+[1]PP!T85</f>
        <v>0</v>
      </c>
      <c r="K86" s="26">
        <f>+[1]PP!U85</f>
        <v>0</v>
      </c>
      <c r="L86" s="26">
        <f t="shared" si="54"/>
        <v>0</v>
      </c>
      <c r="M86" s="26">
        <v>0</v>
      </c>
      <c r="N86" s="26">
        <v>0</v>
      </c>
      <c r="O86" s="26">
        <v>0</v>
      </c>
      <c r="P86" s="26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f t="shared" si="55"/>
        <v>0</v>
      </c>
      <c r="W86" s="45">
        <v>0</v>
      </c>
      <c r="X86" s="19"/>
      <c r="Y86" s="20"/>
      <c r="Z86" s="21"/>
      <c r="AA86" s="2"/>
      <c r="AB86" s="2"/>
      <c r="AC86" s="2"/>
      <c r="AD86" s="2"/>
      <c r="AE86" s="2"/>
      <c r="AF86" s="2"/>
      <c r="AG86" s="2"/>
      <c r="AH86" s="2"/>
      <c r="AI86" s="2"/>
    </row>
    <row r="87" spans="2:47" ht="18" customHeight="1">
      <c r="B87" s="52" t="s">
        <v>86</v>
      </c>
      <c r="C87" s="23">
        <f>+[1]PP!M86</f>
        <v>21.3</v>
      </c>
      <c r="D87" s="23">
        <f>+[1]PP!N86</f>
        <v>8.1999999999999993</v>
      </c>
      <c r="E87" s="23">
        <f>+[1]PP!O86</f>
        <v>7.9</v>
      </c>
      <c r="F87" s="23">
        <f>+[1]PP!P86</f>
        <v>0.9</v>
      </c>
      <c r="G87" s="23">
        <f>+[1]PP!Q86</f>
        <v>1.6</v>
      </c>
      <c r="H87" s="23">
        <f>+[1]PP!R86</f>
        <v>4</v>
      </c>
      <c r="I87" s="23">
        <f>+[1]PP!S86</f>
        <v>10.3</v>
      </c>
      <c r="J87" s="23">
        <f>+[1]PP!T86</f>
        <v>7.9</v>
      </c>
      <c r="K87" s="23">
        <f>+[1]PP!U86</f>
        <v>3.5</v>
      </c>
      <c r="L87" s="23">
        <f t="shared" si="54"/>
        <v>65.599999999999994</v>
      </c>
      <c r="M87" s="23">
        <v>13.1</v>
      </c>
      <c r="N87" s="23">
        <v>17.7</v>
      </c>
      <c r="O87" s="23">
        <v>9.4</v>
      </c>
      <c r="P87" s="23">
        <v>0</v>
      </c>
      <c r="Q87" s="24">
        <v>1.8</v>
      </c>
      <c r="R87" s="24">
        <v>2.2000000000000002</v>
      </c>
      <c r="S87" s="24">
        <v>9.9</v>
      </c>
      <c r="T87" s="24">
        <v>10.8</v>
      </c>
      <c r="U87" s="24">
        <v>15.6</v>
      </c>
      <c r="V87" s="24">
        <f t="shared" si="55"/>
        <v>80.499999999999986</v>
      </c>
      <c r="W87" s="23">
        <f t="shared" si="33"/>
        <v>81.490683229813669</v>
      </c>
      <c r="X87" s="19"/>
      <c r="Y87" s="20"/>
      <c r="Z87" s="21"/>
      <c r="AA87" s="2"/>
      <c r="AB87" s="2"/>
      <c r="AC87" s="2"/>
      <c r="AD87" s="2"/>
      <c r="AE87" s="2"/>
      <c r="AF87" s="2"/>
      <c r="AG87" s="2"/>
      <c r="AH87" s="2"/>
      <c r="AI87" s="2"/>
    </row>
    <row r="88" spans="2:47" ht="18" customHeight="1">
      <c r="B88" s="66" t="s">
        <v>87</v>
      </c>
      <c r="C88" s="23">
        <f>+[1]PP!M87</f>
        <v>712.9</v>
      </c>
      <c r="D88" s="23">
        <f>+[1]PP!N87</f>
        <v>788.2</v>
      </c>
      <c r="E88" s="23">
        <f>+[1]PP!O87</f>
        <v>2211.6</v>
      </c>
      <c r="F88" s="23">
        <f>+[1]PP!P87</f>
        <v>597.6</v>
      </c>
      <c r="G88" s="23">
        <f>+[1]PP!Q87</f>
        <v>552.1</v>
      </c>
      <c r="H88" s="23">
        <f>+[1]PP!R87</f>
        <v>647.79999999999995</v>
      </c>
      <c r="I88" s="23">
        <f>+[1]PP!S87</f>
        <v>829.1</v>
      </c>
      <c r="J88" s="23">
        <f>+[1]PP!T87</f>
        <v>678.4</v>
      </c>
      <c r="K88" s="23">
        <f>+[1]PP!U87</f>
        <v>709.6</v>
      </c>
      <c r="L88" s="23">
        <f t="shared" si="54"/>
        <v>7727.3000000000011</v>
      </c>
      <c r="M88" s="23">
        <v>769.8</v>
      </c>
      <c r="N88" s="23">
        <v>776.9</v>
      </c>
      <c r="O88" s="23">
        <f>+O89+O90</f>
        <v>2238.9</v>
      </c>
      <c r="P88" s="23">
        <v>590.70000000000005</v>
      </c>
      <c r="Q88" s="24">
        <v>570.29999999999995</v>
      </c>
      <c r="R88" s="24">
        <v>676.2</v>
      </c>
      <c r="S88" s="24">
        <v>716.3</v>
      </c>
      <c r="T88" s="24">
        <v>879.8</v>
      </c>
      <c r="U88" s="24">
        <v>895.6</v>
      </c>
      <c r="V88" s="24">
        <f t="shared" si="55"/>
        <v>8114.5000000000009</v>
      </c>
      <c r="W88" s="23">
        <f t="shared" si="33"/>
        <v>95.228295027420046</v>
      </c>
      <c r="X88" s="19"/>
      <c r="Y88" s="20"/>
      <c r="Z88" s="21"/>
      <c r="AA88" s="2"/>
      <c r="AB88" s="2"/>
      <c r="AC88" s="2"/>
      <c r="AD88" s="2"/>
      <c r="AE88" s="2"/>
      <c r="AF88" s="2"/>
      <c r="AG88" s="2"/>
      <c r="AH88" s="2"/>
      <c r="AI88" s="2"/>
    </row>
    <row r="89" spans="2:47" ht="18" customHeight="1">
      <c r="B89" s="67" t="s">
        <v>88</v>
      </c>
      <c r="C89" s="26">
        <f>+[1]PP!M88</f>
        <v>710.5</v>
      </c>
      <c r="D89" s="26">
        <f>+[1]PP!N88</f>
        <v>775.2</v>
      </c>
      <c r="E89" s="26">
        <f>+[1]PP!O88</f>
        <v>747.1</v>
      </c>
      <c r="F89" s="26">
        <f>+[1]PP!P88</f>
        <v>596.5</v>
      </c>
      <c r="G89" s="26">
        <f>+[1]PP!Q88</f>
        <v>549.1</v>
      </c>
      <c r="H89" s="26">
        <f>+[1]PP!R88</f>
        <v>641</v>
      </c>
      <c r="I89" s="26">
        <f>+[1]PP!S88</f>
        <v>822.3</v>
      </c>
      <c r="J89" s="26">
        <f>+[1]PP!T88</f>
        <v>669.2</v>
      </c>
      <c r="K89" s="26">
        <f>+[1]PP!U88</f>
        <v>703.5</v>
      </c>
      <c r="L89" s="26">
        <f t="shared" si="54"/>
        <v>6214.4</v>
      </c>
      <c r="M89" s="26">
        <v>762.4</v>
      </c>
      <c r="N89" s="26">
        <v>769.9</v>
      </c>
      <c r="O89" s="26">
        <v>769.9</v>
      </c>
      <c r="P89" s="26">
        <v>590.4</v>
      </c>
      <c r="Q89" s="26">
        <v>569.79999999999995</v>
      </c>
      <c r="R89" s="26">
        <v>669.9</v>
      </c>
      <c r="S89" s="26">
        <v>709.2</v>
      </c>
      <c r="T89" s="26">
        <v>869.9</v>
      </c>
      <c r="U89" s="26">
        <v>889.3</v>
      </c>
      <c r="V89" s="27">
        <f t="shared" si="55"/>
        <v>6600.6999999999989</v>
      </c>
      <c r="W89" s="26">
        <f t="shared" si="33"/>
        <v>94.147590407078056</v>
      </c>
      <c r="X89" s="19"/>
      <c r="Y89" s="20"/>
      <c r="Z89" s="21"/>
      <c r="AA89" s="2"/>
      <c r="AB89" s="2"/>
      <c r="AC89" s="2"/>
      <c r="AD89" s="2"/>
      <c r="AE89" s="2"/>
      <c r="AF89" s="2"/>
      <c r="AG89" s="2"/>
      <c r="AH89" s="2"/>
      <c r="AI89" s="2"/>
    </row>
    <row r="90" spans="2:47" ht="18" customHeight="1">
      <c r="B90" s="68" t="s">
        <v>89</v>
      </c>
      <c r="C90" s="26">
        <f>+[1]PP!M89</f>
        <v>0</v>
      </c>
      <c r="D90" s="26">
        <f>+[1]PP!N89</f>
        <v>0</v>
      </c>
      <c r="E90" s="26">
        <f>+[1]PP!O89</f>
        <v>1462.4</v>
      </c>
      <c r="F90" s="26">
        <f>+[1]PP!P89</f>
        <v>0</v>
      </c>
      <c r="G90" s="26">
        <f>+[1]PP!Q89</f>
        <v>0</v>
      </c>
      <c r="H90" s="26">
        <f>+[1]PP!R89</f>
        <v>0</v>
      </c>
      <c r="I90" s="26">
        <f>+[1]PP!S89</f>
        <v>0</v>
      </c>
      <c r="J90" s="26">
        <f>+[1]PP!T89</f>
        <v>0</v>
      </c>
      <c r="K90" s="26">
        <f>+[1]PP!U89</f>
        <v>0</v>
      </c>
      <c r="L90" s="26">
        <f t="shared" si="54"/>
        <v>1462.4</v>
      </c>
      <c r="M90" s="26">
        <v>0</v>
      </c>
      <c r="N90" s="26">
        <v>0</v>
      </c>
      <c r="O90" s="26">
        <v>1469</v>
      </c>
      <c r="P90" s="26">
        <v>0</v>
      </c>
      <c r="Q90" s="26">
        <v>0</v>
      </c>
      <c r="R90" s="26">
        <v>0</v>
      </c>
      <c r="S90" s="26">
        <v>0</v>
      </c>
      <c r="T90" s="26">
        <v>0</v>
      </c>
      <c r="U90" s="26">
        <v>0</v>
      </c>
      <c r="V90" s="27">
        <f t="shared" si="55"/>
        <v>1469</v>
      </c>
      <c r="W90" s="26">
        <f t="shared" si="33"/>
        <v>99.550714771953722</v>
      </c>
      <c r="X90" s="19"/>
      <c r="Y90" s="20"/>
      <c r="Z90" s="21"/>
      <c r="AA90" s="2"/>
      <c r="AB90" s="2"/>
      <c r="AC90" s="2"/>
      <c r="AD90" s="2"/>
      <c r="AE90" s="2"/>
      <c r="AF90" s="2"/>
      <c r="AG90" s="2"/>
      <c r="AH90" s="2"/>
      <c r="AI90" s="2"/>
    </row>
    <row r="91" spans="2:47" ht="18" customHeight="1">
      <c r="B91" s="69" t="s">
        <v>90</v>
      </c>
      <c r="C91" s="23">
        <f>+C92+C93</f>
        <v>5.8</v>
      </c>
      <c r="D91" s="23">
        <f t="shared" ref="D91:V91" si="56">+D92+D93</f>
        <v>1603.3999999999999</v>
      </c>
      <c r="E91" s="23">
        <f t="shared" si="56"/>
        <v>803.3</v>
      </c>
      <c r="F91" s="23">
        <f t="shared" si="56"/>
        <v>1309.4000000000001</v>
      </c>
      <c r="G91" s="23">
        <f t="shared" si="56"/>
        <v>825</v>
      </c>
      <c r="H91" s="23">
        <f t="shared" si="56"/>
        <v>859.7</v>
      </c>
      <c r="I91" s="23">
        <f t="shared" si="56"/>
        <v>874</v>
      </c>
      <c r="J91" s="23">
        <f t="shared" si="56"/>
        <v>877.2</v>
      </c>
      <c r="K91" s="23">
        <f t="shared" si="56"/>
        <v>0</v>
      </c>
      <c r="L91" s="23">
        <f t="shared" si="56"/>
        <v>7157.7999999999993</v>
      </c>
      <c r="M91" s="23">
        <f t="shared" si="56"/>
        <v>829.6</v>
      </c>
      <c r="N91" s="23">
        <f t="shared" si="56"/>
        <v>829.80000000000007</v>
      </c>
      <c r="O91" s="23">
        <f t="shared" si="56"/>
        <v>824.6</v>
      </c>
      <c r="P91" s="23">
        <f t="shared" si="56"/>
        <v>1324.2</v>
      </c>
      <c r="Q91" s="23">
        <f t="shared" si="56"/>
        <v>824.2</v>
      </c>
      <c r="R91" s="23">
        <f t="shared" si="56"/>
        <v>824.2</v>
      </c>
      <c r="S91" s="23">
        <f t="shared" si="56"/>
        <v>824.2</v>
      </c>
      <c r="T91" s="23">
        <f t="shared" si="56"/>
        <v>874</v>
      </c>
      <c r="U91" s="23">
        <f t="shared" si="56"/>
        <v>874</v>
      </c>
      <c r="V91" s="24">
        <f t="shared" si="56"/>
        <v>8028.7999999999993</v>
      </c>
      <c r="W91" s="23">
        <f t="shared" si="33"/>
        <v>89.151554404145074</v>
      </c>
      <c r="X91" s="19"/>
      <c r="Y91" s="20"/>
      <c r="Z91" s="21"/>
      <c r="AA91" s="2"/>
      <c r="AB91" s="2"/>
      <c r="AC91" s="2"/>
      <c r="AD91" s="2"/>
      <c r="AE91" s="2"/>
      <c r="AF91" s="2"/>
      <c r="AG91" s="2"/>
      <c r="AH91" s="2"/>
      <c r="AI91" s="2"/>
    </row>
    <row r="92" spans="2:47" ht="18" customHeight="1">
      <c r="B92" s="25" t="s">
        <v>91</v>
      </c>
      <c r="C92" s="26">
        <f>+[1]PP!M91</f>
        <v>5.8</v>
      </c>
      <c r="D92" s="26">
        <f>+[1]PP!N91</f>
        <v>5.6</v>
      </c>
      <c r="E92" s="26">
        <f>+[1]PP!O91</f>
        <v>0</v>
      </c>
      <c r="F92" s="26">
        <f>+[1]PP!P91</f>
        <v>0</v>
      </c>
      <c r="G92" s="26">
        <f>+[1]PP!Q91</f>
        <v>0</v>
      </c>
      <c r="H92" s="26">
        <f>+[1]PP!R91</f>
        <v>0</v>
      </c>
      <c r="I92" s="26">
        <f>+[1]PP!S91</f>
        <v>0</v>
      </c>
      <c r="J92" s="26">
        <f>+[1]PP!T91</f>
        <v>0</v>
      </c>
      <c r="K92" s="26">
        <f>+[1]PP!U91</f>
        <v>0</v>
      </c>
      <c r="L92" s="26">
        <f>SUM(C92:K92)</f>
        <v>11.399999999999999</v>
      </c>
      <c r="M92" s="26">
        <v>5.4</v>
      </c>
      <c r="N92" s="26">
        <v>5.6</v>
      </c>
      <c r="O92" s="26">
        <v>0.4</v>
      </c>
      <c r="P92" s="26">
        <v>0</v>
      </c>
      <c r="Q92" s="26">
        <v>0</v>
      </c>
      <c r="R92" s="26">
        <v>0</v>
      </c>
      <c r="S92" s="26">
        <v>0</v>
      </c>
      <c r="T92" s="26">
        <v>0</v>
      </c>
      <c r="U92" s="26">
        <v>0</v>
      </c>
      <c r="V92" s="27">
        <f>SUM(M92:U92)</f>
        <v>11.4</v>
      </c>
      <c r="W92" s="26">
        <f t="shared" si="33"/>
        <v>99.999999999999986</v>
      </c>
      <c r="X92" s="19"/>
      <c r="Y92" s="20"/>
      <c r="Z92" s="21"/>
      <c r="AA92" s="2"/>
      <c r="AB92" s="2"/>
      <c r="AC92" s="2"/>
      <c r="AD92" s="2"/>
      <c r="AE92" s="2"/>
      <c r="AF92" s="2"/>
      <c r="AG92" s="2"/>
      <c r="AH92" s="2"/>
      <c r="AI92" s="2"/>
    </row>
    <row r="93" spans="2:47" ht="18" customHeight="1">
      <c r="B93" s="25" t="s">
        <v>92</v>
      </c>
      <c r="C93" s="26">
        <f>+[1]PP!M92</f>
        <v>0</v>
      </c>
      <c r="D93" s="26">
        <f>+[1]PP!N92</f>
        <v>1597.8</v>
      </c>
      <c r="E93" s="26">
        <f>+[1]PP!O92</f>
        <v>803.3</v>
      </c>
      <c r="F93" s="26">
        <f>+[1]PP!P92</f>
        <v>1309.4000000000001</v>
      </c>
      <c r="G93" s="26">
        <f>+[1]PP!Q92</f>
        <v>825</v>
      </c>
      <c r="H93" s="26">
        <f>+[1]PP!R92</f>
        <v>859.7</v>
      </c>
      <c r="I93" s="26">
        <f>+[1]PP!S92</f>
        <v>874</v>
      </c>
      <c r="J93" s="26">
        <f>+[1]PP!T92</f>
        <v>877.2</v>
      </c>
      <c r="K93" s="26">
        <f>+[1]PP!U92</f>
        <v>0</v>
      </c>
      <c r="L93" s="26">
        <f>SUM(C93:K93)</f>
        <v>7146.4</v>
      </c>
      <c r="M93" s="26">
        <v>824.2</v>
      </c>
      <c r="N93" s="26">
        <v>824.2</v>
      </c>
      <c r="O93" s="26">
        <v>824.2</v>
      </c>
      <c r="P93" s="26">
        <v>1324.2</v>
      </c>
      <c r="Q93" s="26">
        <v>824.2</v>
      </c>
      <c r="R93" s="26">
        <v>824.2</v>
      </c>
      <c r="S93" s="26">
        <v>824.2</v>
      </c>
      <c r="T93" s="26">
        <v>874</v>
      </c>
      <c r="U93" s="26">
        <v>874</v>
      </c>
      <c r="V93" s="27">
        <f>SUM(M93:U93)</f>
        <v>8017.4</v>
      </c>
      <c r="W93" s="26">
        <f t="shared" si="33"/>
        <v>89.136128919599869</v>
      </c>
      <c r="X93" s="19"/>
      <c r="Y93" s="70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2:47" ht="22.5" customHeight="1" thickBot="1">
      <c r="B94" s="71" t="s">
        <v>93</v>
      </c>
      <c r="C94" s="72">
        <f t="shared" ref="C94:U94" si="57">+C91+C9</f>
        <v>63522.799999999988</v>
      </c>
      <c r="D94" s="72">
        <f t="shared" si="57"/>
        <v>51348.800000000003</v>
      </c>
      <c r="E94" s="72">
        <f t="shared" si="57"/>
        <v>47565.999999999993</v>
      </c>
      <c r="F94" s="72">
        <f t="shared" si="57"/>
        <v>47031.999999999993</v>
      </c>
      <c r="G94" s="72">
        <f t="shared" si="57"/>
        <v>34888.200000000004</v>
      </c>
      <c r="H94" s="72">
        <f t="shared" si="57"/>
        <v>41049.600000000006</v>
      </c>
      <c r="I94" s="72">
        <f t="shared" si="57"/>
        <v>55062.7</v>
      </c>
      <c r="J94" s="72">
        <f t="shared" si="57"/>
        <v>50937.499999999993</v>
      </c>
      <c r="K94" s="72">
        <f t="shared" si="57"/>
        <v>60178.999999999993</v>
      </c>
      <c r="L94" s="72">
        <f t="shared" si="57"/>
        <v>451586.60000000003</v>
      </c>
      <c r="M94" s="72">
        <f t="shared" si="57"/>
        <v>62565.599999999991</v>
      </c>
      <c r="N94" s="72">
        <f t="shared" si="57"/>
        <v>51431</v>
      </c>
      <c r="O94" s="72">
        <f t="shared" si="57"/>
        <v>52079.1</v>
      </c>
      <c r="P94" s="72">
        <f t="shared" si="57"/>
        <v>47299.6</v>
      </c>
      <c r="Q94" s="72">
        <f t="shared" si="57"/>
        <v>34373.9</v>
      </c>
      <c r="R94" s="72">
        <f t="shared" si="57"/>
        <v>38400.099999999991</v>
      </c>
      <c r="S94" s="72">
        <f t="shared" si="57"/>
        <v>52912.5</v>
      </c>
      <c r="T94" s="72">
        <f t="shared" si="57"/>
        <v>49382.899999999994</v>
      </c>
      <c r="U94" s="72">
        <f t="shared" si="57"/>
        <v>58037.399999999994</v>
      </c>
      <c r="V94" s="72">
        <f>+V91+V9</f>
        <v>446482.09999999992</v>
      </c>
      <c r="W94" s="72" t="s">
        <v>94</v>
      </c>
      <c r="X94" s="73"/>
      <c r="Y94" s="1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2:47" ht="18" customHeight="1" thickTop="1">
      <c r="B95" s="74" t="s">
        <v>95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7"/>
      <c r="X95" s="12"/>
      <c r="Y95" s="1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2:47" ht="15" customHeight="1">
      <c r="B96" s="78" t="s">
        <v>96</v>
      </c>
      <c r="C96" s="79"/>
      <c r="D96" s="79"/>
      <c r="E96" s="79"/>
      <c r="F96" s="79"/>
      <c r="G96" s="79"/>
      <c r="H96" s="79"/>
      <c r="I96" s="79"/>
      <c r="J96" s="79"/>
      <c r="K96" s="79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1"/>
      <c r="X96" s="12"/>
      <c r="Y96" s="1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</row>
    <row r="97" spans="2:35" ht="12" customHeight="1">
      <c r="B97" s="82" t="s">
        <v>97</v>
      </c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3"/>
      <c r="X97" s="12"/>
      <c r="Y97" s="1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2:35" ht="12" customHeight="1">
      <c r="B98" s="82" t="s">
        <v>98</v>
      </c>
      <c r="L98" s="80"/>
      <c r="M98" s="84"/>
      <c r="N98" s="84"/>
      <c r="O98" s="84"/>
      <c r="P98" s="84"/>
      <c r="Q98" s="84"/>
      <c r="R98" s="84"/>
      <c r="S98" s="84"/>
      <c r="T98" s="84"/>
      <c r="U98" s="84"/>
      <c r="V98" s="84"/>
      <c r="W98" s="80"/>
      <c r="X98" s="12"/>
      <c r="Y98" s="1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2:35">
      <c r="B99" s="82" t="s">
        <v>99</v>
      </c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6"/>
      <c r="X99" s="12"/>
      <c r="Y99" s="1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2:35">
      <c r="B100" s="87" t="s">
        <v>100</v>
      </c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8"/>
      <c r="X100" s="12"/>
      <c r="Y100" s="1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2:35">
      <c r="B101" s="89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88"/>
      <c r="X101" s="12"/>
      <c r="Y101" s="1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:35" ht="14.25">
      <c r="B102" s="91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12"/>
      <c r="Y102" s="1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2:35" ht="14.25">
      <c r="B103" s="91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95"/>
      <c r="X103" s="12"/>
      <c r="Y103" s="1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2:35" ht="14.25">
      <c r="B104" s="89"/>
      <c r="D104" s="96"/>
      <c r="E104" s="96"/>
      <c r="F104" s="96"/>
      <c r="G104" s="96"/>
      <c r="H104" s="96"/>
      <c r="I104" s="96"/>
      <c r="J104" s="96"/>
      <c r="K104" s="96"/>
      <c r="L104" s="97"/>
      <c r="W104" s="95"/>
      <c r="X104" s="12"/>
      <c r="Y104" s="1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2:35" ht="14.25">
      <c r="B105" s="91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77"/>
      <c r="X105" s="98"/>
      <c r="Y105" s="98"/>
      <c r="Z105" s="98"/>
      <c r="AA105" s="98"/>
      <c r="AB105" s="98"/>
      <c r="AC105" s="98"/>
      <c r="AD105" s="98"/>
      <c r="AE105" s="98"/>
      <c r="AF105" s="2"/>
      <c r="AG105" s="2"/>
      <c r="AH105" s="2"/>
      <c r="AI105" s="2"/>
    </row>
    <row r="106" spans="2:35" ht="14.25">
      <c r="B106" s="91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1"/>
      <c r="N106" s="81"/>
      <c r="O106" s="81"/>
      <c r="P106" s="81"/>
      <c r="Q106" s="81"/>
      <c r="R106" s="81"/>
      <c r="S106" s="81"/>
      <c r="T106" s="81"/>
      <c r="U106" s="81"/>
      <c r="V106" s="81"/>
      <c r="W106" s="95"/>
      <c r="X106" s="12"/>
      <c r="Y106" s="1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2:35">
      <c r="B107" s="91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5"/>
      <c r="X107" s="12"/>
      <c r="Y107" s="1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2:35">
      <c r="B108" s="91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5"/>
      <c r="X108" s="12"/>
      <c r="Y108" s="1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2:35"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100"/>
      <c r="N109" s="99"/>
      <c r="O109" s="99"/>
      <c r="P109" s="99"/>
      <c r="Q109" s="99"/>
      <c r="R109" s="99"/>
      <c r="S109" s="99"/>
      <c r="T109" s="99"/>
      <c r="U109" s="99"/>
      <c r="V109" s="99"/>
      <c r="W109" s="95"/>
      <c r="X109" s="12"/>
      <c r="Y109" s="1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2:35"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100"/>
      <c r="N110" s="99"/>
      <c r="O110" s="99"/>
      <c r="P110" s="99"/>
      <c r="Q110" s="99"/>
      <c r="R110" s="99"/>
      <c r="S110" s="99"/>
      <c r="T110" s="99"/>
      <c r="U110" s="99"/>
      <c r="V110" s="99"/>
      <c r="W110" s="95"/>
      <c r="X110" s="12"/>
      <c r="Y110" s="1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2:35"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100"/>
      <c r="N111" s="100"/>
      <c r="O111" s="100"/>
      <c r="P111" s="100"/>
      <c r="Q111" s="100"/>
      <c r="R111" s="100"/>
      <c r="S111" s="100"/>
      <c r="T111" s="100"/>
      <c r="U111" s="99"/>
      <c r="V111" s="99"/>
      <c r="W111" s="95"/>
      <c r="X111" s="12"/>
      <c r="Y111" s="1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2:35"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2"/>
      <c r="N112" s="103"/>
      <c r="O112" s="103"/>
      <c r="P112" s="103"/>
      <c r="Q112" s="103"/>
      <c r="R112" s="103"/>
      <c r="S112" s="103"/>
      <c r="T112" s="103"/>
      <c r="U112" s="103"/>
      <c r="V112" s="103"/>
      <c r="W112" s="101"/>
      <c r="X112" s="12"/>
      <c r="Y112" s="1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2:35"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1"/>
      <c r="X113" s="12"/>
      <c r="Y113" s="1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2:35"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1"/>
      <c r="X114" s="12"/>
      <c r="Y114" s="1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2:35"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1"/>
      <c r="X115" s="12"/>
      <c r="Y115" s="1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2:35"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1"/>
      <c r="X116" s="12"/>
      <c r="Y116" s="1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2:35"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1"/>
      <c r="X117" s="12"/>
      <c r="Y117" s="1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2:35"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1"/>
      <c r="X118" s="12"/>
      <c r="Y118" s="1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2:35"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1"/>
      <c r="X119" s="12"/>
      <c r="Y119" s="1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2:35"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1"/>
      <c r="X120" s="12"/>
      <c r="Y120" s="1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2:35"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1"/>
      <c r="X121" s="12"/>
      <c r="Y121" s="1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2:35"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1"/>
      <c r="X122" s="12"/>
      <c r="Y122" s="1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2:35"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1"/>
      <c r="X123" s="12"/>
      <c r="Y123" s="1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2:35"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1"/>
      <c r="X124" s="12"/>
      <c r="Y124" s="1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2:35"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1"/>
      <c r="X125" s="12"/>
      <c r="Y125" s="1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2:35"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1"/>
      <c r="X126" s="12"/>
      <c r="Y126" s="1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2:35"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1"/>
      <c r="X127" s="12"/>
      <c r="Y127" s="1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2:35"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1"/>
      <c r="X128" s="12"/>
      <c r="Y128" s="1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2:35"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1"/>
      <c r="X129" s="12"/>
      <c r="Y129" s="1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2:35"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1"/>
      <c r="X130" s="12"/>
      <c r="Y130" s="1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2:35"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1"/>
      <c r="X131" s="12"/>
      <c r="Y131" s="12"/>
      <c r="Z131" s="2"/>
      <c r="AA131" s="2"/>
      <c r="AB131" s="2"/>
      <c r="AC131" s="2"/>
      <c r="AD131" s="2"/>
      <c r="AE131" s="2"/>
      <c r="AF131" s="2"/>
      <c r="AG131" s="2"/>
      <c r="AH131" s="2"/>
      <c r="AI131" s="2"/>
    </row>
    <row r="132" spans="2:35"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1"/>
      <c r="X132" s="12"/>
      <c r="Y132" s="1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2:35"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1"/>
      <c r="X133" s="12"/>
      <c r="Y133" s="1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2:35"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1"/>
      <c r="X134" s="12"/>
      <c r="Y134" s="1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2:35"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1"/>
      <c r="X135" s="12"/>
      <c r="Y135" s="1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2:35"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1"/>
      <c r="X136" s="12"/>
      <c r="Y136" s="1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2:35"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1"/>
      <c r="X137" s="12"/>
      <c r="Y137" s="1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2:35"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1"/>
      <c r="X138" s="12"/>
      <c r="Y138" s="1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2:35"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1"/>
      <c r="X139" s="12"/>
      <c r="Y139" s="1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2:35"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1"/>
      <c r="X140" s="12"/>
      <c r="Y140" s="1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2:35"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1"/>
      <c r="X141" s="12"/>
      <c r="Y141" s="1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2:35"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1"/>
      <c r="X142" s="12"/>
      <c r="Y142" s="1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2:35"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1"/>
      <c r="X143" s="12"/>
      <c r="Y143" s="1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2:35"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1"/>
      <c r="X144" s="12"/>
      <c r="Y144" s="1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2:35"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1"/>
      <c r="X145" s="12"/>
      <c r="Y145" s="1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2:35"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1"/>
      <c r="X146" s="12"/>
      <c r="Y146" s="1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2:35"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1"/>
      <c r="X147" s="12"/>
      <c r="Y147" s="1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2:35"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1"/>
      <c r="X148" s="12"/>
      <c r="Y148" s="1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2:35"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1"/>
      <c r="X149" s="12"/>
      <c r="Y149" s="1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2:35"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1"/>
      <c r="X150" s="12"/>
      <c r="Y150" s="1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2:35"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1"/>
      <c r="X151" s="12"/>
      <c r="Y151" s="1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2:35"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1"/>
      <c r="X152" s="12"/>
      <c r="Y152" s="1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2:35"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1"/>
      <c r="X153" s="12"/>
      <c r="Y153" s="1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2:35"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1"/>
      <c r="X154" s="12"/>
      <c r="Y154" s="12"/>
      <c r="Z154" s="2"/>
      <c r="AA154" s="2"/>
      <c r="AB154" s="2"/>
      <c r="AC154" s="2"/>
      <c r="AD154" s="2"/>
      <c r="AE154" s="2"/>
      <c r="AF154" s="2"/>
      <c r="AG154" s="2"/>
      <c r="AH154" s="2"/>
      <c r="AI154" s="2"/>
    </row>
    <row r="155" spans="2:35"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1"/>
      <c r="X155" s="12"/>
      <c r="Y155" s="1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2:35"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1"/>
      <c r="X156" s="12"/>
      <c r="Y156" s="1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2:35"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1"/>
      <c r="X157" s="12"/>
      <c r="Y157" s="1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2:35"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1"/>
      <c r="X158" s="12"/>
      <c r="Y158" s="1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2:35"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1"/>
      <c r="X159" s="12"/>
      <c r="Y159" s="1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2:35"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1"/>
      <c r="X160" s="12"/>
      <c r="Y160" s="1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2:35"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1"/>
      <c r="X161" s="12"/>
      <c r="Y161" s="1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2:35"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1"/>
      <c r="X162" s="12"/>
      <c r="Y162" s="1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2:35"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1"/>
      <c r="X163" s="12"/>
      <c r="Y163" s="1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2:35"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1"/>
      <c r="X164" s="12"/>
      <c r="Y164" s="1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2:35"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1"/>
      <c r="X165" s="12"/>
      <c r="Y165" s="1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2:35"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1"/>
      <c r="X166" s="12"/>
      <c r="Y166" s="1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2:35"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1"/>
      <c r="X167" s="12"/>
      <c r="Y167" s="1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2:35"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1"/>
      <c r="X168" s="12"/>
      <c r="Y168" s="1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2:35"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1"/>
      <c r="X169" s="12"/>
      <c r="Y169" s="1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2:35"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1"/>
      <c r="X170" s="12"/>
      <c r="Y170" s="1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2:35"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1"/>
      <c r="X171" s="12"/>
      <c r="Y171" s="1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2:35"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1"/>
      <c r="X172" s="12"/>
      <c r="Y172" s="1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2:35"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1"/>
      <c r="X173" s="12"/>
      <c r="Y173" s="1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2:35"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1"/>
      <c r="X174" s="12"/>
      <c r="Y174" s="1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2:35"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1"/>
      <c r="X175" s="12"/>
      <c r="Y175" s="1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2:35"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1"/>
      <c r="X176" s="12"/>
      <c r="Y176" s="1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2:35"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1"/>
      <c r="X177" s="12"/>
      <c r="Y177" s="1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2:35"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1"/>
      <c r="X178" s="12"/>
      <c r="Y178" s="1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2:35"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1"/>
      <c r="X179" s="12"/>
      <c r="Y179" s="1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2:35"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1"/>
      <c r="X180" s="12"/>
      <c r="Y180" s="1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2:35"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1"/>
      <c r="X181" s="12"/>
      <c r="Y181" s="1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2:35"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1"/>
      <c r="X182" s="12"/>
      <c r="Y182" s="1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2:35"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1"/>
      <c r="X183" s="12"/>
      <c r="Y183" s="1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2:35"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1"/>
      <c r="X184" s="12"/>
      <c r="Y184" s="1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2:35"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1"/>
      <c r="X185" s="12"/>
      <c r="Y185" s="1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2:35"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1"/>
      <c r="X186" s="12"/>
      <c r="Y186" s="1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2:35"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1"/>
      <c r="X187" s="12"/>
      <c r="Y187" s="1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2:35"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1"/>
      <c r="X188" s="12"/>
      <c r="Y188" s="1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2:35"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1"/>
      <c r="X189" s="12"/>
      <c r="Y189" s="1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2:35"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1"/>
      <c r="X190" s="12"/>
      <c r="Y190" s="1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2:35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1"/>
      <c r="X191" s="12"/>
      <c r="Y191" s="1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2:35"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1"/>
      <c r="X192" s="12"/>
      <c r="Y192" s="1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2:35"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1"/>
      <c r="X193" s="12"/>
      <c r="Y193" s="1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2:35"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1"/>
      <c r="X194" s="12"/>
      <c r="Y194" s="1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2:35"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1"/>
      <c r="X195" s="12"/>
      <c r="Y195" s="1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2:35"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1"/>
      <c r="X196" s="12"/>
      <c r="Y196" s="1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2:35"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1"/>
      <c r="X197" s="12"/>
      <c r="Y197" s="1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2:35"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1"/>
      <c r="X198" s="12"/>
      <c r="Y198" s="1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2:35"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1"/>
      <c r="X199" s="12"/>
      <c r="Y199" s="1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2:35"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1"/>
      <c r="X200" s="12"/>
      <c r="Y200" s="1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2:35"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1"/>
      <c r="X201" s="12"/>
      <c r="Y201" s="1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2:35"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1"/>
      <c r="X202" s="12"/>
      <c r="Y202" s="1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2:35"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1"/>
      <c r="X203" s="12"/>
      <c r="Y203" s="1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2:35"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1"/>
      <c r="X204" s="12"/>
      <c r="Y204" s="1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2:35"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1"/>
      <c r="X205" s="12"/>
      <c r="Y205" s="1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2:35"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1"/>
      <c r="X206" s="12"/>
      <c r="Y206" s="12"/>
    </row>
    <row r="207" spans="2:35"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1"/>
      <c r="X207" s="12"/>
      <c r="Y207" s="12"/>
    </row>
    <row r="208" spans="2:35"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1"/>
      <c r="X208" s="12"/>
      <c r="Y208" s="12"/>
    </row>
    <row r="209" spans="2:25"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1"/>
      <c r="X209" s="12"/>
      <c r="Y209" s="12"/>
    </row>
    <row r="210" spans="2:25"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1"/>
      <c r="X210" s="12"/>
      <c r="Y210" s="12"/>
    </row>
    <row r="211" spans="2:25"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1"/>
      <c r="X211" s="12"/>
      <c r="Y211" s="12"/>
    </row>
    <row r="212" spans="2:25"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1"/>
      <c r="X212" s="12"/>
      <c r="Y212" s="12"/>
    </row>
    <row r="213" spans="2:25"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1"/>
      <c r="X213" s="12"/>
      <c r="Y213" s="12"/>
    </row>
    <row r="214" spans="2:25"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1"/>
      <c r="X214" s="12"/>
      <c r="Y214" s="12"/>
    </row>
    <row r="215" spans="2:25"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1"/>
      <c r="X215" s="12"/>
      <c r="Y215" s="12"/>
    </row>
    <row r="216" spans="2:25"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1"/>
      <c r="X216" s="12"/>
      <c r="Y216" s="12"/>
    </row>
    <row r="217" spans="2:25"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1"/>
      <c r="X217" s="12"/>
      <c r="Y217" s="12"/>
    </row>
    <row r="218" spans="2:25"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1"/>
      <c r="X218" s="12"/>
      <c r="Y218" s="12"/>
    </row>
    <row r="219" spans="2:25"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1"/>
      <c r="X219" s="12"/>
      <c r="Y219" s="12"/>
    </row>
    <row r="220" spans="2:25"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1"/>
      <c r="X220" s="12"/>
      <c r="Y220" s="12"/>
    </row>
    <row r="221" spans="2:25">
      <c r="B221" s="10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1"/>
      <c r="X221" s="12"/>
      <c r="Y221" s="12"/>
    </row>
    <row r="222" spans="2:25">
      <c r="B222" s="10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1"/>
      <c r="X222" s="12"/>
      <c r="Y222" s="12"/>
    </row>
    <row r="223" spans="2:25">
      <c r="B223" s="10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1"/>
      <c r="X223" s="12"/>
      <c r="Y223" s="12"/>
    </row>
    <row r="224" spans="2:25">
      <c r="B224" s="10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1"/>
      <c r="X224" s="12"/>
      <c r="Y224" s="12"/>
    </row>
    <row r="225" spans="2:25">
      <c r="B225" s="10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1"/>
      <c r="X225" s="12"/>
      <c r="Y225" s="12"/>
    </row>
    <row r="226" spans="2:25">
      <c r="B226" s="10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1"/>
      <c r="X226" s="12"/>
      <c r="Y226" s="12"/>
    </row>
    <row r="227" spans="2:25">
      <c r="B227" s="10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1"/>
      <c r="X227" s="12"/>
      <c r="Y227" s="12"/>
    </row>
    <row r="228" spans="2:25">
      <c r="B228" s="10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1"/>
      <c r="X228" s="12"/>
      <c r="Y228" s="12"/>
    </row>
    <row r="229" spans="2:25">
      <c r="B229" s="10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1"/>
      <c r="X229" s="12"/>
      <c r="Y229" s="12"/>
    </row>
    <row r="230" spans="2:25">
      <c r="B230" s="10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1"/>
      <c r="X230" s="12"/>
      <c r="Y230" s="12"/>
    </row>
    <row r="231" spans="2:25">
      <c r="B231" s="10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1"/>
      <c r="X231" s="12"/>
      <c r="Y231" s="12"/>
    </row>
    <row r="232" spans="2:25">
      <c r="B232" s="10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1"/>
      <c r="X232" s="12"/>
      <c r="Y232" s="12"/>
    </row>
    <row r="233" spans="2:25">
      <c r="B233" s="10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1"/>
      <c r="X233" s="12"/>
      <c r="Y233" s="12"/>
    </row>
    <row r="234" spans="2:25">
      <c r="B234" s="10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1"/>
      <c r="X234" s="12"/>
      <c r="Y234" s="12"/>
    </row>
    <row r="235" spans="2:25">
      <c r="B235" s="10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1"/>
      <c r="X235" s="12"/>
      <c r="Y235" s="12"/>
    </row>
    <row r="236" spans="2:25">
      <c r="B236" s="10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1"/>
      <c r="X236" s="12"/>
      <c r="Y236" s="12"/>
    </row>
    <row r="237" spans="2:25">
      <c r="B237" s="10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1"/>
      <c r="X237" s="12"/>
      <c r="Y237" s="12"/>
    </row>
    <row r="238" spans="2:25">
      <c r="B238" s="10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1"/>
    </row>
    <row r="239" spans="2:25">
      <c r="B239" s="104"/>
      <c r="C239" s="104"/>
      <c r="D239" s="104"/>
      <c r="E239" s="104"/>
      <c r="F239" s="104"/>
      <c r="G239" s="104"/>
      <c r="H239" s="104"/>
      <c r="I239" s="104"/>
      <c r="J239" s="104"/>
      <c r="K239" s="104"/>
      <c r="L239" s="104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4"/>
    </row>
    <row r="240" spans="2:25">
      <c r="B240" s="104"/>
      <c r="C240" s="104"/>
      <c r="D240" s="104"/>
      <c r="E240" s="104"/>
      <c r="F240" s="104"/>
      <c r="G240" s="104"/>
      <c r="H240" s="104"/>
      <c r="I240" s="104"/>
      <c r="J240" s="104"/>
      <c r="K240" s="104"/>
      <c r="L240" s="104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4"/>
    </row>
    <row r="241" spans="2:23">
      <c r="B241" s="104"/>
      <c r="C241" s="104"/>
      <c r="D241" s="104"/>
      <c r="E241" s="104"/>
      <c r="F241" s="104"/>
      <c r="G241" s="104"/>
      <c r="H241" s="104"/>
      <c r="I241" s="104"/>
      <c r="J241" s="104"/>
      <c r="K241" s="104"/>
      <c r="L241" s="104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4"/>
    </row>
    <row r="242" spans="2:23">
      <c r="B242" s="104"/>
      <c r="C242" s="104"/>
      <c r="D242" s="104"/>
      <c r="E242" s="104"/>
      <c r="F242" s="104"/>
      <c r="G242" s="104"/>
      <c r="H242" s="104"/>
      <c r="I242" s="104"/>
      <c r="J242" s="104"/>
      <c r="K242" s="104"/>
      <c r="L242" s="104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4"/>
    </row>
    <row r="243" spans="2:23">
      <c r="B243" s="104"/>
      <c r="C243" s="104"/>
      <c r="D243" s="104"/>
      <c r="E243" s="104"/>
      <c r="F243" s="104"/>
      <c r="G243" s="104"/>
      <c r="H243" s="104"/>
      <c r="I243" s="104"/>
      <c r="J243" s="104"/>
      <c r="K243" s="104"/>
      <c r="L243" s="104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4"/>
    </row>
    <row r="244" spans="2:23">
      <c r="B244" s="104"/>
      <c r="C244" s="104"/>
      <c r="D244" s="104"/>
      <c r="E244" s="104"/>
      <c r="F244" s="104"/>
      <c r="G244" s="104"/>
      <c r="H244" s="104"/>
      <c r="I244" s="104"/>
      <c r="J244" s="104"/>
      <c r="K244" s="104"/>
      <c r="L244" s="104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4"/>
    </row>
  </sheetData>
  <mergeCells count="11">
    <mergeCell ref="W7:W8"/>
    <mergeCell ref="B1:W1"/>
    <mergeCell ref="B3:W3"/>
    <mergeCell ref="B4:W4"/>
    <mergeCell ref="B5:W5"/>
    <mergeCell ref="B6:W6"/>
    <mergeCell ref="B7:B8"/>
    <mergeCell ref="C7:K7"/>
    <mergeCell ref="L7:L8"/>
    <mergeCell ref="M7:U7"/>
    <mergeCell ref="V7:V8"/>
  </mergeCells>
  <printOptions horizontalCentered="1"/>
  <pageMargins left="0" right="0" top="0" bottom="0" header="0" footer="0"/>
  <pageSetup scale="7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 (EST)</vt:lpstr>
      <vt:lpstr>'PP (EST)'!Área_de_impresión</vt:lpstr>
      <vt:lpstr>'PP (EST)'!Títulos_a_imprimir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Fidelia Raulina Pérez Castillo</dc:creator>
  <cp:lastModifiedBy>Fidelia Raulina Pérez Castillo</cp:lastModifiedBy>
  <dcterms:created xsi:type="dcterms:W3CDTF">2020-11-06T14:45:43Z</dcterms:created>
  <dcterms:modified xsi:type="dcterms:W3CDTF">2020-11-06T14:46:51Z</dcterms:modified>
</cp:coreProperties>
</file>