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835"/>
  </bookViews>
  <sheets>
    <sheet name="PP" sheetId="1" r:id="rId1"/>
  </sheets>
  <externalReferences>
    <externalReference r:id="rId2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PP!$B$1:$J$128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45621"/>
</workbook>
</file>

<file path=xl/calcChain.xml><?xml version="1.0" encoding="utf-8"?>
<calcChain xmlns="http://schemas.openxmlformats.org/spreadsheetml/2006/main">
  <c r="G127" i="1" l="1"/>
  <c r="F127" i="1"/>
  <c r="D127" i="1"/>
  <c r="C127" i="1"/>
  <c r="E127" i="1" s="1"/>
  <c r="H125" i="1"/>
  <c r="E125" i="1"/>
  <c r="H124" i="1"/>
  <c r="E124" i="1"/>
  <c r="H123" i="1"/>
  <c r="I123" i="1" s="1"/>
  <c r="J123" i="1" s="1"/>
  <c r="E123" i="1"/>
  <c r="H122" i="1"/>
  <c r="E122" i="1"/>
  <c r="H121" i="1"/>
  <c r="I121" i="1" s="1"/>
  <c r="E121" i="1"/>
  <c r="I120" i="1"/>
  <c r="J120" i="1" s="1"/>
  <c r="H120" i="1"/>
  <c r="E120" i="1"/>
  <c r="G119" i="1"/>
  <c r="H119" i="1" s="1"/>
  <c r="I119" i="1" s="1"/>
  <c r="J119" i="1" s="1"/>
  <c r="F119" i="1"/>
  <c r="D119" i="1"/>
  <c r="C119" i="1"/>
  <c r="E119" i="1" s="1"/>
  <c r="H117" i="1"/>
  <c r="E117" i="1"/>
  <c r="E116" i="1" s="1"/>
  <c r="G116" i="1"/>
  <c r="F116" i="1"/>
  <c r="D116" i="1"/>
  <c r="C116" i="1"/>
  <c r="H115" i="1"/>
  <c r="E115" i="1"/>
  <c r="E113" i="1" s="1"/>
  <c r="I114" i="1"/>
  <c r="H114" i="1"/>
  <c r="E114" i="1"/>
  <c r="H113" i="1"/>
  <c r="I113" i="1" s="1"/>
  <c r="J113" i="1" s="1"/>
  <c r="G113" i="1"/>
  <c r="G111" i="1" s="1"/>
  <c r="G106" i="1" s="1"/>
  <c r="G103" i="1" s="1"/>
  <c r="G99" i="1" s="1"/>
  <c r="F113" i="1"/>
  <c r="F111" i="1" s="1"/>
  <c r="D113" i="1"/>
  <c r="D111" i="1" s="1"/>
  <c r="C113" i="1"/>
  <c r="C111" i="1" s="1"/>
  <c r="H112" i="1"/>
  <c r="I112" i="1" s="1"/>
  <c r="E112" i="1"/>
  <c r="E111" i="1" s="1"/>
  <c r="H111" i="1"/>
  <c r="H110" i="1"/>
  <c r="I110" i="1" s="1"/>
  <c r="E110" i="1"/>
  <c r="E108" i="1" s="1"/>
  <c r="H109" i="1"/>
  <c r="E109" i="1"/>
  <c r="H108" i="1"/>
  <c r="I108" i="1" s="1"/>
  <c r="J108" i="1" s="1"/>
  <c r="G108" i="1"/>
  <c r="F108" i="1"/>
  <c r="D108" i="1"/>
  <c r="D106" i="1" s="1"/>
  <c r="D103" i="1" s="1"/>
  <c r="C108" i="1"/>
  <c r="C106" i="1" s="1"/>
  <c r="C103" i="1" s="1"/>
  <c r="C99" i="1" s="1"/>
  <c r="I107" i="1"/>
  <c r="H107" i="1"/>
  <c r="E107" i="1"/>
  <c r="H105" i="1"/>
  <c r="I105" i="1" s="1"/>
  <c r="I104" i="1" s="1"/>
  <c r="E105" i="1"/>
  <c r="H104" i="1"/>
  <c r="G104" i="1"/>
  <c r="F104" i="1"/>
  <c r="E104" i="1"/>
  <c r="D104" i="1"/>
  <c r="C104" i="1"/>
  <c r="I102" i="1"/>
  <c r="H102" i="1"/>
  <c r="E102" i="1"/>
  <c r="H101" i="1"/>
  <c r="H100" i="1" s="1"/>
  <c r="E101" i="1"/>
  <c r="E100" i="1" s="1"/>
  <c r="G100" i="1"/>
  <c r="F100" i="1"/>
  <c r="D100" i="1"/>
  <c r="C100" i="1"/>
  <c r="I98" i="1"/>
  <c r="J98" i="1" s="1"/>
  <c r="H98" i="1"/>
  <c r="E98" i="1"/>
  <c r="H96" i="1"/>
  <c r="H94" i="1" s="1"/>
  <c r="E96" i="1"/>
  <c r="I95" i="1"/>
  <c r="J95" i="1" s="1"/>
  <c r="H95" i="1"/>
  <c r="E95" i="1"/>
  <c r="G94" i="1"/>
  <c r="F94" i="1"/>
  <c r="E94" i="1"/>
  <c r="D94" i="1"/>
  <c r="C94" i="1"/>
  <c r="H93" i="1"/>
  <c r="E93" i="1"/>
  <c r="I92" i="1"/>
  <c r="J92" i="1" s="1"/>
  <c r="H92" i="1"/>
  <c r="E92" i="1"/>
  <c r="H91" i="1"/>
  <c r="I91" i="1" s="1"/>
  <c r="J91" i="1" s="1"/>
  <c r="E91" i="1"/>
  <c r="H90" i="1"/>
  <c r="E90" i="1"/>
  <c r="H89" i="1"/>
  <c r="I89" i="1" s="1"/>
  <c r="J89" i="1" s="1"/>
  <c r="E89" i="1"/>
  <c r="H88" i="1"/>
  <c r="E88" i="1"/>
  <c r="I87" i="1"/>
  <c r="J87" i="1" s="1"/>
  <c r="H87" i="1"/>
  <c r="E87" i="1"/>
  <c r="H86" i="1"/>
  <c r="I86" i="1" s="1"/>
  <c r="J86" i="1" s="1"/>
  <c r="E86" i="1"/>
  <c r="H85" i="1"/>
  <c r="E85" i="1"/>
  <c r="H84" i="1"/>
  <c r="I84" i="1" s="1"/>
  <c r="J84" i="1" s="1"/>
  <c r="G84" i="1"/>
  <c r="F84" i="1"/>
  <c r="E84" i="1"/>
  <c r="D84" i="1"/>
  <c r="C84" i="1"/>
  <c r="C83" i="1" s="1"/>
  <c r="G83" i="1"/>
  <c r="F83" i="1"/>
  <c r="E83" i="1"/>
  <c r="D83" i="1"/>
  <c r="H82" i="1"/>
  <c r="I82" i="1" s="1"/>
  <c r="J82" i="1" s="1"/>
  <c r="E82" i="1"/>
  <c r="E80" i="1" s="1"/>
  <c r="I81" i="1"/>
  <c r="H81" i="1"/>
  <c r="E81" i="1"/>
  <c r="H80" i="1"/>
  <c r="I80" i="1" s="1"/>
  <c r="J80" i="1" s="1"/>
  <c r="G80" i="1"/>
  <c r="F80" i="1"/>
  <c r="D80" i="1"/>
  <c r="C80" i="1"/>
  <c r="C65" i="1" s="1"/>
  <c r="I79" i="1"/>
  <c r="J79" i="1" s="1"/>
  <c r="H79" i="1"/>
  <c r="E79" i="1"/>
  <c r="H78" i="1"/>
  <c r="I78" i="1" s="1"/>
  <c r="J78" i="1" s="1"/>
  <c r="E78" i="1"/>
  <c r="H77" i="1"/>
  <c r="E77" i="1"/>
  <c r="E76" i="1" s="1"/>
  <c r="G76" i="1"/>
  <c r="F76" i="1"/>
  <c r="D76" i="1"/>
  <c r="C76" i="1"/>
  <c r="H75" i="1"/>
  <c r="E75" i="1"/>
  <c r="I74" i="1"/>
  <c r="J74" i="1" s="1"/>
  <c r="H74" i="1"/>
  <c r="E74" i="1"/>
  <c r="H73" i="1"/>
  <c r="I73" i="1" s="1"/>
  <c r="J73" i="1" s="1"/>
  <c r="E73" i="1"/>
  <c r="E72" i="1" s="1"/>
  <c r="H72" i="1"/>
  <c r="G72" i="1"/>
  <c r="F72" i="1"/>
  <c r="D72" i="1"/>
  <c r="C72" i="1"/>
  <c r="H71" i="1"/>
  <c r="I71" i="1" s="1"/>
  <c r="J71" i="1" s="1"/>
  <c r="E71" i="1"/>
  <c r="H70" i="1"/>
  <c r="E70" i="1"/>
  <c r="E67" i="1" s="1"/>
  <c r="E66" i="1" s="1"/>
  <c r="E65" i="1" s="1"/>
  <c r="J69" i="1"/>
  <c r="I69" i="1"/>
  <c r="H69" i="1"/>
  <c r="E69" i="1"/>
  <c r="H68" i="1"/>
  <c r="H67" i="1" s="1"/>
  <c r="E68" i="1"/>
  <c r="G67" i="1"/>
  <c r="F67" i="1"/>
  <c r="F66" i="1" s="1"/>
  <c r="D67" i="1"/>
  <c r="C67" i="1"/>
  <c r="G66" i="1"/>
  <c r="G65" i="1" s="1"/>
  <c r="D66" i="1"/>
  <c r="D65" i="1" s="1"/>
  <c r="C66" i="1"/>
  <c r="F65" i="1"/>
  <c r="H64" i="1"/>
  <c r="E64" i="1"/>
  <c r="H63" i="1"/>
  <c r="I63" i="1" s="1"/>
  <c r="H62" i="1"/>
  <c r="I62" i="1" s="1"/>
  <c r="E62" i="1"/>
  <c r="H61" i="1"/>
  <c r="I61" i="1" s="1"/>
  <c r="E61" i="1"/>
  <c r="H60" i="1"/>
  <c r="E60" i="1"/>
  <c r="E58" i="1" s="1"/>
  <c r="E57" i="1" s="1"/>
  <c r="H59" i="1"/>
  <c r="I59" i="1" s="1"/>
  <c r="G58" i="1"/>
  <c r="F58" i="1"/>
  <c r="H58" i="1" s="1"/>
  <c r="H57" i="1" s="1"/>
  <c r="D58" i="1"/>
  <c r="C58" i="1"/>
  <c r="C57" i="1" s="1"/>
  <c r="G57" i="1"/>
  <c r="D57" i="1"/>
  <c r="H56" i="1"/>
  <c r="I56" i="1" s="1"/>
  <c r="J56" i="1" s="1"/>
  <c r="E56" i="1"/>
  <c r="H55" i="1"/>
  <c r="E55" i="1"/>
  <c r="H54" i="1"/>
  <c r="I54" i="1" s="1"/>
  <c r="J54" i="1" s="1"/>
  <c r="E54" i="1"/>
  <c r="H53" i="1"/>
  <c r="H50" i="1" s="1"/>
  <c r="I50" i="1" s="1"/>
  <c r="J50" i="1" s="1"/>
  <c r="E53" i="1"/>
  <c r="H52" i="1"/>
  <c r="E52" i="1"/>
  <c r="E50" i="1" s="1"/>
  <c r="I51" i="1"/>
  <c r="J51" i="1" s="1"/>
  <c r="H51" i="1"/>
  <c r="E51" i="1"/>
  <c r="G50" i="1"/>
  <c r="F50" i="1"/>
  <c r="D50" i="1"/>
  <c r="C50" i="1"/>
  <c r="H49" i="1"/>
  <c r="I49" i="1" s="1"/>
  <c r="E49" i="1"/>
  <c r="E45" i="1" s="1"/>
  <c r="H48" i="1"/>
  <c r="I48" i="1" s="1"/>
  <c r="E48" i="1"/>
  <c r="E46" i="1" s="1"/>
  <c r="H47" i="1"/>
  <c r="H46" i="1" s="1"/>
  <c r="E47" i="1"/>
  <c r="G46" i="1"/>
  <c r="F46" i="1"/>
  <c r="D46" i="1"/>
  <c r="C46" i="1"/>
  <c r="D45" i="1"/>
  <c r="C45" i="1"/>
  <c r="H44" i="1"/>
  <c r="E44" i="1"/>
  <c r="H43" i="1"/>
  <c r="I43" i="1" s="1"/>
  <c r="J43" i="1" s="1"/>
  <c r="E43" i="1"/>
  <c r="H42" i="1"/>
  <c r="I42" i="1" s="1"/>
  <c r="J42" i="1" s="1"/>
  <c r="E42" i="1"/>
  <c r="H41" i="1"/>
  <c r="E41" i="1"/>
  <c r="H40" i="1"/>
  <c r="I40" i="1" s="1"/>
  <c r="J40" i="1" s="1"/>
  <c r="E40" i="1"/>
  <c r="H39" i="1"/>
  <c r="G39" i="1"/>
  <c r="F39" i="1"/>
  <c r="D39" i="1"/>
  <c r="C39" i="1"/>
  <c r="I38" i="1"/>
  <c r="J38" i="1" s="1"/>
  <c r="H38" i="1"/>
  <c r="E38" i="1"/>
  <c r="H37" i="1"/>
  <c r="I37" i="1" s="1"/>
  <c r="J37" i="1" s="1"/>
  <c r="E37" i="1"/>
  <c r="G36" i="1"/>
  <c r="F36" i="1"/>
  <c r="D36" i="1"/>
  <c r="H35" i="1"/>
  <c r="I35" i="1" s="1"/>
  <c r="J35" i="1" s="1"/>
  <c r="E35" i="1"/>
  <c r="H34" i="1"/>
  <c r="E34" i="1"/>
  <c r="I33" i="1"/>
  <c r="J33" i="1" s="1"/>
  <c r="H33" i="1"/>
  <c r="E33" i="1"/>
  <c r="H32" i="1"/>
  <c r="I32" i="1" s="1"/>
  <c r="J32" i="1" s="1"/>
  <c r="E32" i="1"/>
  <c r="H31" i="1"/>
  <c r="E31" i="1"/>
  <c r="H30" i="1"/>
  <c r="I30" i="1" s="1"/>
  <c r="J30" i="1" s="1"/>
  <c r="E30" i="1"/>
  <c r="H29" i="1"/>
  <c r="E29" i="1"/>
  <c r="E28" i="1" s="1"/>
  <c r="G28" i="1"/>
  <c r="G24" i="1" s="1"/>
  <c r="F28" i="1"/>
  <c r="F24" i="1" s="1"/>
  <c r="D28" i="1"/>
  <c r="C28" i="1"/>
  <c r="H27" i="1"/>
  <c r="I27" i="1" s="1"/>
  <c r="J27" i="1" s="1"/>
  <c r="E27" i="1"/>
  <c r="E25" i="1" s="1"/>
  <c r="H26" i="1"/>
  <c r="E26" i="1"/>
  <c r="H25" i="1"/>
  <c r="G25" i="1"/>
  <c r="F25" i="1"/>
  <c r="D25" i="1"/>
  <c r="D24" i="1" s="1"/>
  <c r="D9" i="1" s="1"/>
  <c r="C25" i="1"/>
  <c r="H23" i="1"/>
  <c r="I23" i="1" s="1"/>
  <c r="J23" i="1" s="1"/>
  <c r="E23" i="1"/>
  <c r="H22" i="1"/>
  <c r="E22" i="1"/>
  <c r="I21" i="1"/>
  <c r="J21" i="1" s="1"/>
  <c r="H21" i="1"/>
  <c r="E21" i="1"/>
  <c r="H20" i="1"/>
  <c r="I20" i="1" s="1"/>
  <c r="J20" i="1" s="1"/>
  <c r="E20" i="1"/>
  <c r="H19" i="1"/>
  <c r="E19" i="1"/>
  <c r="H18" i="1"/>
  <c r="I18" i="1" s="1"/>
  <c r="J18" i="1" s="1"/>
  <c r="E18" i="1"/>
  <c r="H17" i="1"/>
  <c r="E17" i="1"/>
  <c r="E16" i="1" s="1"/>
  <c r="E15" i="1" s="1"/>
  <c r="G16" i="1"/>
  <c r="F16" i="1"/>
  <c r="F15" i="1" s="1"/>
  <c r="D16" i="1"/>
  <c r="D15" i="1" s="1"/>
  <c r="C16" i="1"/>
  <c r="G15" i="1"/>
  <c r="C15" i="1"/>
  <c r="H14" i="1"/>
  <c r="I14" i="1" s="1"/>
  <c r="J14" i="1" s="1"/>
  <c r="E14" i="1"/>
  <c r="H13" i="1"/>
  <c r="I13" i="1" s="1"/>
  <c r="J13" i="1" s="1"/>
  <c r="E13" i="1"/>
  <c r="H12" i="1"/>
  <c r="E12" i="1"/>
  <c r="E10" i="1" s="1"/>
  <c r="H11" i="1"/>
  <c r="I11" i="1" s="1"/>
  <c r="J11" i="1" s="1"/>
  <c r="E11" i="1"/>
  <c r="H10" i="1"/>
  <c r="G10" i="1"/>
  <c r="F10" i="1"/>
  <c r="D10" i="1"/>
  <c r="C10" i="1"/>
  <c r="I67" i="1" l="1"/>
  <c r="J67" i="1" s="1"/>
  <c r="H66" i="1"/>
  <c r="I10" i="1"/>
  <c r="J10" i="1" s="1"/>
  <c r="I25" i="1"/>
  <c r="J25" i="1" s="1"/>
  <c r="I39" i="1"/>
  <c r="J39" i="1" s="1"/>
  <c r="I46" i="1"/>
  <c r="J46" i="1" s="1"/>
  <c r="H45" i="1"/>
  <c r="I45" i="1" s="1"/>
  <c r="J45" i="1" s="1"/>
  <c r="H103" i="1"/>
  <c r="H99" i="1" s="1"/>
  <c r="D8" i="1"/>
  <c r="D97" i="1" s="1"/>
  <c r="E36" i="1"/>
  <c r="E24" i="1" s="1"/>
  <c r="E9" i="1" s="1"/>
  <c r="E8" i="1" s="1"/>
  <c r="E97" i="1" s="1"/>
  <c r="E106" i="1"/>
  <c r="C24" i="1"/>
  <c r="C9" i="1" s="1"/>
  <c r="C8" i="1" s="1"/>
  <c r="C97" i="1" s="1"/>
  <c r="I57" i="1"/>
  <c r="I60" i="1"/>
  <c r="I68" i="1"/>
  <c r="J68" i="1" s="1"/>
  <c r="I77" i="1"/>
  <c r="J77" i="1" s="1"/>
  <c r="H76" i="1"/>
  <c r="I76" i="1" s="1"/>
  <c r="J76" i="1" s="1"/>
  <c r="I85" i="1"/>
  <c r="H106" i="1"/>
  <c r="E39" i="1"/>
  <c r="C36" i="1"/>
  <c r="F57" i="1"/>
  <c r="I70" i="1"/>
  <c r="J70" i="1" s="1"/>
  <c r="I94" i="1"/>
  <c r="J94" i="1" s="1"/>
  <c r="D99" i="1"/>
  <c r="I115" i="1"/>
  <c r="J115" i="1" s="1"/>
  <c r="I22" i="1"/>
  <c r="J22" i="1" s="1"/>
  <c r="I47" i="1"/>
  <c r="J47" i="1" s="1"/>
  <c r="I52" i="1"/>
  <c r="J52" i="1" s="1"/>
  <c r="I58" i="1"/>
  <c r="I93" i="1"/>
  <c r="I96" i="1"/>
  <c r="J96" i="1" s="1"/>
  <c r="I101" i="1"/>
  <c r="J101" i="1" s="1"/>
  <c r="E103" i="1"/>
  <c r="E99" i="1" s="1"/>
  <c r="E118" i="1" s="1"/>
  <c r="E126" i="1" s="1"/>
  <c r="I122" i="1"/>
  <c r="J122" i="1" s="1"/>
  <c r="H16" i="1"/>
  <c r="I26" i="1"/>
  <c r="J26" i="1" s="1"/>
  <c r="H28" i="1"/>
  <c r="I28" i="1" s="1"/>
  <c r="J28" i="1" s="1"/>
  <c r="G45" i="1"/>
  <c r="I64" i="1"/>
  <c r="J64" i="1" s="1"/>
  <c r="I75" i="1"/>
  <c r="J75" i="1" s="1"/>
  <c r="F103" i="1"/>
  <c r="F99" i="1" s="1"/>
  <c r="F106" i="1"/>
  <c r="I109" i="1"/>
  <c r="J109" i="1" s="1"/>
  <c r="G9" i="1"/>
  <c r="G8" i="1" s="1"/>
  <c r="G97" i="1" s="1"/>
  <c r="I17" i="1"/>
  <c r="J17" i="1" s="1"/>
  <c r="I19" i="1"/>
  <c r="J19" i="1" s="1"/>
  <c r="I29" i="1"/>
  <c r="J29" i="1" s="1"/>
  <c r="I31" i="1"/>
  <c r="J31" i="1" s="1"/>
  <c r="I44" i="1"/>
  <c r="J44" i="1" s="1"/>
  <c r="I88" i="1"/>
  <c r="I90" i="1"/>
  <c r="I117" i="1"/>
  <c r="J117" i="1" s="1"/>
  <c r="H116" i="1"/>
  <c r="I125" i="1"/>
  <c r="J125" i="1" s="1"/>
  <c r="H127" i="1"/>
  <c r="I127" i="1" s="1"/>
  <c r="J127" i="1" s="1"/>
  <c r="I111" i="1"/>
  <c r="J111" i="1" s="1"/>
  <c r="I41" i="1"/>
  <c r="J41" i="1" s="1"/>
  <c r="I72" i="1"/>
  <c r="J72" i="1" s="1"/>
  <c r="I12" i="1"/>
  <c r="J12" i="1" s="1"/>
  <c r="I53" i="1"/>
  <c r="J53" i="1" s="1"/>
  <c r="I55" i="1"/>
  <c r="J55" i="1" s="1"/>
  <c r="G118" i="1"/>
  <c r="G126" i="1" s="1"/>
  <c r="H36" i="1"/>
  <c r="I36" i="1" s="1"/>
  <c r="J36" i="1" s="1"/>
  <c r="I100" i="1"/>
  <c r="J100" i="1" s="1"/>
  <c r="I34" i="1"/>
  <c r="J34" i="1" s="1"/>
  <c r="F45" i="1"/>
  <c r="F9" i="1" s="1"/>
  <c r="F8" i="1" s="1"/>
  <c r="F97" i="1" s="1"/>
  <c r="H83" i="1"/>
  <c r="I83" i="1" s="1"/>
  <c r="J83" i="1" s="1"/>
  <c r="I99" i="1" l="1"/>
  <c r="J99" i="1" s="1"/>
  <c r="F118" i="1"/>
  <c r="F126" i="1" s="1"/>
  <c r="I16" i="1"/>
  <c r="J16" i="1" s="1"/>
  <c r="H15" i="1"/>
  <c r="I116" i="1"/>
  <c r="J116" i="1" s="1"/>
  <c r="D118" i="1"/>
  <c r="D126" i="1" s="1"/>
  <c r="I106" i="1"/>
  <c r="J106" i="1" s="1"/>
  <c r="H65" i="1"/>
  <c r="I65" i="1" s="1"/>
  <c r="J65" i="1" s="1"/>
  <c r="I66" i="1"/>
  <c r="J66" i="1" s="1"/>
  <c r="C118" i="1"/>
  <c r="C126" i="1" s="1"/>
  <c r="I103" i="1"/>
  <c r="J103" i="1" s="1"/>
  <c r="H24" i="1"/>
  <c r="I24" i="1" s="1"/>
  <c r="J24" i="1" s="1"/>
  <c r="I15" i="1" l="1"/>
  <c r="J15" i="1" s="1"/>
  <c r="H9" i="1"/>
  <c r="H8" i="1" l="1"/>
  <c r="I9" i="1"/>
  <c r="J9" i="1" s="1"/>
  <c r="I8" i="1" l="1"/>
  <c r="J8" i="1" s="1"/>
  <c r="H97" i="1"/>
  <c r="I97" i="1" l="1"/>
  <c r="J97" i="1" s="1"/>
  <c r="H118" i="1"/>
  <c r="I118" i="1" l="1"/>
  <c r="J118" i="1" s="1"/>
  <c r="H126" i="1"/>
  <c r="I126" i="1" l="1"/>
  <c r="J126" i="1" s="1"/>
</calcChain>
</file>

<file path=xl/sharedStrings.xml><?xml version="1.0" encoding="utf-8"?>
<sst xmlns="http://schemas.openxmlformats.org/spreadsheetml/2006/main" count="140" uniqueCount="126">
  <si>
    <t>CUADRO No.1</t>
  </si>
  <si>
    <t>INGRESOS FISCALES COMPARADOS, SEGÚN PRINCIPALES PARTIDAS</t>
  </si>
  <si>
    <t>ENERO-FEBRERO  2021/2020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</si>
  <si>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</si>
  <si>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</si>
  <si>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</si>
  <si>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</si>
  <si>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</si>
  <si>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</si>
  <si>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</si>
  <si>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</si>
  <si>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</si>
  <si>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</si>
  <si>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</si>
  <si>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</si>
  <si>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</si>
  <si>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</si>
  <si>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</si>
  <si>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</si>
  <si>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</si>
  <si>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</si>
  <si>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</si>
  <si>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</si>
  <si>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</si>
  <si>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</si>
  <si>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</si>
  <si>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</si>
  <si>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</si>
  <si>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</si>
  <si>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</si>
  <si>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</si>
  <si>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</si>
  <si>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</si>
  <si>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</si>
  <si>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</si>
  <si>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</si>
  <si>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</si>
  <si>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</si>
  <si>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</si>
  <si>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</si>
  <si>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</si>
  <si>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</si>
  <si>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</si>
  <si>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</si>
  <si>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</si>
  <si>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</si>
  <si>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</si>
  <si>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</si>
  <si>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</si>
  <si>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</si>
  <si>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</si>
  <si>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</si>
  <si>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</si>
  <si>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</si>
  <si>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</si>
  <si>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</si>
  <si>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</si>
  <si>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</si>
  <si>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</si>
  <si>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</si>
  <si>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Donaciones Pecunarias Privadas de Personas Fìsicas  y Juridicas por  COVID-19 (CONEP)</t>
  </si>
  <si>
    <t>- De Rec. de Inst. Públicas Fin. No Monetarias (Superintendencia de Bancos)</t>
  </si>
  <si>
    <t>- De instituciones públicas descentralizadas y autónomas no financieras (SISARIL)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</si>
  <si>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</si>
  <si>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</si>
  <si>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</si>
  <si>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</si>
  <si>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</si>
  <si>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</si>
  <si>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</si>
  <si>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</si>
  <si>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</si>
  <si>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</si>
  <si>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</si>
  <si>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</si>
  <si>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</si>
  <si>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</si>
  <si>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</si>
  <si>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</si>
  <si>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</si>
  <si>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</si>
  <si>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</si>
  <si>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</si>
  <si>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 xml:space="preserve">     -Recursos de Captación Directa de la Procuradoria General de la República ( multas de tránsito)</t>
  </si>
  <si>
    <t>- Ingresos Diversos</t>
  </si>
  <si>
    <t>- Ingresos por diferencial del gas licuado de petróleo</t>
  </si>
  <si>
    <t>- Ingresos TSS</t>
  </si>
  <si>
    <t>B)  INGRESOS DE CAPITAL</t>
  </si>
  <si>
    <t>- Ventas de Activos No Financieros</t>
  </si>
  <si>
    <t>- Transferencias Capital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</si>
  <si>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</si>
  <si>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</si>
  <si>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</si>
  <si>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</si>
  <si>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</si>
  <si>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</si>
  <si>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</si>
  <si>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</si>
  <si>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</si>
  <si>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</si>
  <si>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</si>
  <si>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</si>
  <si>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</si>
  <si>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</si>
  <si>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</si>
  <si>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</si>
  <si>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</si>
  <si>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</si>
  <si>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</si>
  <si>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</si>
  <si>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</si>
  <si>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</si>
  <si>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</si>
  <si>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</si>
  <si>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</si>
  <si>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</si>
  <si>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Ingresos de la CUT No Presupuestaria (Dividendos Banreservas y 15% pago de deudas)</t>
  </si>
  <si>
    <t>Ingresos de las Inst. Centralizadas en la CUT No Presupuestaria</t>
  </si>
  <si>
    <t>TOTAL DE INGRESOS REPORTADOS EN EL SIGEF</t>
  </si>
  <si>
    <t>Ingresos de las Inst. Centralizadas en la CUT Presupuestaria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</si>
  <si>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</si>
  <si>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</si>
  <si>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</si>
  <si>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</si>
  <si>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</si>
  <si>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por la metodologia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</si>
</sst>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.00\ &quot;€&quot;_-;\-* #,##0.00\ &quot;€&quot;_-;_-* &quot;-&quot;??\ &quot;€&quot;_-;_-@_-"/>
    <numFmt numFmtId="170" formatCode="_([$€-2]* #,##0.00_);_([$€-2]* \(#,##0.00\);_([$€-2]* &quot;-&quot;??_)"/>
    <numFmt numFmtId="171" formatCode="_([$€]* #,##0.00_);_([$€]* \(#,##0.00\);_([$€]* &quot;-&quot;??_);_(@_)"/>
    <numFmt numFmtId="172" formatCode="_(&quot;RD$&quot;* #,##0.00_);_(&quot;RD$&quot;* \(#,##0.00\);_(&quot;RD$&quot;* &quot;-&quot;??_);_(@_)"/>
  </numFmts>
  <fonts count="6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Segoe UI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9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9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Segoe UI"/>
      <family val="2"/>
    </font>
    <font>
      <sz val="9"/>
      <color indexed="8"/>
      <name val="Segoe UI"/>
      <family val="2"/>
    </font>
    <font>
      <b/>
      <sz val="10"/>
      <color rgb="FFFF0000"/>
      <name val="Arial"/>
      <family val="2"/>
    </font>
    <font>
      <sz val="11"/>
      <name val="Segoe UI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12">
      <protection hidden="1"/>
    </xf>
    <xf numFmtId="0" fontId="36" fillId="25" borderId="12" applyNumberFormat="0" applyFont="0" applyBorder="0" applyAlignment="0" applyProtection="0">
      <protection hidden="1"/>
    </xf>
    <xf numFmtId="0" fontId="35" fillId="0" borderId="12">
      <protection hidden="1"/>
    </xf>
    <xf numFmtId="166" fontId="37" fillId="0" borderId="19" applyBorder="0">
      <alignment horizontal="center" vertical="center"/>
    </xf>
    <xf numFmtId="0" fontId="38" fillId="0" borderId="20" applyNumberFormat="0" applyFont="0" applyProtection="0">
      <alignment wrapText="1"/>
    </xf>
    <xf numFmtId="0" fontId="39" fillId="13" borderId="0" applyNumberFormat="0" applyBorder="0" applyAlignment="0" applyProtection="0"/>
    <xf numFmtId="0" fontId="40" fillId="25" borderId="21" applyNumberFormat="0" applyAlignment="0" applyProtection="0"/>
    <xf numFmtId="0" fontId="41" fillId="26" borderId="22" applyNumberFormat="0" applyAlignment="0" applyProtection="0"/>
    <xf numFmtId="0" fontId="42" fillId="0" borderId="23" applyNumberFormat="0" applyFill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30" borderId="0" applyNumberFormat="0" applyBorder="0" applyAlignment="0" applyProtection="0"/>
    <xf numFmtId="0" fontId="44" fillId="16" borderId="21" applyNumberFormat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24" applyNumberFormat="0" applyProtection="0">
      <alignment wrapText="1"/>
    </xf>
    <xf numFmtId="0" fontId="45" fillId="0" borderId="25" applyNumberFormat="0" applyProtection="0">
      <alignment wrapText="1"/>
    </xf>
    <xf numFmtId="0" fontId="46" fillId="0" borderId="0" applyNumberFormat="0" applyFill="0" applyBorder="0" applyAlignment="0" applyProtection="0">
      <alignment vertical="top"/>
      <protection locked="0"/>
    </xf>
    <xf numFmtId="0" fontId="47" fillId="12" borderId="0" applyNumberFormat="0" applyBorder="0" applyAlignment="0" applyProtection="0"/>
    <xf numFmtId="0" fontId="48" fillId="0" borderId="12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>
      <alignment vertical="top"/>
    </xf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39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32" borderId="26" applyNumberFormat="0" applyFont="0" applyAlignment="0" applyProtection="0"/>
    <xf numFmtId="0" fontId="3" fillId="32" borderId="26" applyNumberFormat="0" applyFont="0" applyAlignment="0" applyProtection="0"/>
    <xf numFmtId="0" fontId="3" fillId="32" borderId="26" applyNumberFormat="0" applyFont="0" applyAlignment="0" applyProtection="0"/>
    <xf numFmtId="0" fontId="3" fillId="32" borderId="26" applyNumberFormat="0" applyFont="0" applyAlignment="0" applyProtection="0"/>
    <xf numFmtId="0" fontId="3" fillId="32" borderId="26" applyNumberFormat="0" applyFont="0" applyAlignment="0" applyProtection="0"/>
    <xf numFmtId="0" fontId="3" fillId="32" borderId="26" applyNumberFormat="0" applyFont="0" applyAlignment="0" applyProtection="0"/>
    <xf numFmtId="0" fontId="3" fillId="32" borderId="26" applyNumberFormat="0" applyFont="0" applyAlignment="0" applyProtection="0"/>
    <xf numFmtId="0" fontId="45" fillId="0" borderId="27" applyNumberFormat="0" applyProtection="0">
      <alignment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12" applyNumberFormat="0" applyFill="0" applyBorder="0" applyAlignment="0" applyProtection="0">
      <protection hidden="1"/>
    </xf>
    <xf numFmtId="0" fontId="53" fillId="25" borderId="28" applyNumberFormat="0" applyAlignment="0" applyProtection="0"/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43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60" fillId="25" borderId="12"/>
    <xf numFmtId="0" fontId="61" fillId="0" borderId="32" applyNumberFormat="0" applyFill="0" applyAlignment="0" applyProtection="0"/>
  </cellStyleXfs>
  <cellXfs count="206">
    <xf numFmtId="0" fontId="0" fillId="0" borderId="0" xfId="0"/>
    <xf numFmtId="0" fontId="4" fillId="0" borderId="0" xfId="0" applyFont="1" applyFill="1" applyAlignment="1" applyProtection="1">
      <alignment horizontal="center"/>
    </xf>
    <xf numFmtId="0" fontId="8" fillId="8" borderId="7" xfId="0" applyFont="1" applyFill="1" applyBorder="1" applyAlignment="1" applyProtection="1">
      <alignment horizontal="center" vertical="center"/>
    </xf>
    <xf numFmtId="0" fontId="8" fillId="8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</xf>
    <xf numFmtId="164" fontId="9" fillId="0" borderId="11" xfId="2" applyNumberFormat="1" applyFont="1" applyFill="1" applyBorder="1"/>
    <xf numFmtId="164" fontId="9" fillId="0" borderId="12" xfId="2" applyNumberFormat="1" applyFont="1" applyFill="1" applyBorder="1"/>
    <xf numFmtId="164" fontId="10" fillId="0" borderId="13" xfId="0" applyNumberFormat="1" applyFont="1" applyFill="1" applyBorder="1" applyAlignment="1" applyProtection="1"/>
    <xf numFmtId="164" fontId="0" fillId="0" borderId="0" xfId="0" applyNumberFormat="1"/>
    <xf numFmtId="0" fontId="9" fillId="0" borderId="12" xfId="3" applyFont="1" applyFill="1" applyBorder="1" applyAlignment="1" applyProtection="1"/>
    <xf numFmtId="49" fontId="9" fillId="0" borderId="12" xfId="2" applyNumberFormat="1" applyFont="1" applyFill="1" applyBorder="1" applyAlignment="1" applyProtection="1">
      <alignment horizontal="left"/>
    </xf>
    <xf numFmtId="164" fontId="9" fillId="0" borderId="11" xfId="2" applyNumberFormat="1" applyFont="1" applyFill="1" applyBorder="1" applyProtection="1"/>
    <xf numFmtId="164" fontId="9" fillId="0" borderId="12" xfId="2" applyNumberFormat="1" applyFont="1" applyFill="1" applyBorder="1" applyProtection="1"/>
    <xf numFmtId="43" fontId="11" fillId="0" borderId="0" xfId="1" applyFont="1"/>
    <xf numFmtId="49" fontId="10" fillId="0" borderId="12" xfId="2" applyNumberFormat="1" applyFont="1" applyFill="1" applyBorder="1" applyAlignment="1" applyProtection="1">
      <alignment horizontal="left" indent="1"/>
    </xf>
    <xf numFmtId="164" fontId="10" fillId="9" borderId="11" xfId="2" applyNumberFormat="1" applyFont="1" applyFill="1" applyBorder="1" applyProtection="1"/>
    <xf numFmtId="164" fontId="10" fillId="0" borderId="11" xfId="2" applyNumberFormat="1" applyFont="1" applyFill="1" applyBorder="1" applyProtection="1"/>
    <xf numFmtId="164" fontId="10" fillId="9" borderId="12" xfId="2" applyNumberFormat="1" applyFont="1" applyFill="1" applyBorder="1" applyProtection="1"/>
    <xf numFmtId="49" fontId="10" fillId="0" borderId="13" xfId="0" applyNumberFormat="1" applyFont="1" applyFill="1" applyBorder="1" applyAlignment="1" applyProtection="1"/>
    <xf numFmtId="164" fontId="10" fillId="0" borderId="13" xfId="0" applyNumberFormat="1" applyFont="1" applyFill="1" applyBorder="1" applyProtection="1"/>
    <xf numFmtId="164" fontId="9" fillId="0" borderId="11" xfId="3" applyNumberFormat="1" applyFont="1" applyFill="1" applyBorder="1" applyProtection="1"/>
    <xf numFmtId="164" fontId="9" fillId="0" borderId="12" xfId="3" applyNumberFormat="1" applyFont="1" applyFill="1" applyBorder="1" applyProtection="1"/>
    <xf numFmtId="49" fontId="9" fillId="0" borderId="12" xfId="3" applyNumberFormat="1" applyFont="1" applyFill="1" applyBorder="1" applyAlignment="1" applyProtection="1">
      <alignment horizontal="left" indent="1"/>
    </xf>
    <xf numFmtId="49" fontId="10" fillId="0" borderId="12" xfId="3" applyNumberFormat="1" applyFont="1" applyFill="1" applyBorder="1" applyAlignment="1" applyProtection="1">
      <alignment horizontal="left" indent="2"/>
    </xf>
    <xf numFmtId="165" fontId="10" fillId="9" borderId="11" xfId="4" applyNumberFormat="1" applyFont="1" applyFill="1" applyBorder="1" applyProtection="1"/>
    <xf numFmtId="164" fontId="10" fillId="9" borderId="11" xfId="3" applyNumberFormat="1" applyFont="1" applyFill="1" applyBorder="1" applyProtection="1"/>
    <xf numFmtId="0" fontId="0" fillId="0" borderId="0" xfId="0" applyBorder="1"/>
    <xf numFmtId="49" fontId="10" fillId="0" borderId="12" xfId="0" applyNumberFormat="1" applyFont="1" applyFill="1" applyBorder="1" applyAlignment="1" applyProtection="1">
      <alignment horizontal="left" indent="2"/>
    </xf>
    <xf numFmtId="164" fontId="10" fillId="9" borderId="11" xfId="4" applyNumberFormat="1" applyFont="1" applyFill="1" applyBorder="1" applyProtection="1"/>
    <xf numFmtId="164" fontId="9" fillId="0" borderId="11" xfId="4" applyNumberFormat="1" applyFont="1" applyFill="1" applyBorder="1" applyProtection="1"/>
    <xf numFmtId="164" fontId="9" fillId="0" borderId="11" xfId="3" applyNumberFormat="1" applyFont="1" applyFill="1" applyBorder="1" applyAlignment="1" applyProtection="1"/>
    <xf numFmtId="49" fontId="9" fillId="0" borderId="12" xfId="2" applyNumberFormat="1" applyFont="1" applyFill="1" applyBorder="1" applyAlignment="1" applyProtection="1">
      <alignment horizontal="left" indent="2"/>
    </xf>
    <xf numFmtId="49" fontId="10" fillId="0" borderId="12" xfId="2" applyNumberFormat="1" applyFont="1" applyFill="1" applyBorder="1" applyAlignment="1" applyProtection="1">
      <alignment horizontal="left" indent="3"/>
    </xf>
    <xf numFmtId="0" fontId="9" fillId="0" borderId="12" xfId="3" applyFont="1" applyFill="1" applyBorder="1" applyAlignment="1" applyProtection="1">
      <alignment horizontal="left" indent="2"/>
    </xf>
    <xf numFmtId="0" fontId="12" fillId="0" borderId="0" xfId="0" applyFont="1"/>
    <xf numFmtId="49" fontId="13" fillId="0" borderId="12" xfId="2" applyNumberFormat="1" applyFont="1" applyFill="1" applyBorder="1" applyAlignment="1" applyProtection="1">
      <alignment horizontal="left" indent="3"/>
    </xf>
    <xf numFmtId="165" fontId="13" fillId="0" borderId="11" xfId="4" applyNumberFormat="1" applyFont="1" applyFill="1" applyBorder="1" applyProtection="1"/>
    <xf numFmtId="165" fontId="13" fillId="0" borderId="11" xfId="2" applyNumberFormat="1" applyFont="1" applyFill="1" applyBorder="1" applyProtection="1"/>
    <xf numFmtId="164" fontId="13" fillId="0" borderId="11" xfId="2" applyNumberFormat="1" applyFont="1" applyFill="1" applyBorder="1" applyProtection="1"/>
    <xf numFmtId="164" fontId="13" fillId="0" borderId="12" xfId="2" applyNumberFormat="1" applyFont="1" applyFill="1" applyBorder="1" applyProtection="1"/>
    <xf numFmtId="164" fontId="10" fillId="0" borderId="11" xfId="4" applyNumberFormat="1" applyFont="1" applyFill="1" applyBorder="1" applyProtection="1"/>
    <xf numFmtId="164" fontId="10" fillId="0" borderId="11" xfId="2" applyNumberFormat="1" applyFont="1" applyFill="1" applyBorder="1"/>
    <xf numFmtId="164" fontId="10" fillId="0" borderId="12" xfId="2" applyNumberFormat="1" applyFont="1" applyFill="1" applyBorder="1" applyProtection="1"/>
    <xf numFmtId="49" fontId="10" fillId="9" borderId="12" xfId="2" applyNumberFormat="1" applyFont="1" applyFill="1" applyBorder="1" applyAlignment="1" applyProtection="1">
      <alignment horizontal="left" indent="3"/>
    </xf>
    <xf numFmtId="165" fontId="10" fillId="0" borderId="11" xfId="2" applyNumberFormat="1" applyFont="1" applyFill="1" applyBorder="1" applyProtection="1"/>
    <xf numFmtId="0" fontId="0" fillId="9" borderId="0" xfId="0" applyFill="1"/>
    <xf numFmtId="165" fontId="10" fillId="9" borderId="11" xfId="2" applyNumberFormat="1" applyFont="1" applyFill="1" applyBorder="1" applyProtection="1"/>
    <xf numFmtId="49" fontId="9" fillId="0" borderId="12" xfId="2" applyNumberFormat="1" applyFont="1" applyFill="1" applyBorder="1" applyAlignment="1" applyProtection="1">
      <alignment horizontal="left" indent="3"/>
    </xf>
    <xf numFmtId="164" fontId="10" fillId="0" borderId="12" xfId="2" applyNumberFormat="1" applyFont="1" applyFill="1" applyBorder="1" applyAlignment="1" applyProtection="1">
      <alignment horizontal="left" indent="5"/>
    </xf>
    <xf numFmtId="164" fontId="10" fillId="10" borderId="12" xfId="2" applyNumberFormat="1" applyFont="1" applyFill="1" applyBorder="1" applyAlignment="1" applyProtection="1">
      <alignment horizontal="left" indent="5"/>
    </xf>
    <xf numFmtId="164" fontId="10" fillId="10" borderId="11" xfId="4" applyNumberFormat="1" applyFont="1" applyFill="1" applyBorder="1" applyProtection="1"/>
    <xf numFmtId="164" fontId="10" fillId="10" borderId="11" xfId="2" applyNumberFormat="1" applyFont="1" applyFill="1" applyBorder="1" applyProtection="1"/>
    <xf numFmtId="164" fontId="10" fillId="10" borderId="12" xfId="2" applyNumberFormat="1" applyFont="1" applyFill="1" applyBorder="1" applyProtection="1"/>
    <xf numFmtId="164" fontId="0" fillId="0" borderId="0" xfId="0" applyNumberFormat="1" applyBorder="1"/>
    <xf numFmtId="164" fontId="14" fillId="0" borderId="11" xfId="4" applyNumberFormat="1" applyFont="1" applyFill="1" applyBorder="1" applyProtection="1"/>
    <xf numFmtId="164" fontId="14" fillId="0" borderId="11" xfId="2" applyNumberFormat="1" applyFont="1" applyFill="1" applyBorder="1" applyProtection="1"/>
    <xf numFmtId="164" fontId="14" fillId="0" borderId="12" xfId="2" applyNumberFormat="1" applyFont="1" applyFill="1" applyBorder="1" applyProtection="1"/>
    <xf numFmtId="164" fontId="10" fillId="0" borderId="0" xfId="0" applyNumberFormat="1" applyFont="1" applyFill="1" applyBorder="1" applyProtection="1"/>
    <xf numFmtId="49" fontId="15" fillId="0" borderId="12" xfId="2" applyNumberFormat="1" applyFont="1" applyFill="1" applyBorder="1" applyAlignment="1" applyProtection="1">
      <alignment horizontal="left" indent="2"/>
    </xf>
    <xf numFmtId="164" fontId="15" fillId="0" borderId="11" xfId="4" applyNumberFormat="1" applyFont="1" applyFill="1" applyBorder="1" applyProtection="1"/>
    <xf numFmtId="164" fontId="15" fillId="0" borderId="11" xfId="2" applyNumberFormat="1" applyFont="1" applyFill="1" applyBorder="1" applyProtection="1"/>
    <xf numFmtId="164" fontId="15" fillId="0" borderId="12" xfId="2" applyNumberFormat="1" applyFont="1" applyFill="1" applyBorder="1" applyProtection="1"/>
    <xf numFmtId="43" fontId="10" fillId="0" borderId="12" xfId="1" applyFont="1" applyFill="1" applyBorder="1" applyProtection="1"/>
    <xf numFmtId="164" fontId="15" fillId="0" borderId="11" xfId="2" applyNumberFormat="1" applyFont="1" applyFill="1" applyBorder="1"/>
    <xf numFmtId="43" fontId="9" fillId="0" borderId="12" xfId="1" applyFont="1" applyFill="1" applyBorder="1" applyProtection="1"/>
    <xf numFmtId="49" fontId="9" fillId="0" borderId="12" xfId="4" applyNumberFormat="1" applyFont="1" applyFill="1" applyBorder="1" applyAlignment="1" applyProtection="1">
      <alignment horizontal="left" indent="1"/>
    </xf>
    <xf numFmtId="0" fontId="3" fillId="0" borderId="0" xfId="0" applyFont="1"/>
    <xf numFmtId="49" fontId="10" fillId="10" borderId="12" xfId="3" applyNumberFormat="1" applyFont="1" applyFill="1" applyBorder="1" applyAlignment="1" applyProtection="1">
      <alignment horizontal="left" indent="3"/>
    </xf>
    <xf numFmtId="43" fontId="10" fillId="10" borderId="11" xfId="1" applyFont="1" applyFill="1" applyBorder="1" applyProtection="1"/>
    <xf numFmtId="49" fontId="10" fillId="9" borderId="12" xfId="3" applyNumberFormat="1" applyFont="1" applyFill="1" applyBorder="1" applyAlignment="1" applyProtection="1">
      <alignment horizontal="left" indent="3"/>
    </xf>
    <xf numFmtId="43" fontId="9" fillId="0" borderId="11" xfId="1" applyFont="1" applyFill="1" applyBorder="1" applyProtection="1"/>
    <xf numFmtId="0" fontId="3" fillId="9" borderId="0" xfId="0" applyFont="1" applyFill="1"/>
    <xf numFmtId="43" fontId="10" fillId="0" borderId="11" xfId="1" applyFont="1" applyFill="1" applyBorder="1" applyProtection="1"/>
    <xf numFmtId="49" fontId="9" fillId="0" borderId="12" xfId="2" applyNumberFormat="1" applyFont="1" applyFill="1" applyBorder="1"/>
    <xf numFmtId="49" fontId="9" fillId="0" borderId="12" xfId="2" applyNumberFormat="1" applyFont="1" applyFill="1" applyBorder="1" applyAlignment="1" applyProtection="1">
      <alignment horizontal="left" indent="1"/>
    </xf>
    <xf numFmtId="164" fontId="10" fillId="0" borderId="11" xfId="3" applyNumberFormat="1" applyFont="1" applyFill="1" applyBorder="1" applyAlignment="1" applyProtection="1"/>
    <xf numFmtId="164" fontId="10" fillId="0" borderId="11" xfId="3" applyNumberFormat="1" applyFont="1" applyFill="1" applyBorder="1"/>
    <xf numFmtId="164" fontId="10" fillId="10" borderId="11" xfId="3" applyNumberFormat="1" applyFont="1" applyFill="1" applyBorder="1"/>
    <xf numFmtId="164" fontId="9" fillId="9" borderId="11" xfId="4" applyNumberFormat="1" applyFont="1" applyFill="1" applyBorder="1" applyProtection="1"/>
    <xf numFmtId="49" fontId="10" fillId="0" borderId="12" xfId="3" applyNumberFormat="1" applyFont="1" applyFill="1" applyBorder="1" applyAlignment="1" applyProtection="1">
      <alignment horizontal="left" indent="3"/>
    </xf>
    <xf numFmtId="164" fontId="10" fillId="10" borderId="12" xfId="5" applyNumberFormat="1" applyFont="1" applyFill="1" applyBorder="1" applyAlignment="1" applyProtection="1">
      <alignment vertical="center"/>
    </xf>
    <xf numFmtId="164" fontId="10" fillId="10" borderId="11" xfId="2" applyNumberFormat="1" applyFont="1" applyFill="1" applyBorder="1"/>
    <xf numFmtId="164" fontId="10" fillId="10" borderId="12" xfId="0" applyNumberFormat="1" applyFont="1" applyFill="1" applyBorder="1" applyAlignment="1" applyProtection="1">
      <alignment vertical="center"/>
    </xf>
    <xf numFmtId="164" fontId="9" fillId="0" borderId="11" xfId="4" applyNumberFormat="1" applyFont="1" applyFill="1" applyBorder="1"/>
    <xf numFmtId="164" fontId="10" fillId="9" borderId="11" xfId="2" applyNumberFormat="1" applyFont="1" applyFill="1" applyBorder="1"/>
    <xf numFmtId="49" fontId="10" fillId="10" borderId="12" xfId="2" applyNumberFormat="1" applyFont="1" applyFill="1" applyBorder="1" applyAlignment="1" applyProtection="1">
      <alignment horizontal="left" indent="2"/>
    </xf>
    <xf numFmtId="0" fontId="0" fillId="0" borderId="0" xfId="0" applyFill="1"/>
    <xf numFmtId="165" fontId="10" fillId="0" borderId="12" xfId="1" applyNumberFormat="1" applyFont="1" applyFill="1" applyBorder="1"/>
    <xf numFmtId="164" fontId="9" fillId="10" borderId="12" xfId="2" applyNumberFormat="1" applyFont="1" applyFill="1" applyBorder="1" applyProtection="1"/>
    <xf numFmtId="164" fontId="9" fillId="10" borderId="11" xfId="2" applyNumberFormat="1" applyFont="1" applyFill="1" applyBorder="1" applyProtection="1"/>
    <xf numFmtId="49" fontId="9" fillId="0" borderId="12" xfId="2" applyNumberFormat="1" applyFont="1" applyFill="1" applyBorder="1" applyAlignment="1">
      <alignment horizontal="left" indent="1"/>
    </xf>
    <xf numFmtId="49" fontId="13" fillId="0" borderId="12" xfId="4" applyNumberFormat="1" applyFont="1" applyFill="1" applyBorder="1" applyAlignment="1" applyProtection="1">
      <alignment horizontal="left" indent="2"/>
    </xf>
    <xf numFmtId="164" fontId="13" fillId="0" borderId="11" xfId="4" applyNumberFormat="1" applyFont="1" applyFill="1" applyBorder="1" applyProtection="1"/>
    <xf numFmtId="164" fontId="13" fillId="0" borderId="11" xfId="2" applyNumberFormat="1" applyFont="1" applyFill="1" applyBorder="1"/>
    <xf numFmtId="49" fontId="13" fillId="0" borderId="12" xfId="2" applyNumberFormat="1" applyFont="1" applyFill="1" applyBorder="1" applyAlignment="1" applyProtection="1">
      <alignment horizontal="left" indent="2"/>
    </xf>
    <xf numFmtId="43" fontId="13" fillId="0" borderId="11" xfId="1" applyFont="1" applyFill="1" applyBorder="1" applyProtection="1"/>
    <xf numFmtId="49" fontId="9" fillId="0" borderId="12" xfId="2" applyNumberFormat="1" applyFont="1" applyFill="1" applyBorder="1" applyAlignment="1" applyProtection="1"/>
    <xf numFmtId="164" fontId="16" fillId="0" borderId="11" xfId="2" applyNumberFormat="1" applyFont="1" applyFill="1" applyBorder="1" applyProtection="1"/>
    <xf numFmtId="49" fontId="10" fillId="0" borderId="12" xfId="4" applyNumberFormat="1" applyFont="1" applyFill="1" applyBorder="1" applyAlignment="1" applyProtection="1">
      <alignment horizontal="left" indent="1"/>
    </xf>
    <xf numFmtId="49" fontId="8" fillId="8" borderId="7" xfId="2" applyNumberFormat="1" applyFont="1" applyFill="1" applyBorder="1" applyAlignment="1" applyProtection="1">
      <alignment horizontal="left" vertical="center"/>
    </xf>
    <xf numFmtId="164" fontId="8" fillId="8" borderId="9" xfId="2" applyNumberFormat="1" applyFont="1" applyFill="1" applyBorder="1" applyAlignment="1" applyProtection="1">
      <alignment vertical="center"/>
    </xf>
    <xf numFmtId="164" fontId="8" fillId="8" borderId="7" xfId="2" applyNumberFormat="1" applyFont="1" applyFill="1" applyBorder="1" applyAlignment="1" applyProtection="1">
      <alignment vertical="center"/>
    </xf>
    <xf numFmtId="49" fontId="9" fillId="0" borderId="12" xfId="0" applyNumberFormat="1" applyFont="1" applyFill="1" applyBorder="1" applyAlignment="1" applyProtection="1"/>
    <xf numFmtId="164" fontId="9" fillId="0" borderId="11" xfId="0" applyNumberFormat="1" applyFont="1" applyFill="1" applyBorder="1" applyProtection="1"/>
    <xf numFmtId="164" fontId="9" fillId="0" borderId="12" xfId="0" applyNumberFormat="1" applyFont="1" applyFill="1" applyBorder="1" applyProtection="1"/>
    <xf numFmtId="49" fontId="14" fillId="0" borderId="12" xfId="0" applyNumberFormat="1" applyFont="1" applyFill="1" applyBorder="1" applyAlignment="1" applyProtection="1">
      <alignment horizontal="left"/>
    </xf>
    <xf numFmtId="164" fontId="14" fillId="0" borderId="12" xfId="0" applyNumberFormat="1" applyFont="1" applyFill="1" applyBorder="1" applyProtection="1"/>
    <xf numFmtId="164" fontId="14" fillId="0" borderId="11" xfId="0" applyNumberFormat="1" applyFont="1" applyFill="1" applyBorder="1" applyProtection="1"/>
    <xf numFmtId="49" fontId="10" fillId="0" borderId="12" xfId="0" applyNumberFormat="1" applyFont="1" applyFill="1" applyBorder="1" applyAlignment="1" applyProtection="1">
      <alignment horizontal="left" indent="1"/>
    </xf>
    <xf numFmtId="164" fontId="10" fillId="0" borderId="11" xfId="0" applyNumberFormat="1" applyFont="1" applyFill="1" applyBorder="1" applyProtection="1"/>
    <xf numFmtId="164" fontId="10" fillId="0" borderId="12" xfId="0" applyNumberFormat="1" applyFont="1" applyFill="1" applyBorder="1" applyProtection="1"/>
    <xf numFmtId="49" fontId="15" fillId="0" borderId="12" xfId="0" applyNumberFormat="1" applyFont="1" applyFill="1" applyBorder="1" applyAlignment="1" applyProtection="1">
      <alignment horizontal="left" indent="1"/>
    </xf>
    <xf numFmtId="164" fontId="15" fillId="0" borderId="11" xfId="0" applyNumberFormat="1" applyFont="1" applyFill="1" applyBorder="1" applyProtection="1"/>
    <xf numFmtId="164" fontId="15" fillId="0" borderId="12" xfId="0" applyNumberFormat="1" applyFont="1" applyFill="1" applyBorder="1" applyProtection="1"/>
    <xf numFmtId="164" fontId="15" fillId="0" borderId="12" xfId="3" applyNumberFormat="1" applyFont="1" applyFill="1" applyBorder="1" applyProtection="1"/>
    <xf numFmtId="164" fontId="15" fillId="0" borderId="11" xfId="3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2"/>
      <protection locked="0"/>
    </xf>
    <xf numFmtId="164" fontId="9" fillId="0" borderId="11" xfId="3" applyNumberFormat="1" applyFont="1" applyFill="1" applyBorder="1" applyAlignment="1" applyProtection="1">
      <alignment horizontal="left" indent="4"/>
    </xf>
    <xf numFmtId="49" fontId="10" fillId="0" borderId="12" xfId="0" applyNumberFormat="1" applyFont="1" applyFill="1" applyBorder="1" applyAlignment="1" applyProtection="1">
      <alignment horizontal="left" indent="2"/>
      <protection locked="0"/>
    </xf>
    <xf numFmtId="164" fontId="10" fillId="0" borderId="12" xfId="3" applyNumberFormat="1" applyFont="1" applyFill="1" applyBorder="1" applyProtection="1"/>
    <xf numFmtId="164" fontId="10" fillId="0" borderId="11" xfId="3" applyNumberFormat="1" applyFont="1" applyFill="1" applyBorder="1" applyProtection="1"/>
    <xf numFmtId="49" fontId="10" fillId="0" borderId="12" xfId="0" applyNumberFormat="1" applyFont="1" applyFill="1" applyBorder="1" applyAlignment="1" applyProtection="1">
      <alignment horizontal="left" indent="3"/>
      <protection locked="0"/>
    </xf>
    <xf numFmtId="49" fontId="8" fillId="8" borderId="14" xfId="0" applyNumberFormat="1" applyFont="1" applyFill="1" applyBorder="1" applyAlignment="1" applyProtection="1">
      <alignment horizontal="left" vertical="center"/>
    </xf>
    <xf numFmtId="164" fontId="8" fillId="8" borderId="9" xfId="0" applyNumberFormat="1" applyFont="1" applyFill="1" applyBorder="1" applyAlignment="1" applyProtection="1">
      <alignment vertical="center"/>
    </xf>
    <xf numFmtId="164" fontId="8" fillId="8" borderId="7" xfId="0" applyNumberFormat="1" applyFont="1" applyFill="1" applyBorder="1" applyAlignment="1" applyProtection="1">
      <alignment vertical="center"/>
    </xf>
    <xf numFmtId="49" fontId="9" fillId="0" borderId="10" xfId="0" applyNumberFormat="1" applyFont="1" applyFill="1" applyBorder="1" applyAlignment="1" applyProtection="1">
      <alignment horizontal="left"/>
    </xf>
    <xf numFmtId="164" fontId="9" fillId="0" borderId="15" xfId="0" applyNumberFormat="1" applyFont="1" applyFill="1" applyBorder="1" applyProtection="1"/>
    <xf numFmtId="164" fontId="10" fillId="0" borderId="12" xfId="0" applyNumberFormat="1" applyFont="1" applyFill="1" applyBorder="1" applyAlignment="1" applyProtection="1">
      <alignment vertical="center"/>
    </xf>
    <xf numFmtId="164" fontId="10" fillId="0" borderId="11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left"/>
    </xf>
    <xf numFmtId="165" fontId="10" fillId="0" borderId="11" xfId="1" applyNumberFormat="1" applyFont="1" applyFill="1" applyBorder="1" applyAlignment="1" applyProtection="1">
      <alignment vertical="center"/>
    </xf>
    <xf numFmtId="43" fontId="10" fillId="0" borderId="11" xfId="1" applyFont="1" applyFill="1" applyBorder="1" applyAlignment="1" applyProtection="1">
      <alignment vertical="center"/>
    </xf>
    <xf numFmtId="164" fontId="10" fillId="9" borderId="11" xfId="0" applyNumberFormat="1" applyFont="1" applyFill="1" applyBorder="1" applyAlignment="1" applyProtection="1">
      <alignment vertical="center"/>
    </xf>
    <xf numFmtId="43" fontId="10" fillId="0" borderId="12" xfId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horizontal="left"/>
    </xf>
    <xf numFmtId="165" fontId="10" fillId="0" borderId="16" xfId="0" applyNumberFormat="1" applyFont="1" applyFill="1" applyBorder="1" applyAlignment="1" applyProtection="1">
      <alignment vertical="center"/>
    </xf>
    <xf numFmtId="164" fontId="10" fillId="0" borderId="8" xfId="0" applyNumberFormat="1" applyFont="1" applyFill="1" applyBorder="1" applyAlignment="1" applyProtection="1">
      <alignment vertical="center"/>
    </xf>
    <xf numFmtId="164" fontId="10" fillId="0" borderId="16" xfId="0" applyNumberFormat="1" applyFont="1" applyFill="1" applyBorder="1" applyAlignment="1" applyProtection="1">
      <alignment vertical="center"/>
    </xf>
    <xf numFmtId="49" fontId="8" fillId="8" borderId="17" xfId="0" applyNumberFormat="1" applyFont="1" applyFill="1" applyBorder="1" applyAlignment="1" applyProtection="1">
      <alignment horizontal="left" vertical="center"/>
    </xf>
    <xf numFmtId="165" fontId="8" fillId="8" borderId="15" xfId="0" applyNumberFormat="1" applyFont="1" applyFill="1" applyBorder="1" applyAlignment="1" applyProtection="1">
      <alignment vertical="center"/>
    </xf>
    <xf numFmtId="164" fontId="8" fillId="8" borderId="10" xfId="0" applyNumberFormat="1" applyFont="1" applyFill="1" applyBorder="1" applyAlignment="1" applyProtection="1">
      <alignment vertical="center"/>
    </xf>
    <xf numFmtId="164" fontId="8" fillId="8" borderId="15" xfId="0" applyNumberFormat="1" applyFont="1" applyFill="1" applyBorder="1" applyAlignment="1" applyProtection="1">
      <alignment vertical="center"/>
    </xf>
    <xf numFmtId="49" fontId="16" fillId="10" borderId="6" xfId="0" applyNumberFormat="1" applyFont="1" applyFill="1" applyBorder="1" applyAlignment="1" applyProtection="1">
      <alignment horizontal="left"/>
    </xf>
    <xf numFmtId="165" fontId="16" fillId="10" borderId="18" xfId="0" applyNumberFormat="1" applyFont="1" applyFill="1" applyBorder="1" applyAlignment="1" applyProtection="1">
      <alignment vertical="center"/>
    </xf>
    <xf numFmtId="164" fontId="16" fillId="10" borderId="18" xfId="0" applyNumberFormat="1" applyFont="1" applyFill="1" applyBorder="1" applyAlignment="1" applyProtection="1">
      <alignment vertical="center"/>
    </xf>
    <xf numFmtId="164" fontId="17" fillId="0" borderId="0" xfId="0" applyNumberFormat="1" applyFont="1"/>
    <xf numFmtId="164" fontId="18" fillId="0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vertical="center"/>
    </xf>
    <xf numFmtId="165" fontId="19" fillId="0" borderId="0" xfId="1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/>
    <xf numFmtId="165" fontId="21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18" fillId="0" borderId="0" xfId="0" applyFont="1" applyFill="1" applyAlignment="1" applyProtection="1"/>
    <xf numFmtId="164" fontId="21" fillId="0" borderId="0" xfId="0" applyNumberFormat="1" applyFont="1"/>
    <xf numFmtId="164" fontId="22" fillId="0" borderId="0" xfId="0" applyNumberFormat="1" applyFont="1"/>
    <xf numFmtId="0" fontId="23" fillId="0" borderId="0" xfId="0" applyFont="1"/>
    <xf numFmtId="164" fontId="24" fillId="9" borderId="0" xfId="0" applyNumberFormat="1" applyFont="1" applyFill="1" applyAlignment="1">
      <alignment horizontal="right"/>
    </xf>
    <xf numFmtId="164" fontId="25" fillId="9" borderId="0" xfId="0" applyNumberFormat="1" applyFont="1" applyFill="1" applyAlignment="1">
      <alignment horizontal="right"/>
    </xf>
    <xf numFmtId="164" fontId="21" fillId="0" borderId="0" xfId="0" applyNumberFormat="1" applyFont="1" applyFill="1" applyBorder="1"/>
    <xf numFmtId="164" fontId="22" fillId="0" borderId="0" xfId="0" applyNumberFormat="1" applyFont="1" applyFill="1" applyBorder="1"/>
    <xf numFmtId="164" fontId="26" fillId="0" borderId="0" xfId="0" applyNumberFormat="1" applyFont="1" applyFill="1" applyBorder="1"/>
    <xf numFmtId="165" fontId="21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indent="1"/>
    </xf>
    <xf numFmtId="0" fontId="27" fillId="0" borderId="0" xfId="0" applyFont="1" applyFill="1" applyAlignment="1" applyProtection="1"/>
    <xf numFmtId="165" fontId="19" fillId="0" borderId="0" xfId="0" applyNumberFormat="1" applyFont="1" applyFill="1" applyBorder="1" applyAlignment="1" applyProtection="1">
      <alignment vertical="center"/>
    </xf>
    <xf numFmtId="0" fontId="28" fillId="0" borderId="0" xfId="0" applyFont="1" applyBorder="1"/>
    <xf numFmtId="0" fontId="29" fillId="0" borderId="0" xfId="0" applyFont="1"/>
    <xf numFmtId="165" fontId="3" fillId="0" borderId="0" xfId="0" applyNumberFormat="1" applyFont="1" applyBorder="1"/>
    <xf numFmtId="0" fontId="13" fillId="0" borderId="0" xfId="0" applyFont="1"/>
    <xf numFmtId="165" fontId="21" fillId="0" borderId="0" xfId="0" applyNumberFormat="1" applyFont="1" applyFill="1" applyBorder="1"/>
    <xf numFmtId="49" fontId="21" fillId="0" borderId="0" xfId="0" applyNumberFormat="1" applyFont="1" applyFill="1" applyBorder="1"/>
    <xf numFmtId="165" fontId="30" fillId="9" borderId="0" xfId="0" applyNumberFormat="1" applyFont="1" applyFill="1" applyAlignment="1">
      <alignment horizontal="right"/>
    </xf>
    <xf numFmtId="165" fontId="24" fillId="9" borderId="0" xfId="0" applyNumberFormat="1" applyFont="1" applyFill="1" applyAlignment="1">
      <alignment horizontal="right"/>
    </xf>
    <xf numFmtId="165" fontId="21" fillId="9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/>
    <xf numFmtId="164" fontId="21" fillId="9" borderId="0" xfId="0" applyNumberFormat="1" applyFont="1" applyFill="1" applyBorder="1" applyAlignment="1" applyProtection="1">
      <alignment vertical="center"/>
    </xf>
    <xf numFmtId="165" fontId="21" fillId="9" borderId="0" xfId="0" applyNumberFormat="1" applyFont="1" applyFill="1" applyBorder="1"/>
    <xf numFmtId="43" fontId="30" fillId="9" borderId="0" xfId="0" applyNumberFormat="1" applyFont="1" applyFill="1" applyAlignment="1">
      <alignment horizontal="right"/>
    </xf>
    <xf numFmtId="43" fontId="30" fillId="0" borderId="0" xfId="0" applyNumberFormat="1" applyFont="1" applyAlignment="1">
      <alignment horizontal="right"/>
    </xf>
    <xf numFmtId="39" fontId="21" fillId="9" borderId="0" xfId="0" applyNumberFormat="1" applyFont="1" applyFill="1" applyBorder="1" applyAlignment="1" applyProtection="1">
      <alignment vertical="center"/>
    </xf>
    <xf numFmtId="0" fontId="21" fillId="9" borderId="0" xfId="0" applyFont="1" applyFill="1" applyBorder="1"/>
    <xf numFmtId="0" fontId="21" fillId="0" borderId="0" xfId="0" applyFont="1" applyFill="1" applyBorder="1"/>
    <xf numFmtId="0" fontId="21" fillId="0" borderId="0" xfId="0" applyFont="1"/>
    <xf numFmtId="164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/>
    <xf numFmtId="0" fontId="31" fillId="0" borderId="0" xfId="0" applyFont="1"/>
    <xf numFmtId="0" fontId="31" fillId="0" borderId="0" xfId="0" applyFont="1" applyBorder="1"/>
    <xf numFmtId="0" fontId="31" fillId="0" borderId="0" xfId="0" applyFont="1" applyFill="1"/>
    <xf numFmtId="164" fontId="31" fillId="0" borderId="0" xfId="0" applyNumberFormat="1" applyFont="1" applyFill="1" applyBorder="1"/>
    <xf numFmtId="0" fontId="31" fillId="0" borderId="0" xfId="0" applyFont="1" applyFill="1" applyBorder="1"/>
    <xf numFmtId="164" fontId="31" fillId="0" borderId="0" xfId="0" applyNumberFormat="1" applyFont="1"/>
    <xf numFmtId="165" fontId="13" fillId="0" borderId="0" xfId="1" applyNumberFormat="1" applyFont="1" applyFill="1" applyBorder="1" applyAlignment="1" applyProtection="1">
      <alignment vertical="center"/>
    </xf>
    <xf numFmtId="165" fontId="10" fillId="0" borderId="0" xfId="1" applyNumberFormat="1" applyFont="1" applyFill="1" applyBorder="1" applyAlignment="1" applyProtection="1">
      <alignment vertical="center"/>
    </xf>
    <xf numFmtId="0" fontId="32" fillId="0" borderId="0" xfId="0" applyFont="1"/>
    <xf numFmtId="0" fontId="32" fillId="0" borderId="0" xfId="0" applyFont="1" applyFill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8" fillId="8" borderId="1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horizontal="center" vertical="center"/>
    </xf>
    <xf numFmtId="0" fontId="8" fillId="8" borderId="8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center" vertical="center"/>
    </xf>
  </cellXfs>
  <cellStyles count="438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60% - Énfasis1 2" xfId="24"/>
    <cellStyle name="60% - Énfasis2 2" xfId="25"/>
    <cellStyle name="60% - Énfasis3 2" xfId="26"/>
    <cellStyle name="60% - Énfasis4 2" xfId="27"/>
    <cellStyle name="60% - Énfasis5 2" xfId="28"/>
    <cellStyle name="60% - Énfasis6 2" xfId="29"/>
    <cellStyle name="Array" xfId="30"/>
    <cellStyle name="Array Enter" xfId="31"/>
    <cellStyle name="Array_Sheet1" xfId="32"/>
    <cellStyle name="base paren" xfId="33"/>
    <cellStyle name="Body: normal cell" xfId="34"/>
    <cellStyle name="Buena 2" xfId="35"/>
    <cellStyle name="Cálculo 2" xfId="36"/>
    <cellStyle name="Celda de comprobación 2" xfId="37"/>
    <cellStyle name="Celda vinculada 2" xfId="38"/>
    <cellStyle name="Comma 10" xfId="39"/>
    <cellStyle name="Comma 10 2" xfId="40"/>
    <cellStyle name="Comma 2" xfId="41"/>
    <cellStyle name="Comma 2 2" xfId="42"/>
    <cellStyle name="Comma 2 2 2" xfId="43"/>
    <cellStyle name="Comma 2 2 3" xfId="44"/>
    <cellStyle name="Comma 2 3" xfId="45"/>
    <cellStyle name="Comma 2 3 2" xfId="46"/>
    <cellStyle name="Comma 2 3 3" xfId="47"/>
    <cellStyle name="Comma 2 3 4" xfId="48"/>
    <cellStyle name="Comma 2 4" xfId="49"/>
    <cellStyle name="Comma 2 5" xfId="50"/>
    <cellStyle name="Comma 2_Sheet1" xfId="51"/>
    <cellStyle name="Comma 3" xfId="52"/>
    <cellStyle name="Comma 3 2" xfId="53"/>
    <cellStyle name="Comma 3 3" xfId="54"/>
    <cellStyle name="Comma 3 4" xfId="55"/>
    <cellStyle name="Comma 3 5" xfId="56"/>
    <cellStyle name="Comma 4" xfId="57"/>
    <cellStyle name="Comma 4 2" xfId="58"/>
    <cellStyle name="Comma 4 2 2" xfId="59"/>
    <cellStyle name="Comma 4 2 3" xfId="60"/>
    <cellStyle name="Comma 4 3" xfId="61"/>
    <cellStyle name="Comma 4 3 2" xfId="62"/>
    <cellStyle name="Comma 4 3 3" xfId="63"/>
    <cellStyle name="Comma 5" xfId="64"/>
    <cellStyle name="Comma 5 2" xfId="65"/>
    <cellStyle name="Comma 5 3" xfId="66"/>
    <cellStyle name="Comma 6" xfId="67"/>
    <cellStyle name="Comma 6 2" xfId="68"/>
    <cellStyle name="Comma 6 3" xfId="69"/>
    <cellStyle name="Comma 7" xfId="70"/>
    <cellStyle name="Comma 7 2" xfId="71"/>
    <cellStyle name="Comma 7 3" xfId="72"/>
    <cellStyle name="Comma 8" xfId="73"/>
    <cellStyle name="Comma 8 2" xfId="74"/>
    <cellStyle name="Comma 8 3" xfId="75"/>
    <cellStyle name="Comma 9" xfId="76"/>
    <cellStyle name="Comma 9 2" xfId="77"/>
    <cellStyle name="Comma 9 2 2" xfId="78"/>
    <cellStyle name="Comma 9 2 3" xfId="79"/>
    <cellStyle name="Comma 9 3" xfId="80"/>
    <cellStyle name="Comma 9 4" xfId="81"/>
    <cellStyle name="Currency 2" xfId="82"/>
    <cellStyle name="Currency 2 2" xfId="83"/>
    <cellStyle name="Encabezado 4 2" xfId="84"/>
    <cellStyle name="Énfasis1 2" xfId="85"/>
    <cellStyle name="Énfasis2 2" xfId="86"/>
    <cellStyle name="Énfasis3 2" xfId="87"/>
    <cellStyle name="Énfasis4 2" xfId="88"/>
    <cellStyle name="Énfasis5 2" xfId="89"/>
    <cellStyle name="Énfasis6 2" xfId="90"/>
    <cellStyle name="Entrada 2" xfId="91"/>
    <cellStyle name="Euro" xfId="92"/>
    <cellStyle name="Euro 2" xfId="93"/>
    <cellStyle name="Euro 3" xfId="94"/>
    <cellStyle name="Euro 4" xfId="95"/>
    <cellStyle name="Font: Calibri, 9pt regular" xfId="96"/>
    <cellStyle name="Footnotes: top row" xfId="97"/>
    <cellStyle name="Header: bottom row" xfId="98"/>
    <cellStyle name="Hipervínculo 2" xfId="99"/>
    <cellStyle name="Incorrecto 2" xfId="100"/>
    <cellStyle name="MacroCode" xfId="101"/>
    <cellStyle name="Millares" xfId="1" builtinId="3"/>
    <cellStyle name="Millares 10" xfId="102"/>
    <cellStyle name="Millares 10 10" xfId="103"/>
    <cellStyle name="Millares 10 10 2" xfId="104"/>
    <cellStyle name="Millares 10 10 3" xfId="105"/>
    <cellStyle name="Millares 10 11" xfId="106"/>
    <cellStyle name="Millares 10 11 2" xfId="107"/>
    <cellStyle name="Millares 10 11 3" xfId="108"/>
    <cellStyle name="Millares 10 11 4" xfId="109"/>
    <cellStyle name="Millares 10 11 5" xfId="110"/>
    <cellStyle name="Millares 10 2" xfId="111"/>
    <cellStyle name="Millares 10 2 2" xfId="112"/>
    <cellStyle name="Millares 10 2 3" xfId="113"/>
    <cellStyle name="Millares 10 2 4" xfId="114"/>
    <cellStyle name="Millares 10 3" xfId="115"/>
    <cellStyle name="Millares 10 3 2" xfId="116"/>
    <cellStyle name="Millares 10 3 3" xfId="117"/>
    <cellStyle name="Millares 10 4" xfId="118"/>
    <cellStyle name="Millares 10 5" xfId="119"/>
    <cellStyle name="Millares 10 5 2" xfId="120"/>
    <cellStyle name="Millares 10 6" xfId="121"/>
    <cellStyle name="Millares 10 6 2" xfId="122"/>
    <cellStyle name="Millares 10 6 3" xfId="123"/>
    <cellStyle name="Millares 10 7" xfId="124"/>
    <cellStyle name="Millares 10 7 2" xfId="125"/>
    <cellStyle name="Millares 10 7 3" xfId="126"/>
    <cellStyle name="Millares 10 8" xfId="127"/>
    <cellStyle name="Millares 10 8 2" xfId="128"/>
    <cellStyle name="Millares 10 8 3" xfId="129"/>
    <cellStyle name="Millares 10 9" xfId="130"/>
    <cellStyle name="Millares 10 9 2" xfId="131"/>
    <cellStyle name="Millares 10 9 3" xfId="132"/>
    <cellStyle name="Millares 11" xfId="133"/>
    <cellStyle name="Millares 11 2" xfId="134"/>
    <cellStyle name="Millares 11 2 2" xfId="135"/>
    <cellStyle name="Millares 11 2 3" xfId="136"/>
    <cellStyle name="Millares 11 3" xfId="137"/>
    <cellStyle name="Millares 11 4" xfId="138"/>
    <cellStyle name="Millares 12" xfId="139"/>
    <cellStyle name="Millares 12 2" xfId="140"/>
    <cellStyle name="Millares 13" xfId="141"/>
    <cellStyle name="Millares 13 2" xfId="142"/>
    <cellStyle name="Millares 14" xfId="143"/>
    <cellStyle name="Millares 14 2" xfId="144"/>
    <cellStyle name="Millares 15" xfId="145"/>
    <cellStyle name="Millares 15 2" xfId="146"/>
    <cellStyle name="Millares 15 3" xfId="147"/>
    <cellStyle name="Millares 16" xfId="148"/>
    <cellStyle name="Millares 16 2" xfId="149"/>
    <cellStyle name="Millares 16 3" xfId="150"/>
    <cellStyle name="Millares 16 4" xfId="151"/>
    <cellStyle name="Millares 17" xfId="152"/>
    <cellStyle name="Millares 17 2" xfId="153"/>
    <cellStyle name="Millares 18" xfId="154"/>
    <cellStyle name="Millares 18 2" xfId="155"/>
    <cellStyle name="Millares 18 3" xfId="156"/>
    <cellStyle name="Millares 19" xfId="157"/>
    <cellStyle name="Millares 19 2" xfId="158"/>
    <cellStyle name="Millares 19 3" xfId="159"/>
    <cellStyle name="Millares 2" xfId="160"/>
    <cellStyle name="Millares 2 2" xfId="161"/>
    <cellStyle name="Millares 2 2 2" xfId="162"/>
    <cellStyle name="Millares 2 2 2 2" xfId="163"/>
    <cellStyle name="Millares 2 2 2 3" xfId="164"/>
    <cellStyle name="Millares 2 2 3" xfId="165"/>
    <cellStyle name="Millares 2 2 3 2" xfId="166"/>
    <cellStyle name="Millares 2 2 3 3" xfId="167"/>
    <cellStyle name="Millares 2 2 4" xfId="168"/>
    <cellStyle name="Millares 2 2 5" xfId="169"/>
    <cellStyle name="Millares 2 3" xfId="170"/>
    <cellStyle name="Millares 2 3 2" xfId="171"/>
    <cellStyle name="Millares 2 4" xfId="172"/>
    <cellStyle name="Millares 2 5" xfId="173"/>
    <cellStyle name="Millares 2 5 2" xfId="174"/>
    <cellStyle name="Millares 2 5 3" xfId="175"/>
    <cellStyle name="Millares 2_DGA" xfId="176"/>
    <cellStyle name="Millares 3" xfId="177"/>
    <cellStyle name="Millares 3 2" xfId="178"/>
    <cellStyle name="Millares 3 2 2" xfId="179"/>
    <cellStyle name="Millares 3 2 2 2" xfId="180"/>
    <cellStyle name="Millares 3 2 3" xfId="181"/>
    <cellStyle name="Millares 3 2 3 2" xfId="182"/>
    <cellStyle name="Millares 3 2 3 3" xfId="183"/>
    <cellStyle name="Millares 3 3" xfId="184"/>
    <cellStyle name="Millares 3 3 2" xfId="185"/>
    <cellStyle name="Millares 3 3 3" xfId="186"/>
    <cellStyle name="Millares 3 4" xfId="187"/>
    <cellStyle name="Millares 3 4 2" xfId="188"/>
    <cellStyle name="Millares 3 4 3" xfId="189"/>
    <cellStyle name="Millares 3 5" xfId="190"/>
    <cellStyle name="Millares 3 5 2" xfId="191"/>
    <cellStyle name="Millares 3 5 3" xfId="192"/>
    <cellStyle name="Millares 3_DGA" xfId="193"/>
    <cellStyle name="Millares 4" xfId="194"/>
    <cellStyle name="Millares 4 2" xfId="195"/>
    <cellStyle name="Millares 4 2 2" xfId="196"/>
    <cellStyle name="Millares 4 2 3" xfId="197"/>
    <cellStyle name="Millares 4 3" xfId="198"/>
    <cellStyle name="Millares 4 3 2" xfId="199"/>
    <cellStyle name="Millares 4 3 3" xfId="200"/>
    <cellStyle name="Millares 4 4" xfId="201"/>
    <cellStyle name="Millares 4 4 2" xfId="202"/>
    <cellStyle name="Millares 4 4 3" xfId="203"/>
    <cellStyle name="Millares 4 5" xfId="204"/>
    <cellStyle name="Millares 4 5 2" xfId="205"/>
    <cellStyle name="Millares 4 5 3" xfId="206"/>
    <cellStyle name="Millares 4 6" xfId="207"/>
    <cellStyle name="Millares 4 6 2" xfId="208"/>
    <cellStyle name="Millares 4 6 3" xfId="209"/>
    <cellStyle name="Millares 4 7" xfId="210"/>
    <cellStyle name="Millares 4 8" xfId="211"/>
    <cellStyle name="Millares 4_DGA" xfId="212"/>
    <cellStyle name="Millares 5" xfId="213"/>
    <cellStyle name="Millares 5 2" xfId="214"/>
    <cellStyle name="Millares 5 2 2" xfId="215"/>
    <cellStyle name="Millares 5 2 3" xfId="216"/>
    <cellStyle name="Millares 5 3" xfId="217"/>
    <cellStyle name="Millares 5 3 2" xfId="218"/>
    <cellStyle name="Millares 5 3 3" xfId="219"/>
    <cellStyle name="Millares 5 4" xfId="220"/>
    <cellStyle name="Millares 5 5" xfId="221"/>
    <cellStyle name="Millares 5_DGA" xfId="222"/>
    <cellStyle name="Millares 6" xfId="223"/>
    <cellStyle name="Millares 6 2" xfId="224"/>
    <cellStyle name="Millares 6 3" xfId="225"/>
    <cellStyle name="Millares 7" xfId="226"/>
    <cellStyle name="Millares 7 2" xfId="227"/>
    <cellStyle name="Millares 7 2 2" xfId="228"/>
    <cellStyle name="Millares 7 2 3" xfId="229"/>
    <cellStyle name="Millares 7 3" xfId="230"/>
    <cellStyle name="Millares 7 4" xfId="231"/>
    <cellStyle name="Millares 8" xfId="232"/>
    <cellStyle name="Millares 8 2" xfId="233"/>
    <cellStyle name="Millares 8 2 2" xfId="234"/>
    <cellStyle name="Millares 8 2 3" xfId="235"/>
    <cellStyle name="Millares 8 3" xfId="236"/>
    <cellStyle name="Millares 8 3 2" xfId="237"/>
    <cellStyle name="Millares 8 3 3" xfId="238"/>
    <cellStyle name="Millares 8 4" xfId="239"/>
    <cellStyle name="Millares 9" xfId="240"/>
    <cellStyle name="Millares 9 2" xfId="241"/>
    <cellStyle name="Millares 9 2 2" xfId="242"/>
    <cellStyle name="Millares 9 2 3" xfId="243"/>
    <cellStyle name="Millares 9 2 4" xfId="244"/>
    <cellStyle name="Millares 9 3" xfId="245"/>
    <cellStyle name="Millares 9 3 2" xfId="246"/>
    <cellStyle name="Millares 9 3 3" xfId="247"/>
    <cellStyle name="Millares 9 4" xfId="248"/>
    <cellStyle name="Millares 9 5" xfId="249"/>
    <cellStyle name="Millares 9 5 2" xfId="250"/>
    <cellStyle name="Millares 9 5 3" xfId="251"/>
    <cellStyle name="Millares 9 6" xfId="252"/>
    <cellStyle name="Millares 9 6 2" xfId="253"/>
    <cellStyle name="Millares 9 6 3" xfId="254"/>
    <cellStyle name="Millares 9 7" xfId="255"/>
    <cellStyle name="Millares 9 8" xfId="256"/>
    <cellStyle name="Moneda 2" xfId="257"/>
    <cellStyle name="Moneda 2 2" xfId="258"/>
    <cellStyle name="Moneda 3" xfId="259"/>
    <cellStyle name="Moneda 4" xfId="260"/>
    <cellStyle name="Moneda 4 2" xfId="261"/>
    <cellStyle name="Moneda 4 3" xfId="262"/>
    <cellStyle name="Moneda 5" xfId="263"/>
    <cellStyle name="Moneda 5 2" xfId="264"/>
    <cellStyle name="Moneda 5 3" xfId="265"/>
    <cellStyle name="Moneda 5 3 2" xfId="266"/>
    <cellStyle name="Neutral 2" xfId="267"/>
    <cellStyle name="Normal" xfId="0" builtinId="0"/>
    <cellStyle name="Normal 10" xfId="268"/>
    <cellStyle name="Normal 10 2" xfId="5"/>
    <cellStyle name="Normal 10 3" xfId="269"/>
    <cellStyle name="Normal 10 3 2" xfId="270"/>
    <cellStyle name="Normal 10 4" xfId="271"/>
    <cellStyle name="Normal 11" xfId="272"/>
    <cellStyle name="Normal 11 2" xfId="273"/>
    <cellStyle name="Normal 12" xfId="274"/>
    <cellStyle name="Normal 12 2" xfId="275"/>
    <cellStyle name="Normal 13" xfId="276"/>
    <cellStyle name="Normal 13 2" xfId="277"/>
    <cellStyle name="Normal 14" xfId="278"/>
    <cellStyle name="Normal 14 2" xfId="279"/>
    <cellStyle name="Normal 15" xfId="280"/>
    <cellStyle name="Normal 15 2" xfId="281"/>
    <cellStyle name="Normal 16" xfId="282"/>
    <cellStyle name="Normal 17" xfId="283"/>
    <cellStyle name="Normal 2" xfId="284"/>
    <cellStyle name="Normal 2 2" xfId="285"/>
    <cellStyle name="Normal 2 2 2" xfId="2"/>
    <cellStyle name="Normal 2 2 2 2" xfId="4"/>
    <cellStyle name="Normal 2 2 3" xfId="286"/>
    <cellStyle name="Normal 2 3" xfId="287"/>
    <cellStyle name="Normal 2 3 2" xfId="288"/>
    <cellStyle name="Normal 2 4" xfId="289"/>
    <cellStyle name="Normal 2_DGA" xfId="290"/>
    <cellStyle name="Normal 26" xfId="291"/>
    <cellStyle name="Normal 3" xfId="292"/>
    <cellStyle name="Normal 3 2" xfId="293"/>
    <cellStyle name="Normal 3 2 2" xfId="294"/>
    <cellStyle name="Normal 3 2 3" xfId="295"/>
    <cellStyle name="Normal 3 3" xfId="296"/>
    <cellStyle name="Normal 3 4" xfId="297"/>
    <cellStyle name="Normal 3 4 2" xfId="298"/>
    <cellStyle name="Normal 3 4 3" xfId="299"/>
    <cellStyle name="Normal 3 5" xfId="300"/>
    <cellStyle name="Normal 3 6" xfId="301"/>
    <cellStyle name="Normal 3_Sheet1" xfId="302"/>
    <cellStyle name="Normal 30" xfId="303"/>
    <cellStyle name="Normal 4" xfId="304"/>
    <cellStyle name="Normal 4 2" xfId="305"/>
    <cellStyle name="Normal 4 2 2" xfId="306"/>
    <cellStyle name="Normal 4 2 3" xfId="307"/>
    <cellStyle name="Normal 4 3" xfId="308"/>
    <cellStyle name="Normal 5" xfId="309"/>
    <cellStyle name="Normal 5 2" xfId="310"/>
    <cellStyle name="Normal 5 2 2" xfId="311"/>
    <cellStyle name="Normal 5 2 3" xfId="312"/>
    <cellStyle name="Normal 5 3" xfId="313"/>
    <cellStyle name="Normal 5 3 2" xfId="314"/>
    <cellStyle name="Normal 5 3 3" xfId="315"/>
    <cellStyle name="Normal 5 3 4" xfId="316"/>
    <cellStyle name="Normal 5 4" xfId="317"/>
    <cellStyle name="Normal 5 4 2" xfId="318"/>
    <cellStyle name="Normal 5 4 3" xfId="319"/>
    <cellStyle name="Normal 5 5" xfId="320"/>
    <cellStyle name="Normal 5 6" xfId="321"/>
    <cellStyle name="Normal 6" xfId="322"/>
    <cellStyle name="Normal 6 2" xfId="323"/>
    <cellStyle name="Normal 6 2 2" xfId="324"/>
    <cellStyle name="Normal 6 2 2 2" xfId="325"/>
    <cellStyle name="Normal 6 2 2 3" xfId="326"/>
    <cellStyle name="Normal 6 2 3" xfId="327"/>
    <cellStyle name="Normal 6 2 4" xfId="328"/>
    <cellStyle name="Normal 6 2 5" xfId="329"/>
    <cellStyle name="Normal 6 3" xfId="330"/>
    <cellStyle name="Normal 6 3 2" xfId="331"/>
    <cellStyle name="Normal 6 3 3" xfId="332"/>
    <cellStyle name="Normal 6 4" xfId="333"/>
    <cellStyle name="Normal 6 5" xfId="334"/>
    <cellStyle name="Normal 6 6" xfId="335"/>
    <cellStyle name="Normal 7" xfId="336"/>
    <cellStyle name="Normal 7 2" xfId="337"/>
    <cellStyle name="Normal 7 2 2" xfId="338"/>
    <cellStyle name="Normal 7 2 3" xfId="339"/>
    <cellStyle name="Normal 7 2 4" xfId="340"/>
    <cellStyle name="Normal 7 3" xfId="341"/>
    <cellStyle name="Normal 7 3 2" xfId="342"/>
    <cellStyle name="Normal 7 3 3" xfId="343"/>
    <cellStyle name="Normal 7 4" xfId="344"/>
    <cellStyle name="Normal 7 4 2" xfId="345"/>
    <cellStyle name="Normal 7 4 3" xfId="346"/>
    <cellStyle name="Normal 7 5" xfId="347"/>
    <cellStyle name="Normal 7 6" xfId="348"/>
    <cellStyle name="Normal 7 7" xfId="349"/>
    <cellStyle name="Normal 8" xfId="350"/>
    <cellStyle name="Normal 8 2" xfId="351"/>
    <cellStyle name="Normal 8 2 2" xfId="352"/>
    <cellStyle name="Normal 8 2 3" xfId="353"/>
    <cellStyle name="Normal 8 3" xfId="354"/>
    <cellStyle name="Normal 8 3 2" xfId="355"/>
    <cellStyle name="Normal 8 3 3" xfId="356"/>
    <cellStyle name="Normal 8 4" xfId="357"/>
    <cellStyle name="Normal 8 5" xfId="358"/>
    <cellStyle name="Normal 9" xfId="359"/>
    <cellStyle name="Normal 9 2" xfId="360"/>
    <cellStyle name="Normal 9 2 2" xfId="361"/>
    <cellStyle name="Normal 9 2 3" xfId="362"/>
    <cellStyle name="Normal 9 3" xfId="363"/>
    <cellStyle name="Normal 9 3 2" xfId="364"/>
    <cellStyle name="Normal 9 3 3" xfId="365"/>
    <cellStyle name="Normal 9 4" xfId="366"/>
    <cellStyle name="Normal 9 5" xfId="367"/>
    <cellStyle name="Normal_COMPARACION 2002-2001" xfId="3"/>
    <cellStyle name="Notas 2" xfId="368"/>
    <cellStyle name="Notas 2 2" xfId="369"/>
    <cellStyle name="Notas 2 2 2" xfId="370"/>
    <cellStyle name="Notas 2 2 3" xfId="371"/>
    <cellStyle name="Notas 2 3" xfId="372"/>
    <cellStyle name="Notas 2 4" xfId="373"/>
    <cellStyle name="Notas 2_Sheet1" xfId="374"/>
    <cellStyle name="Parent row" xfId="375"/>
    <cellStyle name="Percent 2" xfId="376"/>
    <cellStyle name="Percent 2 2" xfId="377"/>
    <cellStyle name="Percent 2 2 2" xfId="378"/>
    <cellStyle name="Percent 2 2 3" xfId="379"/>
    <cellStyle name="Percent 2 3" xfId="380"/>
    <cellStyle name="Percent 2 4" xfId="381"/>
    <cellStyle name="Percent 3" xfId="382"/>
    <cellStyle name="Percent 3 2" xfId="383"/>
    <cellStyle name="Percent 3 3" xfId="384"/>
    <cellStyle name="Percent 4" xfId="385"/>
    <cellStyle name="Percent 4 2" xfId="386"/>
    <cellStyle name="Percent 4 3" xfId="387"/>
    <cellStyle name="Percent 5" xfId="388"/>
    <cellStyle name="Percent 5 2" xfId="389"/>
    <cellStyle name="Percent 5 3" xfId="390"/>
    <cellStyle name="Percent 6" xfId="391"/>
    <cellStyle name="Percent 6 2" xfId="392"/>
    <cellStyle name="Percent 6 3" xfId="393"/>
    <cellStyle name="Percent 7" xfId="394"/>
    <cellStyle name="Percent 7 2" xfId="395"/>
    <cellStyle name="Percent 7 2 2" xfId="396"/>
    <cellStyle name="Percent 7 2 3" xfId="397"/>
    <cellStyle name="Percent 7 3" xfId="398"/>
    <cellStyle name="Percent 7 4" xfId="399"/>
    <cellStyle name="Porcentaje 2" xfId="400"/>
    <cellStyle name="Porcentaje 3" xfId="401"/>
    <cellStyle name="Porcentual 2" xfId="402"/>
    <cellStyle name="Porcentual 2 2" xfId="403"/>
    <cellStyle name="Porcentual 2 2 2" xfId="404"/>
    <cellStyle name="Porcentual 2 2 3" xfId="405"/>
    <cellStyle name="Porcentual 2 3" xfId="406"/>
    <cellStyle name="Porcentual 2 4" xfId="407"/>
    <cellStyle name="Porcentual 2 5" xfId="408"/>
    <cellStyle name="Porcentual 3" xfId="409"/>
    <cellStyle name="Porcentual 3 2" xfId="410"/>
    <cellStyle name="Porcentual 3 2 2" xfId="411"/>
    <cellStyle name="Porcentual 3 2 3" xfId="412"/>
    <cellStyle name="Porcentual 3 3" xfId="413"/>
    <cellStyle name="Porcentual 4" xfId="414"/>
    <cellStyle name="Porcentual 4 2" xfId="415"/>
    <cellStyle name="Porcentual 4 3" xfId="416"/>
    <cellStyle name="Porcentual 4 4" xfId="417"/>
    <cellStyle name="Porcentual 4 5" xfId="418"/>
    <cellStyle name="Porcentual 5" xfId="419"/>
    <cellStyle name="Porcentual 6" xfId="420"/>
    <cellStyle name="Porcentual 6 2" xfId="421"/>
    <cellStyle name="Porcentual 7" xfId="422"/>
    <cellStyle name="Porcentual 7 2" xfId="423"/>
    <cellStyle name="Porcentual 8" xfId="424"/>
    <cellStyle name="Porcentual 8 2" xfId="425"/>
    <cellStyle name="Porcentual 9" xfId="426"/>
    <cellStyle name="Red Text" xfId="427"/>
    <cellStyle name="Salida 2" xfId="428"/>
    <cellStyle name="Table title" xfId="429"/>
    <cellStyle name="Texto de advertencia 2" xfId="430"/>
    <cellStyle name="Texto explicativo 2" xfId="431"/>
    <cellStyle name="Título 1 2" xfId="432"/>
    <cellStyle name="Título 2 2" xfId="433"/>
    <cellStyle name="Título 3 2" xfId="434"/>
    <cellStyle name="Título 4" xfId="435"/>
    <cellStyle name="TopGrey" xfId="436"/>
    <cellStyle name="Total 2" xfId="4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7"/>
  <sheetViews>
    <sheetView showGridLines="0" tabSelected="1" topLeftCell="B111" zoomScaleNormal="100" workbookViewId="0">
      <selection activeCell="C129" sqref="C129:I137"/>
    </sheetView>
  </sheetViews>
  <sheetFormatPr baseColWidth="10" defaultColWidth="11.42578125" defaultRowHeight="12.75"/>
  <cols>
    <col min="1" max="1" width="1.5703125" customWidth="1"/>
    <col min="2" max="2" width="79.28515625" customWidth="1"/>
    <col min="3" max="4" width="10.7109375" customWidth="1"/>
    <col min="5" max="5" width="10.5703125" style="86" bestFit="1" customWidth="1"/>
    <col min="6" max="6" width="12.28515625" customWidth="1"/>
    <col min="7" max="7" width="11.140625" customWidth="1"/>
    <col min="8" max="8" width="12.7109375" customWidth="1"/>
    <col min="9" max="9" width="12" customWidth="1"/>
    <col min="10" max="10" width="8.28515625" customWidth="1"/>
    <col min="11" max="11" width="25" customWidth="1"/>
    <col min="12" max="12" width="17.7109375" customWidth="1"/>
  </cols>
  <sheetData>
    <row r="1" spans="2:69" ht="18.75" customHeight="1">
      <c r="B1" s="196" t="s">
        <v>0</v>
      </c>
      <c r="C1" s="196"/>
      <c r="D1" s="196"/>
      <c r="E1" s="196"/>
      <c r="F1" s="196"/>
      <c r="G1" s="196"/>
      <c r="H1" s="196"/>
      <c r="I1" s="196"/>
      <c r="J1" s="196"/>
    </row>
    <row r="2" spans="2:69" ht="15" customHeight="1">
      <c r="B2" s="1"/>
      <c r="C2" s="1"/>
      <c r="D2" s="1"/>
      <c r="E2" s="1"/>
      <c r="F2" s="1"/>
      <c r="G2" s="1"/>
      <c r="H2" s="1"/>
      <c r="I2" s="1"/>
      <c r="J2" s="1"/>
    </row>
    <row r="3" spans="2:69" ht="18" customHeight="1">
      <c r="B3" s="197" t="s">
        <v>1</v>
      </c>
      <c r="C3" s="197"/>
      <c r="D3" s="197"/>
      <c r="E3" s="197"/>
      <c r="F3" s="197"/>
      <c r="G3" s="197"/>
      <c r="H3" s="197"/>
      <c r="I3" s="197"/>
      <c r="J3" s="197"/>
    </row>
    <row r="4" spans="2:69" ht="17.25" customHeight="1">
      <c r="B4" s="198" t="s">
        <v>2</v>
      </c>
      <c r="C4" s="198"/>
      <c r="D4" s="198"/>
      <c r="E4" s="198"/>
      <c r="F4" s="198"/>
      <c r="G4" s="198"/>
      <c r="H4" s="198"/>
      <c r="I4" s="198"/>
      <c r="J4" s="198"/>
    </row>
    <row r="5" spans="2:69" ht="17.25" customHeight="1">
      <c r="B5" s="198" t="s">
        <v>3</v>
      </c>
      <c r="C5" s="198"/>
      <c r="D5" s="198"/>
      <c r="E5" s="198"/>
      <c r="F5" s="198"/>
      <c r="G5" s="198"/>
      <c r="H5" s="198"/>
      <c r="I5" s="198"/>
      <c r="J5" s="198"/>
    </row>
    <row r="6" spans="2:69" ht="23.25" customHeight="1">
      <c r="B6" s="199" t="s">
        <v>4</v>
      </c>
      <c r="C6" s="201">
        <v>2020</v>
      </c>
      <c r="D6" s="202"/>
      <c r="E6" s="203">
        <v>2020</v>
      </c>
      <c r="F6" s="201">
        <v>2021</v>
      </c>
      <c r="G6" s="202"/>
      <c r="H6" s="203">
        <v>2021</v>
      </c>
      <c r="I6" s="201" t="s">
        <v>5</v>
      </c>
      <c r="J6" s="205"/>
    </row>
    <row r="7" spans="2:69" ht="24.75" customHeight="1" thickBot="1">
      <c r="B7" s="200"/>
      <c r="C7" s="2" t="s">
        <v>6</v>
      </c>
      <c r="D7" s="2" t="s">
        <v>7</v>
      </c>
      <c r="E7" s="204"/>
      <c r="F7" s="3" t="s">
        <v>6</v>
      </c>
      <c r="G7" s="3" t="s">
        <v>7</v>
      </c>
      <c r="H7" s="204"/>
      <c r="I7" s="2" t="s">
        <v>8</v>
      </c>
      <c r="J7" s="3" t="s">
        <v>9</v>
      </c>
    </row>
    <row r="8" spans="2:69" ht="15.95" customHeight="1" thickTop="1">
      <c r="B8" s="4" t="s">
        <v>10</v>
      </c>
      <c r="C8" s="5">
        <f t="shared" ref="C8:H8" si="0">+C9+C56+C57+C65+C83</f>
        <v>63517.099999999984</v>
      </c>
      <c r="D8" s="5">
        <f t="shared" si="0"/>
        <v>49746.299999999996</v>
      </c>
      <c r="E8" s="5">
        <f t="shared" si="0"/>
        <v>113263.4</v>
      </c>
      <c r="F8" s="5">
        <f t="shared" si="0"/>
        <v>67740.700000000012</v>
      </c>
      <c r="G8" s="5">
        <f t="shared" si="0"/>
        <v>58864.800000000003</v>
      </c>
      <c r="H8" s="5">
        <f t="shared" si="0"/>
        <v>126605.5</v>
      </c>
      <c r="I8" s="6">
        <f t="shared" ref="I8:I71" si="1">+H8-E8</f>
        <v>13342.100000000006</v>
      </c>
      <c r="J8" s="5">
        <f t="shared" ref="J8:J47" si="2">+I8/E8*100</f>
        <v>11.779709950434126</v>
      </c>
      <c r="K8" s="7"/>
      <c r="L8" s="8"/>
    </row>
    <row r="9" spans="2:69" ht="15.95" customHeight="1">
      <c r="B9" s="9" t="s">
        <v>11</v>
      </c>
      <c r="C9" s="5">
        <f t="shared" ref="C9:H9" si="3">+C10+C15+C24+C45+C54+C55</f>
        <v>59414.999999999985</v>
      </c>
      <c r="D9" s="5">
        <f t="shared" si="3"/>
        <v>46284.1</v>
      </c>
      <c r="E9" s="5">
        <f t="shared" si="3"/>
        <v>105699.09999999999</v>
      </c>
      <c r="F9" s="5">
        <f t="shared" si="3"/>
        <v>58971.200000000004</v>
      </c>
      <c r="G9" s="5">
        <f t="shared" si="3"/>
        <v>54145.3</v>
      </c>
      <c r="H9" s="5">
        <f t="shared" si="3"/>
        <v>113116.5</v>
      </c>
      <c r="I9" s="6">
        <f t="shared" si="1"/>
        <v>7417.4000000000087</v>
      </c>
      <c r="J9" s="5">
        <f t="shared" si="2"/>
        <v>7.0174675091840983</v>
      </c>
      <c r="K9" s="7"/>
      <c r="L9" s="8"/>
    </row>
    <row r="10" spans="2:69" ht="15.95" customHeight="1">
      <c r="B10" s="10" t="s">
        <v>12</v>
      </c>
      <c r="C10" s="11">
        <f t="shared" ref="C10:H10" si="4">SUM(C11:C14)</f>
        <v>20896.599999999999</v>
      </c>
      <c r="D10" s="11">
        <f t="shared" si="4"/>
        <v>14072.900000000001</v>
      </c>
      <c r="E10" s="11">
        <f t="shared" si="4"/>
        <v>34969.5</v>
      </c>
      <c r="F10" s="11">
        <f t="shared" si="4"/>
        <v>21803.200000000001</v>
      </c>
      <c r="G10" s="11">
        <f t="shared" si="4"/>
        <v>19465.5</v>
      </c>
      <c r="H10" s="11">
        <f t="shared" si="4"/>
        <v>41268.699999999997</v>
      </c>
      <c r="I10" s="12">
        <f t="shared" si="1"/>
        <v>6299.1999999999971</v>
      </c>
      <c r="J10" s="11">
        <f t="shared" si="2"/>
        <v>18.013411687327523</v>
      </c>
      <c r="K10" s="7"/>
      <c r="L10" s="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2:69" ht="15.95" customHeight="1">
      <c r="B11" s="14" t="s">
        <v>13</v>
      </c>
      <c r="C11" s="15">
        <v>6857</v>
      </c>
      <c r="D11" s="15">
        <v>5532.7</v>
      </c>
      <c r="E11" s="16">
        <f>SUM(C11:D11)</f>
        <v>12389.7</v>
      </c>
      <c r="F11" s="15">
        <v>6347.1</v>
      </c>
      <c r="G11" s="15">
        <v>5866.4</v>
      </c>
      <c r="H11" s="15">
        <f>SUM(F11:G11)</f>
        <v>12213.5</v>
      </c>
      <c r="I11" s="17">
        <f t="shared" si="1"/>
        <v>-176.20000000000073</v>
      </c>
      <c r="J11" s="15">
        <f t="shared" si="2"/>
        <v>-1.4221490431568216</v>
      </c>
      <c r="K11" s="7"/>
      <c r="L11" s="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2:69" ht="15.95" customHeight="1">
      <c r="B12" s="14" t="s">
        <v>14</v>
      </c>
      <c r="C12" s="15">
        <v>10045.5</v>
      </c>
      <c r="D12" s="15">
        <v>5947.3</v>
      </c>
      <c r="E12" s="16">
        <f>SUM(C12:D12)</f>
        <v>15992.8</v>
      </c>
      <c r="F12" s="15">
        <v>11336.3</v>
      </c>
      <c r="G12" s="15">
        <v>11432.6</v>
      </c>
      <c r="H12" s="15">
        <f>SUM(F12:G12)</f>
        <v>22768.9</v>
      </c>
      <c r="I12" s="17">
        <f t="shared" si="1"/>
        <v>6776.1000000000022</v>
      </c>
      <c r="J12" s="15">
        <f t="shared" si="2"/>
        <v>42.369691361112515</v>
      </c>
      <c r="K12" s="7"/>
      <c r="L12" s="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2:69" ht="15.95" customHeight="1">
      <c r="B13" s="14" t="s">
        <v>15</v>
      </c>
      <c r="C13" s="15">
        <v>3790.6</v>
      </c>
      <c r="D13" s="15">
        <v>2473.6999999999998</v>
      </c>
      <c r="E13" s="16">
        <f>SUM(C13:D13)</f>
        <v>6264.2999999999993</v>
      </c>
      <c r="F13" s="15">
        <v>4044</v>
      </c>
      <c r="G13" s="15">
        <v>2100.1999999999998</v>
      </c>
      <c r="H13" s="15">
        <f>SUM(F13:G13)</f>
        <v>6144.2</v>
      </c>
      <c r="I13" s="17">
        <f t="shared" si="1"/>
        <v>-120.09999999999945</v>
      </c>
      <c r="J13" s="15">
        <f t="shared" si="2"/>
        <v>-1.9172134157048586</v>
      </c>
      <c r="K13" s="18"/>
      <c r="L13" s="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2:69" ht="15.95" customHeight="1">
      <c r="B14" s="14" t="s">
        <v>16</v>
      </c>
      <c r="C14" s="15">
        <v>203.5</v>
      </c>
      <c r="D14" s="15">
        <v>119.2</v>
      </c>
      <c r="E14" s="16">
        <f>SUM(C14:D14)</f>
        <v>322.7</v>
      </c>
      <c r="F14" s="15">
        <v>75.8</v>
      </c>
      <c r="G14" s="15">
        <v>66.3</v>
      </c>
      <c r="H14" s="15">
        <f>SUM(F14:G14)</f>
        <v>142.1</v>
      </c>
      <c r="I14" s="17">
        <f t="shared" si="1"/>
        <v>-180.6</v>
      </c>
      <c r="J14" s="15">
        <f t="shared" si="2"/>
        <v>-55.965292841648598</v>
      </c>
      <c r="K14" s="19"/>
      <c r="L14" s="8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</row>
    <row r="15" spans="2:69" ht="15.95" customHeight="1">
      <c r="B15" s="9" t="s">
        <v>17</v>
      </c>
      <c r="C15" s="20">
        <f t="shared" ref="C15:H15" si="5">+C16+C23</f>
        <v>2038.1</v>
      </c>
      <c r="D15" s="20">
        <f t="shared" si="5"/>
        <v>1843</v>
      </c>
      <c r="E15" s="20">
        <f t="shared" si="5"/>
        <v>3881.1000000000004</v>
      </c>
      <c r="F15" s="20">
        <f t="shared" si="5"/>
        <v>1866.6999999999998</v>
      </c>
      <c r="G15" s="20">
        <f t="shared" si="5"/>
        <v>2499.4</v>
      </c>
      <c r="H15" s="20">
        <f t="shared" si="5"/>
        <v>4366.1000000000004</v>
      </c>
      <c r="I15" s="21">
        <f t="shared" si="1"/>
        <v>485</v>
      </c>
      <c r="J15" s="20">
        <f t="shared" si="2"/>
        <v>12.496457189971915</v>
      </c>
      <c r="K15" s="19"/>
      <c r="L15" s="8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</row>
    <row r="16" spans="2:69" ht="15.95" customHeight="1">
      <c r="B16" s="22" t="s">
        <v>18</v>
      </c>
      <c r="C16" s="20">
        <f t="shared" ref="C16:H16" si="6">SUM(C17:C22)</f>
        <v>1890.3</v>
      </c>
      <c r="D16" s="20">
        <f t="shared" si="6"/>
        <v>1729.9</v>
      </c>
      <c r="E16" s="20">
        <f t="shared" si="6"/>
        <v>3620.2000000000003</v>
      </c>
      <c r="F16" s="20">
        <f t="shared" si="6"/>
        <v>1810.6</v>
      </c>
      <c r="G16" s="20">
        <f t="shared" si="6"/>
        <v>2419.2000000000003</v>
      </c>
      <c r="H16" s="20">
        <f t="shared" si="6"/>
        <v>4229.8</v>
      </c>
      <c r="I16" s="21">
        <f t="shared" si="1"/>
        <v>609.59999999999991</v>
      </c>
      <c r="J16" s="20">
        <f t="shared" si="2"/>
        <v>16.838848682393234</v>
      </c>
      <c r="K16" s="19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</row>
    <row r="17" spans="1:69" ht="15.95" customHeight="1">
      <c r="B17" s="23" t="s">
        <v>19</v>
      </c>
      <c r="C17" s="24">
        <v>81.3</v>
      </c>
      <c r="D17" s="25">
        <v>211.8</v>
      </c>
      <c r="E17" s="16">
        <f t="shared" ref="E17:E23" si="7">SUM(C17:D17)</f>
        <v>293.10000000000002</v>
      </c>
      <c r="F17" s="24">
        <v>116.3</v>
      </c>
      <c r="G17" s="25">
        <v>270.7</v>
      </c>
      <c r="H17" s="15">
        <f t="shared" ref="H17:H23" si="8">SUM(F17:G17)</f>
        <v>387</v>
      </c>
      <c r="I17" s="17">
        <f t="shared" si="1"/>
        <v>93.899999999999977</v>
      </c>
      <c r="J17" s="15">
        <f t="shared" si="2"/>
        <v>32.036847492323432</v>
      </c>
      <c r="K17" s="19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</row>
    <row r="18" spans="1:69" ht="15.95" customHeight="1">
      <c r="B18" s="23" t="s">
        <v>20</v>
      </c>
      <c r="C18" s="24">
        <v>197.4</v>
      </c>
      <c r="D18" s="25">
        <v>92.9</v>
      </c>
      <c r="E18" s="16">
        <f t="shared" si="7"/>
        <v>290.3</v>
      </c>
      <c r="F18" s="24">
        <v>248.2</v>
      </c>
      <c r="G18" s="25">
        <v>181.9</v>
      </c>
      <c r="H18" s="15">
        <f t="shared" si="8"/>
        <v>430.1</v>
      </c>
      <c r="I18" s="17">
        <f t="shared" si="1"/>
        <v>139.80000000000001</v>
      </c>
      <c r="J18" s="15">
        <f t="shared" si="2"/>
        <v>48.157078883913194</v>
      </c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</row>
    <row r="19" spans="1:69" ht="15.95" customHeight="1">
      <c r="B19" s="23" t="s">
        <v>21</v>
      </c>
      <c r="C19" s="24">
        <v>508.7</v>
      </c>
      <c r="D19" s="25">
        <v>537.6</v>
      </c>
      <c r="E19" s="16">
        <f t="shared" si="7"/>
        <v>1046.3</v>
      </c>
      <c r="F19" s="24">
        <v>515.29999999999995</v>
      </c>
      <c r="G19" s="25">
        <v>901.1</v>
      </c>
      <c r="H19" s="15">
        <f t="shared" si="8"/>
        <v>1416.4</v>
      </c>
      <c r="I19" s="17">
        <f t="shared" si="1"/>
        <v>370.10000000000014</v>
      </c>
      <c r="J19" s="15">
        <f t="shared" si="2"/>
        <v>35.372264168976407</v>
      </c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</row>
    <row r="20" spans="1:69" ht="15.95" customHeight="1">
      <c r="A20" s="26"/>
      <c r="B20" s="27" t="s">
        <v>22</v>
      </c>
      <c r="C20" s="28">
        <v>129.30000000000001</v>
      </c>
      <c r="D20" s="25">
        <v>108</v>
      </c>
      <c r="E20" s="16">
        <f t="shared" si="7"/>
        <v>237.3</v>
      </c>
      <c r="F20" s="28">
        <v>105.3</v>
      </c>
      <c r="G20" s="25">
        <v>159.6</v>
      </c>
      <c r="H20" s="15">
        <f t="shared" si="8"/>
        <v>264.89999999999998</v>
      </c>
      <c r="I20" s="17">
        <f t="shared" si="1"/>
        <v>27.599999999999966</v>
      </c>
      <c r="J20" s="15">
        <f t="shared" si="2"/>
        <v>11.630847029077103</v>
      </c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</row>
    <row r="21" spans="1:69" ht="15.95" customHeight="1">
      <c r="B21" s="23" t="s">
        <v>23</v>
      </c>
      <c r="C21" s="28">
        <v>903.5</v>
      </c>
      <c r="D21" s="25">
        <v>683.9</v>
      </c>
      <c r="E21" s="16">
        <f t="shared" si="7"/>
        <v>1587.4</v>
      </c>
      <c r="F21" s="28">
        <v>773.8</v>
      </c>
      <c r="G21" s="25">
        <v>777.5</v>
      </c>
      <c r="H21" s="15">
        <f t="shared" si="8"/>
        <v>1551.3</v>
      </c>
      <c r="I21" s="17">
        <f t="shared" si="1"/>
        <v>-36.100000000000136</v>
      </c>
      <c r="J21" s="15">
        <f t="shared" si="2"/>
        <v>-2.2741590021418756</v>
      </c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</row>
    <row r="22" spans="1:69" ht="15.95" customHeight="1">
      <c r="B22" s="27" t="s">
        <v>24</v>
      </c>
      <c r="C22" s="28">
        <v>70.099999999999994</v>
      </c>
      <c r="D22" s="25">
        <v>95.7</v>
      </c>
      <c r="E22" s="16">
        <f t="shared" si="7"/>
        <v>165.8</v>
      </c>
      <c r="F22" s="28">
        <v>51.7</v>
      </c>
      <c r="G22" s="25">
        <v>128.4</v>
      </c>
      <c r="H22" s="15">
        <f t="shared" si="8"/>
        <v>180.10000000000002</v>
      </c>
      <c r="I22" s="17">
        <f t="shared" si="1"/>
        <v>14.300000000000011</v>
      </c>
      <c r="J22" s="15">
        <f t="shared" si="2"/>
        <v>8.6248492159228043</v>
      </c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</row>
    <row r="23" spans="1:69" ht="15.95" customHeight="1">
      <c r="B23" s="22" t="s">
        <v>25</v>
      </c>
      <c r="C23" s="29">
        <v>147.80000000000001</v>
      </c>
      <c r="D23" s="30">
        <v>113.1</v>
      </c>
      <c r="E23" s="11">
        <f t="shared" si="7"/>
        <v>260.89999999999998</v>
      </c>
      <c r="F23" s="29">
        <v>56.1</v>
      </c>
      <c r="G23" s="30">
        <v>80.2</v>
      </c>
      <c r="H23" s="11">
        <f t="shared" si="8"/>
        <v>136.30000000000001</v>
      </c>
      <c r="I23" s="12">
        <f t="shared" si="1"/>
        <v>-124.59999999999997</v>
      </c>
      <c r="J23" s="11">
        <f t="shared" si="2"/>
        <v>-47.757761594480634</v>
      </c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</row>
    <row r="24" spans="1:69" ht="15.95" customHeight="1">
      <c r="B24" s="10" t="s">
        <v>26</v>
      </c>
      <c r="C24" s="29">
        <f t="shared" ref="C24:H24" si="9">+C25+C28+C36+C44</f>
        <v>32927.299999999996</v>
      </c>
      <c r="D24" s="11">
        <f t="shared" si="9"/>
        <v>27228.6</v>
      </c>
      <c r="E24" s="11">
        <f t="shared" si="9"/>
        <v>60155.900000000009</v>
      </c>
      <c r="F24" s="29">
        <f t="shared" si="9"/>
        <v>32142.200000000004</v>
      </c>
      <c r="G24" s="11">
        <f t="shared" si="9"/>
        <v>28799.399999999998</v>
      </c>
      <c r="H24" s="11">
        <f t="shared" si="9"/>
        <v>60941.599999999999</v>
      </c>
      <c r="I24" s="12">
        <f t="shared" si="1"/>
        <v>785.69999999998981</v>
      </c>
      <c r="J24" s="11">
        <f t="shared" si="2"/>
        <v>1.3061063004626141</v>
      </c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</row>
    <row r="25" spans="1:69" ht="15.95" customHeight="1">
      <c r="B25" s="31" t="s">
        <v>27</v>
      </c>
      <c r="C25" s="29">
        <f t="shared" ref="C25:H25" si="10">+C26+C27</f>
        <v>21290</v>
      </c>
      <c r="D25" s="11">
        <f t="shared" si="10"/>
        <v>17078.5</v>
      </c>
      <c r="E25" s="11">
        <f t="shared" si="10"/>
        <v>38368.5</v>
      </c>
      <c r="F25" s="29">
        <f t="shared" si="10"/>
        <v>20089.900000000001</v>
      </c>
      <c r="G25" s="11">
        <f t="shared" si="10"/>
        <v>17813</v>
      </c>
      <c r="H25" s="11">
        <f t="shared" si="10"/>
        <v>37902.899999999994</v>
      </c>
      <c r="I25" s="12">
        <f t="shared" si="1"/>
        <v>-465.60000000000582</v>
      </c>
      <c r="J25" s="11">
        <f t="shared" si="2"/>
        <v>-1.2134954454826377</v>
      </c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</row>
    <row r="26" spans="1:69" ht="15.95" customHeight="1">
      <c r="B26" s="32" t="s">
        <v>28</v>
      </c>
      <c r="C26" s="28">
        <v>13445.2</v>
      </c>
      <c r="D26" s="15">
        <v>10310.5</v>
      </c>
      <c r="E26" s="16">
        <f>SUM(C26:D26)</f>
        <v>23755.7</v>
      </c>
      <c r="F26" s="28">
        <v>12113.5</v>
      </c>
      <c r="G26" s="15">
        <v>9274.2000000000007</v>
      </c>
      <c r="H26" s="15">
        <f>SUM(F26:G26)</f>
        <v>21387.7</v>
      </c>
      <c r="I26" s="17">
        <f t="shared" si="1"/>
        <v>-2368</v>
      </c>
      <c r="J26" s="15">
        <f t="shared" si="2"/>
        <v>-9.9681339636382003</v>
      </c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</row>
    <row r="27" spans="1:69" ht="15.95" customHeight="1">
      <c r="B27" s="32" t="s">
        <v>29</v>
      </c>
      <c r="C27" s="28">
        <v>7844.8</v>
      </c>
      <c r="D27" s="15">
        <v>6768</v>
      </c>
      <c r="E27" s="16">
        <f>SUM(C27:D27)</f>
        <v>14612.8</v>
      </c>
      <c r="F27" s="28">
        <v>7976.4</v>
      </c>
      <c r="G27" s="15">
        <v>8538.7999999999993</v>
      </c>
      <c r="H27" s="15">
        <f>SUM(F27:G27)</f>
        <v>16515.199999999997</v>
      </c>
      <c r="I27" s="17">
        <f t="shared" si="1"/>
        <v>1902.3999999999978</v>
      </c>
      <c r="J27" s="15">
        <f t="shared" si="2"/>
        <v>13.018723311069733</v>
      </c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</row>
    <row r="28" spans="1:69" ht="15.95" customHeight="1">
      <c r="B28" s="33" t="s">
        <v>30</v>
      </c>
      <c r="C28" s="29">
        <f t="shared" ref="C28:H28" si="11">SUM(C29:C35)</f>
        <v>9997.2000000000007</v>
      </c>
      <c r="D28" s="11">
        <f t="shared" si="11"/>
        <v>8933.5999999999985</v>
      </c>
      <c r="E28" s="11">
        <f t="shared" si="11"/>
        <v>18930.8</v>
      </c>
      <c r="F28" s="29">
        <f t="shared" si="11"/>
        <v>10271.200000000001</v>
      </c>
      <c r="G28" s="11">
        <f t="shared" si="11"/>
        <v>8834.0999999999985</v>
      </c>
      <c r="H28" s="11">
        <f t="shared" si="11"/>
        <v>19105.3</v>
      </c>
      <c r="I28" s="12">
        <f t="shared" si="1"/>
        <v>174.5</v>
      </c>
      <c r="J28" s="11">
        <f t="shared" si="2"/>
        <v>0.92177826610602831</v>
      </c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</row>
    <row r="29" spans="1:69" s="34" customFormat="1" ht="15.95" customHeight="1">
      <c r="B29" s="35" t="s">
        <v>31</v>
      </c>
      <c r="C29" s="36">
        <v>2997.1</v>
      </c>
      <c r="D29" s="37">
        <v>3273.6</v>
      </c>
      <c r="E29" s="38">
        <f t="shared" ref="E29:E35" si="12">SUM(C29:D29)</f>
        <v>6270.7</v>
      </c>
      <c r="F29" s="36">
        <v>3073.3</v>
      </c>
      <c r="G29" s="37">
        <v>3024.6</v>
      </c>
      <c r="H29" s="38">
        <f t="shared" ref="H29:H35" si="13">SUM(F29:G29)</f>
        <v>6097.9</v>
      </c>
      <c r="I29" s="39">
        <f t="shared" si="1"/>
        <v>-172.80000000000018</v>
      </c>
      <c r="J29" s="38">
        <f t="shared" si="2"/>
        <v>-2.7556732103273989</v>
      </c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spans="1:69" s="34" customFormat="1" ht="15.95" customHeight="1">
      <c r="B30" s="35" t="s">
        <v>32</v>
      </c>
      <c r="C30" s="36">
        <v>1630.3</v>
      </c>
      <c r="D30" s="37">
        <v>1564.8</v>
      </c>
      <c r="E30" s="38">
        <f t="shared" si="12"/>
        <v>3195.1</v>
      </c>
      <c r="F30" s="36">
        <v>1429.9</v>
      </c>
      <c r="G30" s="37">
        <v>1585.9</v>
      </c>
      <c r="H30" s="38">
        <f t="shared" si="13"/>
        <v>3015.8</v>
      </c>
      <c r="I30" s="39">
        <f t="shared" si="1"/>
        <v>-179.29999999999973</v>
      </c>
      <c r="J30" s="38">
        <f t="shared" si="2"/>
        <v>-5.6117179431003636</v>
      </c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</row>
    <row r="31" spans="1:69" ht="15.95" customHeight="1">
      <c r="B31" s="32" t="s">
        <v>33</v>
      </c>
      <c r="C31" s="40">
        <v>3452</v>
      </c>
      <c r="D31" s="41">
        <v>2123.6999999999998</v>
      </c>
      <c r="E31" s="16">
        <f t="shared" si="12"/>
        <v>5575.7</v>
      </c>
      <c r="F31" s="40">
        <v>3756.5</v>
      </c>
      <c r="G31" s="41">
        <v>2404.9</v>
      </c>
      <c r="H31" s="16">
        <f t="shared" si="13"/>
        <v>6161.4</v>
      </c>
      <c r="I31" s="39">
        <f t="shared" si="1"/>
        <v>585.69999999999982</v>
      </c>
      <c r="J31" s="38">
        <f t="shared" si="2"/>
        <v>10.504510644403391</v>
      </c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spans="1:69" ht="15.95" customHeight="1">
      <c r="B32" s="32" t="s">
        <v>34</v>
      </c>
      <c r="C32" s="40">
        <v>299.7</v>
      </c>
      <c r="D32" s="16">
        <v>303.39999999999998</v>
      </c>
      <c r="E32" s="16">
        <f t="shared" si="12"/>
        <v>603.09999999999991</v>
      </c>
      <c r="F32" s="40">
        <v>346.4</v>
      </c>
      <c r="G32" s="16">
        <v>234.9</v>
      </c>
      <c r="H32" s="16">
        <f t="shared" si="13"/>
        <v>581.29999999999995</v>
      </c>
      <c r="I32" s="42">
        <f t="shared" si="1"/>
        <v>-21.799999999999955</v>
      </c>
      <c r="J32" s="16">
        <f t="shared" si="2"/>
        <v>-3.6146576023876569</v>
      </c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</row>
    <row r="33" spans="2:69" s="45" customFormat="1" ht="15.95" customHeight="1">
      <c r="B33" s="43" t="s">
        <v>35</v>
      </c>
      <c r="C33" s="28">
        <v>664.1</v>
      </c>
      <c r="D33" s="44">
        <v>633.6</v>
      </c>
      <c r="E33" s="16">
        <f t="shared" si="12"/>
        <v>1297.7</v>
      </c>
      <c r="F33" s="28">
        <v>670.1</v>
      </c>
      <c r="G33" s="44">
        <v>660.3</v>
      </c>
      <c r="H33" s="15">
        <f t="shared" si="13"/>
        <v>1330.4</v>
      </c>
      <c r="I33" s="17">
        <f t="shared" si="1"/>
        <v>32.700000000000045</v>
      </c>
      <c r="J33" s="15">
        <f t="shared" si="2"/>
        <v>2.5198427987978769</v>
      </c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spans="2:69" s="45" customFormat="1" ht="15.95" customHeight="1">
      <c r="B34" s="43" t="s">
        <v>36</v>
      </c>
      <c r="C34" s="28">
        <v>630</v>
      </c>
      <c r="D34" s="46">
        <v>680.1</v>
      </c>
      <c r="E34" s="16">
        <f t="shared" si="12"/>
        <v>1310.0999999999999</v>
      </c>
      <c r="F34" s="28">
        <v>710.6</v>
      </c>
      <c r="G34" s="46">
        <v>543.6</v>
      </c>
      <c r="H34" s="15">
        <f t="shared" si="13"/>
        <v>1254.2</v>
      </c>
      <c r="I34" s="17">
        <f t="shared" si="1"/>
        <v>-55.899999999999864</v>
      </c>
      <c r="J34" s="15">
        <f t="shared" si="2"/>
        <v>-4.2668498587893957</v>
      </c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spans="2:69" s="45" customFormat="1" ht="15.95" customHeight="1">
      <c r="B35" s="43" t="s">
        <v>24</v>
      </c>
      <c r="C35" s="28">
        <v>324</v>
      </c>
      <c r="D35" s="46">
        <v>354.4</v>
      </c>
      <c r="E35" s="15">
        <f t="shared" si="12"/>
        <v>678.4</v>
      </c>
      <c r="F35" s="28">
        <v>284.39999999999998</v>
      </c>
      <c r="G35" s="46">
        <v>379.9</v>
      </c>
      <c r="H35" s="15">
        <f t="shared" si="13"/>
        <v>664.3</v>
      </c>
      <c r="I35" s="17">
        <f t="shared" si="1"/>
        <v>-14.100000000000023</v>
      </c>
      <c r="J35" s="15">
        <f t="shared" si="2"/>
        <v>-2.0784198113207584</v>
      </c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2:69" ht="15.95" customHeight="1">
      <c r="B36" s="31" t="s">
        <v>37</v>
      </c>
      <c r="C36" s="29">
        <f>+C37+C38+C39+C42+C43</f>
        <v>1509.5</v>
      </c>
      <c r="D36" s="29">
        <f t="shared" ref="D36" si="14">+D37+D38+D39+D42+D43</f>
        <v>1133.8</v>
      </c>
      <c r="E36" s="29">
        <f>+E37+E38+E39+E42+E43</f>
        <v>2643.3000000000006</v>
      </c>
      <c r="F36" s="29">
        <f>+F37+F38+F39+F42+F43</f>
        <v>1691.4</v>
      </c>
      <c r="G36" s="29">
        <f t="shared" ref="G36" si="15">+G37+G38+G39+G42+G43</f>
        <v>2027.0999999999997</v>
      </c>
      <c r="H36" s="29">
        <f>+H37+H38+H39+H42+H43</f>
        <v>3718.5</v>
      </c>
      <c r="I36" s="12">
        <f t="shared" si="1"/>
        <v>1075.1999999999994</v>
      </c>
      <c r="J36" s="11">
        <f t="shared" si="2"/>
        <v>40.676427193281093</v>
      </c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2:69" ht="15.95" customHeight="1">
      <c r="B37" s="32" t="s">
        <v>38</v>
      </c>
      <c r="C37" s="40">
        <v>1141</v>
      </c>
      <c r="D37" s="16">
        <v>971.4</v>
      </c>
      <c r="E37" s="16">
        <f t="shared" ref="E37:E44" si="16">SUM(C37:D37)</f>
        <v>2112.4</v>
      </c>
      <c r="F37" s="40">
        <v>797.8</v>
      </c>
      <c r="G37" s="15">
        <v>1147.8</v>
      </c>
      <c r="H37" s="16">
        <f>SUM(F37:G37)</f>
        <v>1945.6</v>
      </c>
      <c r="I37" s="42">
        <f t="shared" si="1"/>
        <v>-166.80000000000018</v>
      </c>
      <c r="J37" s="16">
        <f t="shared" si="2"/>
        <v>-7.8962317742851811</v>
      </c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</row>
    <row r="38" spans="2:69" ht="15.95" customHeight="1">
      <c r="B38" s="32" t="s">
        <v>39</v>
      </c>
      <c r="C38" s="40">
        <v>243.2</v>
      </c>
      <c r="D38" s="16">
        <v>44.2</v>
      </c>
      <c r="E38" s="16">
        <f t="shared" si="16"/>
        <v>287.39999999999998</v>
      </c>
      <c r="F38" s="40">
        <v>784</v>
      </c>
      <c r="G38" s="16">
        <v>779.4</v>
      </c>
      <c r="H38" s="16">
        <f>SUM(F38:G38)</f>
        <v>1563.4</v>
      </c>
      <c r="I38" s="42">
        <f t="shared" si="1"/>
        <v>1276</v>
      </c>
      <c r="J38" s="16">
        <f t="shared" si="2"/>
        <v>443.98051496172587</v>
      </c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spans="2:69" ht="15.95" customHeight="1">
      <c r="B39" s="47" t="s">
        <v>40</v>
      </c>
      <c r="C39" s="29">
        <f>+C40+C41</f>
        <v>19.8</v>
      </c>
      <c r="D39" s="29">
        <f t="shared" ref="D39" si="17">+D40+D41</f>
        <v>12.5</v>
      </c>
      <c r="E39" s="11">
        <f t="shared" si="16"/>
        <v>32.299999999999997</v>
      </c>
      <c r="F39" s="29">
        <f>+F40+F41</f>
        <v>1.7</v>
      </c>
      <c r="G39" s="29">
        <f t="shared" ref="G39" si="18">+G40+G41</f>
        <v>1.6</v>
      </c>
      <c r="H39" s="29">
        <f>+H40+H41</f>
        <v>3.3</v>
      </c>
      <c r="I39" s="12">
        <f t="shared" si="1"/>
        <v>-28.999999999999996</v>
      </c>
      <c r="J39" s="11">
        <f t="shared" si="2"/>
        <v>-89.783281733746122</v>
      </c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2:69" ht="15.95" customHeight="1">
      <c r="B40" s="48" t="s">
        <v>41</v>
      </c>
      <c r="C40" s="40">
        <v>14.3</v>
      </c>
      <c r="D40" s="40">
        <v>8</v>
      </c>
      <c r="E40" s="16">
        <f t="shared" si="16"/>
        <v>22.3</v>
      </c>
      <c r="F40" s="40">
        <v>0</v>
      </c>
      <c r="G40" s="40">
        <v>0</v>
      </c>
      <c r="H40" s="16">
        <f>SUM(F40:G40)</f>
        <v>0</v>
      </c>
      <c r="I40" s="42">
        <f t="shared" si="1"/>
        <v>-22.3</v>
      </c>
      <c r="J40" s="16">
        <f t="shared" si="2"/>
        <v>-100</v>
      </c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spans="2:69" ht="15.95" customHeight="1">
      <c r="B41" s="49" t="s">
        <v>42</v>
      </c>
      <c r="C41" s="50">
        <v>5.5</v>
      </c>
      <c r="D41" s="51">
        <v>4.5</v>
      </c>
      <c r="E41" s="51">
        <f t="shared" si="16"/>
        <v>10</v>
      </c>
      <c r="F41" s="50">
        <v>1.7</v>
      </c>
      <c r="G41" s="51">
        <v>1.6</v>
      </c>
      <c r="H41" s="51">
        <f>SUM(F41:G41)</f>
        <v>3.3</v>
      </c>
      <c r="I41" s="52">
        <f t="shared" si="1"/>
        <v>-6.7</v>
      </c>
      <c r="J41" s="16">
        <f t="shared" si="2"/>
        <v>-67</v>
      </c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</row>
    <row r="42" spans="2:69" ht="15.95" customHeight="1">
      <c r="B42" s="32" t="s">
        <v>43</v>
      </c>
      <c r="C42" s="40">
        <v>82</v>
      </c>
      <c r="D42" s="16">
        <v>82.3</v>
      </c>
      <c r="E42" s="16">
        <f t="shared" si="16"/>
        <v>164.3</v>
      </c>
      <c r="F42" s="40">
        <v>82.2</v>
      </c>
      <c r="G42" s="16">
        <v>72.5</v>
      </c>
      <c r="H42" s="16">
        <f>SUM(F42:G42)</f>
        <v>154.69999999999999</v>
      </c>
      <c r="I42" s="42">
        <f t="shared" si="1"/>
        <v>-9.6000000000000227</v>
      </c>
      <c r="J42" s="42">
        <f t="shared" si="2"/>
        <v>-5.8429701765064044</v>
      </c>
      <c r="K42" s="26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</row>
    <row r="43" spans="2:69" ht="15.95" customHeight="1">
      <c r="B43" s="32" t="s">
        <v>44</v>
      </c>
      <c r="C43" s="40">
        <v>23.5</v>
      </c>
      <c r="D43" s="16">
        <v>23.4</v>
      </c>
      <c r="E43" s="16">
        <f t="shared" si="16"/>
        <v>46.9</v>
      </c>
      <c r="F43" s="40">
        <v>25.7</v>
      </c>
      <c r="G43" s="16">
        <v>25.8</v>
      </c>
      <c r="H43" s="16">
        <f>SUM(F43:G43)</f>
        <v>51.5</v>
      </c>
      <c r="I43" s="42">
        <f t="shared" si="1"/>
        <v>4.6000000000000014</v>
      </c>
      <c r="J43" s="42">
        <f t="shared" si="2"/>
        <v>9.8081023454157812</v>
      </c>
      <c r="K43" s="26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</row>
    <row r="44" spans="2:69" ht="15.95" customHeight="1">
      <c r="B44" s="31" t="s">
        <v>45</v>
      </c>
      <c r="C44" s="29">
        <v>130.6</v>
      </c>
      <c r="D44" s="11">
        <v>82.7</v>
      </c>
      <c r="E44" s="11">
        <f t="shared" si="16"/>
        <v>213.3</v>
      </c>
      <c r="F44" s="29">
        <v>89.7</v>
      </c>
      <c r="G44" s="11">
        <v>125.2</v>
      </c>
      <c r="H44" s="11">
        <f>SUM(F44:G44)</f>
        <v>214.9</v>
      </c>
      <c r="I44" s="12">
        <f t="shared" si="1"/>
        <v>1.5999999999999943</v>
      </c>
      <c r="J44" s="12">
        <f t="shared" si="2"/>
        <v>0.75011720581340557</v>
      </c>
      <c r="K44" s="5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</row>
    <row r="45" spans="2:69" ht="15.95" customHeight="1">
      <c r="B45" s="10" t="s">
        <v>46</v>
      </c>
      <c r="C45" s="54">
        <f t="shared" ref="C45:G45" si="19">+C46+C49+C50</f>
        <v>3469.2</v>
      </c>
      <c r="D45" s="55">
        <f t="shared" si="19"/>
        <v>3074</v>
      </c>
      <c r="E45" s="55">
        <f t="shared" si="19"/>
        <v>6543.2</v>
      </c>
      <c r="F45" s="54">
        <f t="shared" si="19"/>
        <v>3102.7</v>
      </c>
      <c r="G45" s="55">
        <f t="shared" si="19"/>
        <v>3296.8999999999996</v>
      </c>
      <c r="H45" s="55">
        <f>+H46+H49+H50</f>
        <v>6399.5999999999995</v>
      </c>
      <c r="I45" s="56">
        <f t="shared" si="1"/>
        <v>-143.60000000000036</v>
      </c>
      <c r="J45" s="56">
        <f t="shared" si="2"/>
        <v>-2.1946448221053974</v>
      </c>
      <c r="K45" s="5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</row>
    <row r="46" spans="2:69" ht="15.95" customHeight="1">
      <c r="B46" s="58" t="s">
        <v>47</v>
      </c>
      <c r="C46" s="59">
        <f t="shared" ref="C46:G46" si="20">SUM(C47:C48)</f>
        <v>2737.1</v>
      </c>
      <c r="D46" s="60">
        <f t="shared" si="20"/>
        <v>2402.4</v>
      </c>
      <c r="E46" s="60">
        <f t="shared" si="20"/>
        <v>5139.5</v>
      </c>
      <c r="F46" s="59">
        <f t="shared" si="20"/>
        <v>2709.6</v>
      </c>
      <c r="G46" s="60">
        <f t="shared" si="20"/>
        <v>2948.2</v>
      </c>
      <c r="H46" s="60">
        <f>SUM(H47:H48)</f>
        <v>5657.7999999999993</v>
      </c>
      <c r="I46" s="61">
        <f t="shared" si="1"/>
        <v>518.29999999999927</v>
      </c>
      <c r="J46" s="61">
        <f t="shared" si="2"/>
        <v>10.084638583519784</v>
      </c>
      <c r="K46" s="5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</row>
    <row r="47" spans="2:69" ht="15.95" customHeight="1">
      <c r="B47" s="32" t="s">
        <v>48</v>
      </c>
      <c r="C47" s="40">
        <v>2737.1</v>
      </c>
      <c r="D47" s="41">
        <v>2402.4</v>
      </c>
      <c r="E47" s="16">
        <f>SUM(C47:D47)</f>
        <v>5139.5</v>
      </c>
      <c r="F47" s="40">
        <v>2709.6</v>
      </c>
      <c r="G47" s="41">
        <v>2948.2</v>
      </c>
      <c r="H47" s="16">
        <f>SUM(F47:G47)</f>
        <v>5657.7999999999993</v>
      </c>
      <c r="I47" s="42">
        <f t="shared" si="1"/>
        <v>518.29999999999927</v>
      </c>
      <c r="J47" s="42">
        <f t="shared" si="2"/>
        <v>10.084638583519784</v>
      </c>
      <c r="K47" s="5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2:69" ht="15.95" customHeight="1">
      <c r="B48" s="32" t="s">
        <v>24</v>
      </c>
      <c r="C48" s="40">
        <v>0</v>
      </c>
      <c r="D48" s="41">
        <v>0</v>
      </c>
      <c r="E48" s="16">
        <f>SUM(C48:D48)</f>
        <v>0</v>
      </c>
      <c r="F48" s="40">
        <v>0</v>
      </c>
      <c r="G48" s="41">
        <v>0</v>
      </c>
      <c r="H48" s="16">
        <f>SUM(F48:G48)</f>
        <v>0</v>
      </c>
      <c r="I48" s="42">
        <f t="shared" si="1"/>
        <v>0</v>
      </c>
      <c r="J48" s="62">
        <v>0</v>
      </c>
      <c r="K48" s="5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2:69" ht="15.95" customHeight="1">
      <c r="B49" s="58" t="s">
        <v>49</v>
      </c>
      <c r="C49" s="59">
        <v>0</v>
      </c>
      <c r="D49" s="63">
        <v>0</v>
      </c>
      <c r="E49" s="60">
        <f>SUM(C49:D49)</f>
        <v>0</v>
      </c>
      <c r="F49" s="59">
        <v>0</v>
      </c>
      <c r="G49" s="63">
        <v>0</v>
      </c>
      <c r="H49" s="60">
        <f>SUM(F49:G49)</f>
        <v>0</v>
      </c>
      <c r="I49" s="61">
        <f t="shared" si="1"/>
        <v>0</v>
      </c>
      <c r="J49" s="62">
        <v>0</v>
      </c>
      <c r="K49" s="5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2:69" ht="15.95" customHeight="1">
      <c r="B50" s="58" t="s">
        <v>50</v>
      </c>
      <c r="C50" s="59">
        <f t="shared" ref="C50:G50" si="21">SUM(C51:C53)</f>
        <v>732.1</v>
      </c>
      <c r="D50" s="60">
        <f t="shared" si="21"/>
        <v>671.6</v>
      </c>
      <c r="E50" s="60">
        <f t="shared" si="21"/>
        <v>1403.7</v>
      </c>
      <c r="F50" s="59">
        <f t="shared" si="21"/>
        <v>393.1</v>
      </c>
      <c r="G50" s="60">
        <f t="shared" si="21"/>
        <v>348.7</v>
      </c>
      <c r="H50" s="60">
        <f>SUM(H51:H53)</f>
        <v>741.80000000000007</v>
      </c>
      <c r="I50" s="61">
        <f t="shared" si="1"/>
        <v>-661.9</v>
      </c>
      <c r="J50" s="61">
        <f t="shared" ref="J50:J56" si="22">+I50/E50*100</f>
        <v>-47.153950274275125</v>
      </c>
      <c r="K50" s="57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</row>
    <row r="51" spans="2:69" ht="15.95" customHeight="1">
      <c r="B51" s="32" t="s">
        <v>51</v>
      </c>
      <c r="C51" s="40">
        <v>672.4</v>
      </c>
      <c r="D51" s="41">
        <v>627.5</v>
      </c>
      <c r="E51" s="16">
        <f t="shared" ref="E51:E56" si="23">SUM(C51:D51)</f>
        <v>1299.9000000000001</v>
      </c>
      <c r="F51" s="40">
        <v>356.8</v>
      </c>
      <c r="G51" s="41">
        <v>322.3</v>
      </c>
      <c r="H51" s="15">
        <f t="shared" ref="H51:H56" si="24">SUM(F51:G51)</f>
        <v>679.1</v>
      </c>
      <c r="I51" s="42">
        <f t="shared" si="1"/>
        <v>-620.80000000000007</v>
      </c>
      <c r="J51" s="42">
        <f t="shared" si="22"/>
        <v>-47.757519809216099</v>
      </c>
      <c r="K51" s="57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</row>
    <row r="52" spans="2:69" ht="15.95" customHeight="1">
      <c r="B52" s="32" t="s">
        <v>52</v>
      </c>
      <c r="C52" s="40">
        <v>15.1</v>
      </c>
      <c r="D52" s="41">
        <v>12.2</v>
      </c>
      <c r="E52" s="16">
        <f t="shared" si="23"/>
        <v>27.299999999999997</v>
      </c>
      <c r="F52" s="40">
        <v>5</v>
      </c>
      <c r="G52" s="41">
        <v>5.7</v>
      </c>
      <c r="H52" s="15">
        <f t="shared" si="24"/>
        <v>10.7</v>
      </c>
      <c r="I52" s="42">
        <f t="shared" si="1"/>
        <v>-16.599999999999998</v>
      </c>
      <c r="J52" s="42">
        <f t="shared" si="22"/>
        <v>-60.805860805860803</v>
      </c>
      <c r="K52" s="5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</row>
    <row r="53" spans="2:69" ht="15.95" customHeight="1">
      <c r="B53" s="32" t="s">
        <v>24</v>
      </c>
      <c r="C53" s="40">
        <v>44.6</v>
      </c>
      <c r="D53" s="41">
        <v>31.9</v>
      </c>
      <c r="E53" s="16">
        <f t="shared" si="23"/>
        <v>76.5</v>
      </c>
      <c r="F53" s="40">
        <v>31.3</v>
      </c>
      <c r="G53" s="41">
        <v>20.7</v>
      </c>
      <c r="H53" s="15">
        <f t="shared" si="24"/>
        <v>52</v>
      </c>
      <c r="I53" s="42">
        <f t="shared" si="1"/>
        <v>-24.5</v>
      </c>
      <c r="J53" s="42">
        <f t="shared" si="22"/>
        <v>-32.026143790849673</v>
      </c>
      <c r="K53" s="5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</row>
    <row r="54" spans="2:69" ht="15.95" customHeight="1">
      <c r="B54" s="10" t="s">
        <v>53</v>
      </c>
      <c r="C54" s="29">
        <v>83.7</v>
      </c>
      <c r="D54" s="5">
        <v>65.5</v>
      </c>
      <c r="E54" s="11">
        <f t="shared" si="23"/>
        <v>149.19999999999999</v>
      </c>
      <c r="F54" s="29">
        <v>56.4</v>
      </c>
      <c r="G54" s="5">
        <v>83.9</v>
      </c>
      <c r="H54" s="11">
        <f t="shared" si="24"/>
        <v>140.30000000000001</v>
      </c>
      <c r="I54" s="12">
        <f t="shared" si="1"/>
        <v>-8.8999999999999773</v>
      </c>
      <c r="J54" s="12">
        <f t="shared" si="22"/>
        <v>-5.9651474530830955</v>
      </c>
      <c r="K54" s="5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5" spans="2:69" ht="15.95" customHeight="1">
      <c r="B55" s="10" t="s">
        <v>54</v>
      </c>
      <c r="C55" s="29">
        <v>0.1</v>
      </c>
      <c r="D55" s="5">
        <v>0.1</v>
      </c>
      <c r="E55" s="11">
        <f t="shared" si="23"/>
        <v>0.2</v>
      </c>
      <c r="F55" s="29">
        <v>0</v>
      </c>
      <c r="G55" s="5">
        <v>0.2</v>
      </c>
      <c r="H55" s="11">
        <f t="shared" si="24"/>
        <v>0.2</v>
      </c>
      <c r="I55" s="12">
        <f t="shared" si="1"/>
        <v>0</v>
      </c>
      <c r="J55" s="12">
        <f t="shared" si="22"/>
        <v>0</v>
      </c>
      <c r="K55" s="5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</row>
    <row r="56" spans="2:69" ht="15.95" customHeight="1">
      <c r="B56" s="10" t="s">
        <v>55</v>
      </c>
      <c r="C56" s="29">
        <v>179</v>
      </c>
      <c r="D56" s="5">
        <v>255.9</v>
      </c>
      <c r="E56" s="11">
        <f t="shared" si="23"/>
        <v>434.9</v>
      </c>
      <c r="F56" s="29">
        <v>179.7</v>
      </c>
      <c r="G56" s="5">
        <v>204.5</v>
      </c>
      <c r="H56" s="11">
        <f t="shared" si="24"/>
        <v>384.2</v>
      </c>
      <c r="I56" s="12">
        <f t="shared" si="1"/>
        <v>-50.699999999999989</v>
      </c>
      <c r="J56" s="12">
        <f t="shared" si="22"/>
        <v>-11.657852379857436</v>
      </c>
      <c r="K56" s="53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</row>
    <row r="57" spans="2:69" ht="15.95" customHeight="1">
      <c r="B57" s="10" t="s">
        <v>56</v>
      </c>
      <c r="C57" s="11">
        <f t="shared" ref="C57:H57" si="25">+C58</f>
        <v>0.3</v>
      </c>
      <c r="D57" s="11">
        <f t="shared" si="25"/>
        <v>0.2</v>
      </c>
      <c r="E57" s="11">
        <f t="shared" si="25"/>
        <v>0.5</v>
      </c>
      <c r="F57" s="11">
        <f>+F58</f>
        <v>1648.9</v>
      </c>
      <c r="G57" s="11">
        <f>+G58</f>
        <v>0.2</v>
      </c>
      <c r="H57" s="11">
        <f t="shared" si="25"/>
        <v>1649.1000000000001</v>
      </c>
      <c r="I57" s="12">
        <f t="shared" si="1"/>
        <v>1648.6000000000001</v>
      </c>
      <c r="J57" s="64">
        <v>0</v>
      </c>
      <c r="K57" s="53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</row>
    <row r="58" spans="2:69" s="66" customFormat="1" ht="15.95" customHeight="1">
      <c r="B58" s="65" t="s">
        <v>57</v>
      </c>
      <c r="C58" s="29">
        <f>SUM(C59:C64)</f>
        <v>0.3</v>
      </c>
      <c r="D58" s="29">
        <f>SUM(D59:D64)</f>
        <v>0.2</v>
      </c>
      <c r="E58" s="29">
        <f>SUM(E59:E64)</f>
        <v>0.5</v>
      </c>
      <c r="F58" s="29">
        <f>SUM(F59:F64)</f>
        <v>1648.9</v>
      </c>
      <c r="G58" s="29">
        <f>SUM(G59:G64)</f>
        <v>0.2</v>
      </c>
      <c r="H58" s="11">
        <f t="shared" ref="H58:H64" si="26">SUM(F58:G58)</f>
        <v>1649.1000000000001</v>
      </c>
      <c r="I58" s="12">
        <f t="shared" si="1"/>
        <v>1648.6000000000001</v>
      </c>
      <c r="J58" s="64">
        <v>0</v>
      </c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</row>
    <row r="59" spans="2:69" s="66" customFormat="1" ht="15.95" hidden="1" customHeight="1">
      <c r="B59" s="67" t="s">
        <v>58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1">
        <f t="shared" si="26"/>
        <v>0</v>
      </c>
      <c r="I59" s="52">
        <f t="shared" si="1"/>
        <v>0</v>
      </c>
      <c r="J59" s="68">
        <v>0</v>
      </c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</row>
    <row r="60" spans="2:69" s="71" customFormat="1" ht="15.95" hidden="1" customHeight="1">
      <c r="B60" s="69" t="s">
        <v>59</v>
      </c>
      <c r="C60" s="28">
        <v>0</v>
      </c>
      <c r="D60" s="28">
        <v>0</v>
      </c>
      <c r="E60" s="16">
        <f>SUM(C60:D60)</f>
        <v>0</v>
      </c>
      <c r="F60" s="28">
        <v>0</v>
      </c>
      <c r="G60" s="28">
        <v>0</v>
      </c>
      <c r="H60" s="15">
        <f t="shared" si="26"/>
        <v>0</v>
      </c>
      <c r="I60" s="17">
        <f t="shared" si="1"/>
        <v>0</v>
      </c>
      <c r="J60" s="70">
        <v>0</v>
      </c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</row>
    <row r="61" spans="2:69" s="71" customFormat="1" ht="15.95" hidden="1" customHeight="1">
      <c r="B61" s="69" t="s">
        <v>60</v>
      </c>
      <c r="C61" s="28">
        <v>0</v>
      </c>
      <c r="D61" s="28">
        <v>0</v>
      </c>
      <c r="E61" s="16">
        <f>SUM(C61:D61)</f>
        <v>0</v>
      </c>
      <c r="F61" s="28">
        <v>0</v>
      </c>
      <c r="G61" s="28">
        <v>0</v>
      </c>
      <c r="H61" s="15">
        <f t="shared" si="26"/>
        <v>0</v>
      </c>
      <c r="I61" s="17">
        <f t="shared" si="1"/>
        <v>0</v>
      </c>
      <c r="J61" s="70">
        <v>0</v>
      </c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</row>
    <row r="62" spans="2:69" s="71" customFormat="1" ht="15.95" hidden="1" customHeight="1">
      <c r="B62" s="69" t="s">
        <v>61</v>
      </c>
      <c r="C62" s="28">
        <v>0</v>
      </c>
      <c r="D62" s="28">
        <v>0</v>
      </c>
      <c r="E62" s="16">
        <f>SUM(C62:D62)</f>
        <v>0</v>
      </c>
      <c r="F62" s="28">
        <v>0</v>
      </c>
      <c r="G62" s="28">
        <v>0</v>
      </c>
      <c r="H62" s="15">
        <f t="shared" si="26"/>
        <v>0</v>
      </c>
      <c r="I62" s="17">
        <f t="shared" si="1"/>
        <v>0</v>
      </c>
      <c r="J62" s="70">
        <v>0</v>
      </c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</row>
    <row r="63" spans="2:69" s="71" customFormat="1" ht="15.95" customHeight="1">
      <c r="B63" s="69" t="s">
        <v>62</v>
      </c>
      <c r="C63" s="28">
        <v>0</v>
      </c>
      <c r="D63" s="28">
        <v>0</v>
      </c>
      <c r="E63" s="16">
        <v>0</v>
      </c>
      <c r="F63" s="28">
        <v>1648.9</v>
      </c>
      <c r="G63" s="28">
        <v>0</v>
      </c>
      <c r="H63" s="15">
        <f t="shared" si="26"/>
        <v>1648.9</v>
      </c>
      <c r="I63" s="17">
        <f t="shared" si="1"/>
        <v>1648.9</v>
      </c>
      <c r="J63" s="72">
        <v>0</v>
      </c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</row>
    <row r="64" spans="2:69" s="71" customFormat="1" ht="15.95" customHeight="1">
      <c r="B64" s="69" t="s">
        <v>24</v>
      </c>
      <c r="C64" s="28">
        <v>0.3</v>
      </c>
      <c r="D64" s="28">
        <v>0.2</v>
      </c>
      <c r="E64" s="16">
        <f>SUM(C64:D64)</f>
        <v>0.5</v>
      </c>
      <c r="F64" s="28">
        <v>0</v>
      </c>
      <c r="G64" s="28">
        <v>0.2</v>
      </c>
      <c r="H64" s="15">
        <f t="shared" si="26"/>
        <v>0.2</v>
      </c>
      <c r="I64" s="17">
        <f t="shared" si="1"/>
        <v>-0.3</v>
      </c>
      <c r="J64" s="16">
        <f t="shared" ref="J64:J94" si="27">+I64/E64*100</f>
        <v>-60</v>
      </c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</row>
    <row r="65" spans="2:69" ht="15.95" customHeight="1">
      <c r="B65" s="73" t="s">
        <v>63</v>
      </c>
      <c r="C65" s="29">
        <f t="shared" ref="C65:G65" si="28">+C66+C76+C80</f>
        <v>2739.0999999999995</v>
      </c>
      <c r="D65" s="11">
        <f t="shared" si="28"/>
        <v>2054.2000000000003</v>
      </c>
      <c r="E65" s="11">
        <f t="shared" si="28"/>
        <v>4793.3</v>
      </c>
      <c r="F65" s="29">
        <f t="shared" si="28"/>
        <v>1679.4</v>
      </c>
      <c r="G65" s="11">
        <f t="shared" si="28"/>
        <v>1457.0000000000002</v>
      </c>
      <c r="H65" s="11">
        <f>+H66+H76+H80</f>
        <v>3136.4</v>
      </c>
      <c r="I65" s="12">
        <f t="shared" si="1"/>
        <v>-1656.9</v>
      </c>
      <c r="J65" s="11">
        <f t="shared" si="27"/>
        <v>-34.566999770513007</v>
      </c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</row>
    <row r="66" spans="2:69" ht="15.95" customHeight="1">
      <c r="B66" s="74" t="s">
        <v>64</v>
      </c>
      <c r="C66" s="29">
        <f t="shared" ref="C66:G66" si="29">+C67+C72</f>
        <v>2383.9999999999995</v>
      </c>
      <c r="D66" s="11">
        <f t="shared" si="29"/>
        <v>1634.8000000000002</v>
      </c>
      <c r="E66" s="11">
        <f t="shared" si="29"/>
        <v>4018.8</v>
      </c>
      <c r="F66" s="29">
        <f t="shared" si="29"/>
        <v>1429.7</v>
      </c>
      <c r="G66" s="11">
        <f t="shared" si="29"/>
        <v>1213.8000000000002</v>
      </c>
      <c r="H66" s="11">
        <f>+H67+H72</f>
        <v>2643.5</v>
      </c>
      <c r="I66" s="12">
        <f t="shared" si="1"/>
        <v>-1375.3000000000002</v>
      </c>
      <c r="J66" s="11">
        <f t="shared" si="27"/>
        <v>-34.221658206429787</v>
      </c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</row>
    <row r="67" spans="2:69" ht="15.95" customHeight="1">
      <c r="B67" s="31" t="s">
        <v>65</v>
      </c>
      <c r="C67" s="29">
        <f t="shared" ref="C67:G67" si="30">SUM(C68:C71)</f>
        <v>106.6</v>
      </c>
      <c r="D67" s="11">
        <f t="shared" si="30"/>
        <v>117.19999999999999</v>
      </c>
      <c r="E67" s="11">
        <f t="shared" si="30"/>
        <v>223.8</v>
      </c>
      <c r="F67" s="29">
        <f t="shared" si="30"/>
        <v>76.900000000000006</v>
      </c>
      <c r="G67" s="11">
        <f t="shared" si="30"/>
        <v>91.899999999999991</v>
      </c>
      <c r="H67" s="11">
        <f>SUM(H68:H71)</f>
        <v>168.79999999999998</v>
      </c>
      <c r="I67" s="12">
        <f t="shared" si="1"/>
        <v>-55.000000000000028</v>
      </c>
      <c r="J67" s="11">
        <f t="shared" si="27"/>
        <v>-24.575513851653273</v>
      </c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</row>
    <row r="68" spans="2:69" ht="15.95" customHeight="1">
      <c r="B68" s="32" t="s">
        <v>66</v>
      </c>
      <c r="C68" s="40">
        <v>104.2</v>
      </c>
      <c r="D68" s="75">
        <v>94.9</v>
      </c>
      <c r="E68" s="16">
        <f>SUM(C68:D68)</f>
        <v>199.10000000000002</v>
      </c>
      <c r="F68" s="40">
        <v>74.900000000000006</v>
      </c>
      <c r="G68" s="75">
        <v>91.8</v>
      </c>
      <c r="H68" s="15">
        <f>SUM(F68:G68)</f>
        <v>166.7</v>
      </c>
      <c r="I68" s="42">
        <f t="shared" si="1"/>
        <v>-32.400000000000034</v>
      </c>
      <c r="J68" s="16">
        <f t="shared" si="27"/>
        <v>-16.273229532898057</v>
      </c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</row>
    <row r="69" spans="2:69" ht="15.95" customHeight="1">
      <c r="B69" s="32" t="s">
        <v>67</v>
      </c>
      <c r="C69" s="40">
        <v>1.2</v>
      </c>
      <c r="D69" s="76">
        <v>1.8</v>
      </c>
      <c r="E69" s="16">
        <f>SUM(C69:D69)</f>
        <v>3</v>
      </c>
      <c r="F69" s="40">
        <v>0</v>
      </c>
      <c r="G69" s="76">
        <v>0</v>
      </c>
      <c r="H69" s="16">
        <f>SUM(F69:G69)</f>
        <v>0</v>
      </c>
      <c r="I69" s="42">
        <f t="shared" si="1"/>
        <v>-3</v>
      </c>
      <c r="J69" s="16">
        <f t="shared" si="27"/>
        <v>-100</v>
      </c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</row>
    <row r="70" spans="2:69" ht="15.95" customHeight="1">
      <c r="B70" s="67" t="s">
        <v>68</v>
      </c>
      <c r="C70" s="50">
        <v>0.6</v>
      </c>
      <c r="D70" s="77">
        <v>20.399999999999999</v>
      </c>
      <c r="E70" s="51">
        <f>SUM(C70:D70)</f>
        <v>21</v>
      </c>
      <c r="F70" s="50">
        <v>1.9</v>
      </c>
      <c r="G70" s="77">
        <v>0</v>
      </c>
      <c r="H70" s="51">
        <f>SUM(F70:G70)</f>
        <v>1.9</v>
      </c>
      <c r="I70" s="52">
        <f t="shared" si="1"/>
        <v>-19.100000000000001</v>
      </c>
      <c r="J70" s="51">
        <f t="shared" si="27"/>
        <v>-90.952380952380963</v>
      </c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</row>
    <row r="71" spans="2:69" ht="15.95" customHeight="1">
      <c r="B71" s="32" t="s">
        <v>69</v>
      </c>
      <c r="C71" s="40">
        <v>0.6</v>
      </c>
      <c r="D71" s="16">
        <v>0.1</v>
      </c>
      <c r="E71" s="16">
        <f>SUM(C71:D71)</f>
        <v>0.7</v>
      </c>
      <c r="F71" s="40">
        <v>0.1</v>
      </c>
      <c r="G71" s="16">
        <v>0.1</v>
      </c>
      <c r="H71" s="16">
        <f>SUM(F71:G71)</f>
        <v>0.2</v>
      </c>
      <c r="I71" s="42">
        <f t="shared" si="1"/>
        <v>-0.49999999999999994</v>
      </c>
      <c r="J71" s="16">
        <f t="shared" si="27"/>
        <v>-71.428571428571431</v>
      </c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</row>
    <row r="72" spans="2:69" ht="15.95" customHeight="1">
      <c r="B72" s="31" t="s">
        <v>70</v>
      </c>
      <c r="C72" s="78">
        <f t="shared" ref="C72:G72" si="31">SUM(C73:C75)</f>
        <v>2277.3999999999996</v>
      </c>
      <c r="D72" s="11">
        <f t="shared" si="31"/>
        <v>1517.6000000000001</v>
      </c>
      <c r="E72" s="11">
        <f t="shared" si="31"/>
        <v>3795</v>
      </c>
      <c r="F72" s="78">
        <f t="shared" si="31"/>
        <v>1352.8</v>
      </c>
      <c r="G72" s="11">
        <f t="shared" si="31"/>
        <v>1121.9000000000001</v>
      </c>
      <c r="H72" s="11">
        <f>SUM(H73:H75)</f>
        <v>2474.6999999999998</v>
      </c>
      <c r="I72" s="12">
        <f t="shared" ref="I72:I103" si="32">+H72-E72</f>
        <v>-1320.3000000000002</v>
      </c>
      <c r="J72" s="11">
        <f t="shared" si="27"/>
        <v>-34.790513833992101</v>
      </c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</row>
    <row r="73" spans="2:69" ht="15.95" customHeight="1">
      <c r="B73" s="79" t="s">
        <v>71</v>
      </c>
      <c r="C73" s="41">
        <v>33.700000000000003</v>
      </c>
      <c r="D73" s="41">
        <v>28.4</v>
      </c>
      <c r="E73" s="16">
        <f>SUM(C73:D73)</f>
        <v>62.1</v>
      </c>
      <c r="F73" s="41">
        <v>23.6</v>
      </c>
      <c r="G73" s="41">
        <v>30.7</v>
      </c>
      <c r="H73" s="16">
        <f>SUM(F73:G73)</f>
        <v>54.3</v>
      </c>
      <c r="I73" s="42">
        <f t="shared" si="32"/>
        <v>-7.8000000000000043</v>
      </c>
      <c r="J73" s="16">
        <f t="shared" si="27"/>
        <v>-12.560386473429958</v>
      </c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</row>
    <row r="74" spans="2:69" ht="15.95" customHeight="1">
      <c r="B74" s="67" t="s">
        <v>72</v>
      </c>
      <c r="C74" s="80">
        <v>2150.6</v>
      </c>
      <c r="D74" s="81">
        <v>1288.2</v>
      </c>
      <c r="E74" s="82">
        <f>SUM(C74:D74)</f>
        <v>3438.8</v>
      </c>
      <c r="F74" s="80">
        <v>1042.7</v>
      </c>
      <c r="G74" s="81">
        <v>839.5</v>
      </c>
      <c r="H74" s="82">
        <f>SUM(F74:G74)</f>
        <v>1882.2</v>
      </c>
      <c r="I74" s="52">
        <f t="shared" si="32"/>
        <v>-1556.6000000000001</v>
      </c>
      <c r="J74" s="51">
        <f t="shared" si="27"/>
        <v>-45.265790391997214</v>
      </c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</row>
    <row r="75" spans="2:69" ht="15.95" customHeight="1">
      <c r="B75" s="79" t="s">
        <v>24</v>
      </c>
      <c r="C75" s="28">
        <v>93.1</v>
      </c>
      <c r="D75" s="41">
        <v>201</v>
      </c>
      <c r="E75" s="16">
        <f>SUM(C75:D75)</f>
        <v>294.10000000000002</v>
      </c>
      <c r="F75" s="28">
        <v>286.5</v>
      </c>
      <c r="G75" s="41">
        <v>251.7</v>
      </c>
      <c r="H75" s="16">
        <f>SUM(F75:G75)</f>
        <v>538.20000000000005</v>
      </c>
      <c r="I75" s="42">
        <f t="shared" si="32"/>
        <v>244.10000000000002</v>
      </c>
      <c r="J75" s="16">
        <f t="shared" si="27"/>
        <v>82.998979938796325</v>
      </c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</row>
    <row r="76" spans="2:69" ht="15.95" customHeight="1">
      <c r="B76" s="74" t="s">
        <v>73</v>
      </c>
      <c r="C76" s="83">
        <f t="shared" ref="C76:G76" si="33">SUM(C77:C79)</f>
        <v>350.49999999999994</v>
      </c>
      <c r="D76" s="5">
        <f t="shared" si="33"/>
        <v>414.8</v>
      </c>
      <c r="E76" s="5">
        <f t="shared" si="33"/>
        <v>765.3</v>
      </c>
      <c r="F76" s="83">
        <f t="shared" si="33"/>
        <v>244</v>
      </c>
      <c r="G76" s="5">
        <f t="shared" si="33"/>
        <v>236.8</v>
      </c>
      <c r="H76" s="5">
        <f>SUM(H77:H79)</f>
        <v>480.80000000000007</v>
      </c>
      <c r="I76" s="6">
        <f t="shared" si="32"/>
        <v>-284.49999999999989</v>
      </c>
      <c r="J76" s="5">
        <f t="shared" si="27"/>
        <v>-37.174964066379182</v>
      </c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</row>
    <row r="77" spans="2:69" ht="15.95" customHeight="1">
      <c r="B77" s="32" t="s">
        <v>74</v>
      </c>
      <c r="C77" s="40">
        <v>286.39999999999998</v>
      </c>
      <c r="D77" s="41">
        <v>362.4</v>
      </c>
      <c r="E77" s="16">
        <f>SUM(C77:D77)</f>
        <v>648.79999999999995</v>
      </c>
      <c r="F77" s="40">
        <v>184.5</v>
      </c>
      <c r="G77" s="41">
        <v>175.3</v>
      </c>
      <c r="H77" s="16">
        <f>SUM(F77:G77)</f>
        <v>359.8</v>
      </c>
      <c r="I77" s="42">
        <f t="shared" si="32"/>
        <v>-288.99999999999994</v>
      </c>
      <c r="J77" s="16">
        <f t="shared" si="27"/>
        <v>-44.543773119605419</v>
      </c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</row>
    <row r="78" spans="2:69" ht="15.95" customHeight="1">
      <c r="B78" s="32" t="s">
        <v>75</v>
      </c>
      <c r="C78" s="40">
        <v>61.4</v>
      </c>
      <c r="D78" s="41">
        <v>49.8</v>
      </c>
      <c r="E78" s="16">
        <f>SUM(C78:D78)</f>
        <v>111.19999999999999</v>
      </c>
      <c r="F78" s="40">
        <v>57.9</v>
      </c>
      <c r="G78" s="84">
        <v>59</v>
      </c>
      <c r="H78" s="16">
        <f>SUM(F78:G78)</f>
        <v>116.9</v>
      </c>
      <c r="I78" s="42">
        <f t="shared" si="32"/>
        <v>5.7000000000000171</v>
      </c>
      <c r="J78" s="16">
        <f t="shared" si="27"/>
        <v>5.1258992805755552</v>
      </c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</row>
    <row r="79" spans="2:69" ht="15.95" customHeight="1">
      <c r="B79" s="32" t="s">
        <v>24</v>
      </c>
      <c r="C79" s="40">
        <v>2.7</v>
      </c>
      <c r="D79" s="40">
        <v>2.6</v>
      </c>
      <c r="E79" s="16">
        <f>SUM(C79:D79)</f>
        <v>5.3000000000000007</v>
      </c>
      <c r="F79" s="40">
        <v>1.6</v>
      </c>
      <c r="G79" s="40">
        <v>2.5</v>
      </c>
      <c r="H79" s="16">
        <f>SUM(F79:G79)</f>
        <v>4.0999999999999996</v>
      </c>
      <c r="I79" s="42">
        <f t="shared" si="32"/>
        <v>-1.2000000000000011</v>
      </c>
      <c r="J79" s="16">
        <f t="shared" si="27"/>
        <v>-22.64150943396228</v>
      </c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</row>
    <row r="80" spans="2:69" ht="15.95" customHeight="1">
      <c r="B80" s="74" t="s">
        <v>76</v>
      </c>
      <c r="C80" s="11">
        <f t="shared" ref="C80:G80" si="34">+C81+C82</f>
        <v>4.5999999999999996</v>
      </c>
      <c r="D80" s="11">
        <f t="shared" si="34"/>
        <v>4.5999999999999996</v>
      </c>
      <c r="E80" s="11">
        <f t="shared" si="34"/>
        <v>9.1999999999999993</v>
      </c>
      <c r="F80" s="11">
        <f t="shared" si="34"/>
        <v>5.7</v>
      </c>
      <c r="G80" s="11">
        <f t="shared" si="34"/>
        <v>6.4</v>
      </c>
      <c r="H80" s="11">
        <f>+H81+H82</f>
        <v>12.100000000000001</v>
      </c>
      <c r="I80" s="42">
        <f t="shared" si="32"/>
        <v>2.9000000000000021</v>
      </c>
      <c r="J80" s="16">
        <f t="shared" si="27"/>
        <v>31.521739130434806</v>
      </c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</row>
    <row r="81" spans="2:69" ht="15.95" customHeight="1">
      <c r="B81" s="85" t="s">
        <v>72</v>
      </c>
      <c r="C81" s="50">
        <v>0</v>
      </c>
      <c r="D81" s="81">
        <v>0</v>
      </c>
      <c r="E81" s="51">
        <f>SUM(C81:D81)</f>
        <v>0</v>
      </c>
      <c r="F81" s="50">
        <v>2</v>
      </c>
      <c r="G81" s="81">
        <v>2.4</v>
      </c>
      <c r="H81" s="51">
        <f>SUM(F81:G81)</f>
        <v>4.4000000000000004</v>
      </c>
      <c r="I81" s="52">
        <f t="shared" si="32"/>
        <v>4.4000000000000004</v>
      </c>
      <c r="J81" s="51">
        <v>0</v>
      </c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</row>
    <row r="82" spans="2:69" s="86" customFormat="1" ht="15.95" customHeight="1">
      <c r="B82" s="23" t="s">
        <v>24</v>
      </c>
      <c r="C82" s="40">
        <v>4.5999999999999996</v>
      </c>
      <c r="D82" s="41">
        <v>4.5999999999999996</v>
      </c>
      <c r="E82" s="16">
        <f>SUM(C82:D82)</f>
        <v>9.1999999999999993</v>
      </c>
      <c r="F82" s="40">
        <v>3.7</v>
      </c>
      <c r="G82" s="41">
        <v>4</v>
      </c>
      <c r="H82" s="16">
        <f>SUM(F82:G82)</f>
        <v>7.7</v>
      </c>
      <c r="I82" s="42">
        <f t="shared" si="32"/>
        <v>-1.4999999999999991</v>
      </c>
      <c r="J82" s="16">
        <f t="shared" si="27"/>
        <v>-16.30434782608695</v>
      </c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</row>
    <row r="83" spans="2:69" ht="15.95" customHeight="1">
      <c r="B83" s="10" t="s">
        <v>77</v>
      </c>
      <c r="C83" s="83">
        <f t="shared" ref="C83:G83" si="35">+C84+C89+C91</f>
        <v>1183.7</v>
      </c>
      <c r="D83" s="5">
        <f t="shared" si="35"/>
        <v>1151.9000000000001</v>
      </c>
      <c r="E83" s="5">
        <f t="shared" si="35"/>
        <v>2335.6</v>
      </c>
      <c r="F83" s="83">
        <f t="shared" si="35"/>
        <v>5261.5</v>
      </c>
      <c r="G83" s="5">
        <f t="shared" si="35"/>
        <v>3057.8</v>
      </c>
      <c r="H83" s="5">
        <f>+H84+H89+H91</f>
        <v>8319.2999999999993</v>
      </c>
      <c r="I83" s="6">
        <f t="shared" si="32"/>
        <v>5983.6999999999989</v>
      </c>
      <c r="J83" s="5">
        <f t="shared" si="27"/>
        <v>256.19541017297479</v>
      </c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</row>
    <row r="84" spans="2:69" ht="15.95" customHeight="1">
      <c r="B84" s="74" t="s">
        <v>78</v>
      </c>
      <c r="C84" s="83">
        <f t="shared" ref="C84:G84" si="36">SUM(C85:C88)</f>
        <v>449.5</v>
      </c>
      <c r="D84" s="5">
        <f t="shared" si="36"/>
        <v>355.5</v>
      </c>
      <c r="E84" s="5">
        <f t="shared" si="36"/>
        <v>805</v>
      </c>
      <c r="F84" s="83">
        <f t="shared" si="36"/>
        <v>4447.8</v>
      </c>
      <c r="G84" s="5">
        <f t="shared" si="36"/>
        <v>2246.1999999999998</v>
      </c>
      <c r="H84" s="5">
        <f>SUM(H85:H88)</f>
        <v>6694</v>
      </c>
      <c r="I84" s="6">
        <f t="shared" si="32"/>
        <v>5889</v>
      </c>
      <c r="J84" s="5">
        <f t="shared" si="27"/>
        <v>731.55279503105589</v>
      </c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</row>
    <row r="85" spans="2:69" ht="15.95" customHeight="1">
      <c r="B85" s="32" t="s">
        <v>79</v>
      </c>
      <c r="C85" s="40">
        <v>0</v>
      </c>
      <c r="D85" s="16">
        <v>0</v>
      </c>
      <c r="E85" s="16">
        <f t="shared" ref="E85:E93" si="37">SUM(C85:D85)</f>
        <v>0</v>
      </c>
      <c r="F85" s="40">
        <v>0</v>
      </c>
      <c r="G85" s="16">
        <v>0</v>
      </c>
      <c r="H85" s="16">
        <f t="shared" ref="H85:H93" si="38">SUM(F85:G85)</f>
        <v>0</v>
      </c>
      <c r="I85" s="87">
        <f t="shared" si="32"/>
        <v>0</v>
      </c>
      <c r="J85" s="16">
        <v>0</v>
      </c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</row>
    <row r="86" spans="2:69" ht="15.95" customHeight="1">
      <c r="B86" s="32" t="s">
        <v>80</v>
      </c>
      <c r="C86" s="40">
        <v>142.30000000000001</v>
      </c>
      <c r="D86" s="16">
        <v>144</v>
      </c>
      <c r="E86" s="16">
        <f t="shared" si="37"/>
        <v>286.3</v>
      </c>
      <c r="F86" s="40">
        <v>4087.7</v>
      </c>
      <c r="G86" s="16">
        <v>2246.1999999999998</v>
      </c>
      <c r="H86" s="16">
        <f t="shared" si="38"/>
        <v>6333.9</v>
      </c>
      <c r="I86" s="42">
        <f t="shared" si="32"/>
        <v>6047.5999999999995</v>
      </c>
      <c r="J86" s="5">
        <f t="shared" si="27"/>
        <v>2112.3297240656652</v>
      </c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</row>
    <row r="87" spans="2:69" ht="15.95" customHeight="1">
      <c r="B87" s="32" t="s">
        <v>81</v>
      </c>
      <c r="C87" s="40">
        <v>307.2</v>
      </c>
      <c r="D87" s="16">
        <v>211.5</v>
      </c>
      <c r="E87" s="16">
        <f t="shared" si="37"/>
        <v>518.70000000000005</v>
      </c>
      <c r="F87" s="40">
        <v>360.1</v>
      </c>
      <c r="G87" s="16">
        <v>0</v>
      </c>
      <c r="H87" s="16">
        <f t="shared" si="38"/>
        <v>360.1</v>
      </c>
      <c r="I87" s="42">
        <f t="shared" si="32"/>
        <v>-158.60000000000002</v>
      </c>
      <c r="J87" s="16">
        <f t="shared" si="27"/>
        <v>-30.576441102756895</v>
      </c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</row>
    <row r="88" spans="2:69" ht="15.95" customHeight="1">
      <c r="B88" s="32" t="s">
        <v>24</v>
      </c>
      <c r="C88" s="40">
        <v>0</v>
      </c>
      <c r="D88" s="41">
        <v>0</v>
      </c>
      <c r="E88" s="16">
        <f t="shared" si="37"/>
        <v>0</v>
      </c>
      <c r="F88" s="40">
        <v>0</v>
      </c>
      <c r="G88" s="41">
        <v>0</v>
      </c>
      <c r="H88" s="16">
        <f t="shared" si="38"/>
        <v>0</v>
      </c>
      <c r="I88" s="42">
        <f t="shared" si="32"/>
        <v>0</v>
      </c>
      <c r="J88" s="16">
        <v>0</v>
      </c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</row>
    <row r="89" spans="2:69" ht="15.95" customHeight="1">
      <c r="B89" s="74" t="s">
        <v>82</v>
      </c>
      <c r="C89" s="29">
        <v>21.3</v>
      </c>
      <c r="D89" s="5">
        <v>8.1999999999999993</v>
      </c>
      <c r="E89" s="11">
        <f t="shared" si="37"/>
        <v>29.5</v>
      </c>
      <c r="F89" s="29">
        <v>112.2</v>
      </c>
      <c r="G89" s="5">
        <v>85.8</v>
      </c>
      <c r="H89" s="11">
        <f t="shared" si="38"/>
        <v>198</v>
      </c>
      <c r="I89" s="12">
        <f t="shared" si="32"/>
        <v>168.5</v>
      </c>
      <c r="J89" s="11">
        <f t="shared" si="27"/>
        <v>571.18644067796606</v>
      </c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</row>
    <row r="90" spans="2:69" ht="15.95" customHeight="1">
      <c r="B90" s="85" t="s">
        <v>83</v>
      </c>
      <c r="C90" s="50">
        <v>0</v>
      </c>
      <c r="D90" s="81">
        <v>0</v>
      </c>
      <c r="E90" s="51">
        <f t="shared" si="37"/>
        <v>0</v>
      </c>
      <c r="F90" s="50">
        <v>76.900000000000006</v>
      </c>
      <c r="G90" s="81">
        <v>56.7</v>
      </c>
      <c r="H90" s="51">
        <f t="shared" si="38"/>
        <v>133.60000000000002</v>
      </c>
      <c r="I90" s="88">
        <f t="shared" si="32"/>
        <v>133.60000000000002</v>
      </c>
      <c r="J90" s="89">
        <v>0</v>
      </c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</row>
    <row r="91" spans="2:69" ht="15.75" customHeight="1">
      <c r="B91" s="90" t="s">
        <v>84</v>
      </c>
      <c r="C91" s="11">
        <v>712.9</v>
      </c>
      <c r="D91" s="11">
        <v>788.2</v>
      </c>
      <c r="E91" s="11">
        <f t="shared" si="37"/>
        <v>1501.1</v>
      </c>
      <c r="F91" s="11">
        <v>701.5</v>
      </c>
      <c r="G91" s="11">
        <v>725.8</v>
      </c>
      <c r="H91" s="11">
        <f t="shared" si="38"/>
        <v>1427.3</v>
      </c>
      <c r="I91" s="12">
        <f t="shared" si="32"/>
        <v>-73.799999999999955</v>
      </c>
      <c r="J91" s="11">
        <f t="shared" si="27"/>
        <v>-4.9163946439277835</v>
      </c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</row>
    <row r="92" spans="2:69" s="34" customFormat="1" ht="15.95" customHeight="1">
      <c r="B92" s="91" t="s">
        <v>85</v>
      </c>
      <c r="C92" s="92">
        <v>710.5</v>
      </c>
      <c r="D92" s="93">
        <v>775.2</v>
      </c>
      <c r="E92" s="38">
        <f t="shared" si="37"/>
        <v>1485.7</v>
      </c>
      <c r="F92" s="92">
        <v>694.6</v>
      </c>
      <c r="G92" s="93">
        <v>721.7</v>
      </c>
      <c r="H92" s="38">
        <f t="shared" si="38"/>
        <v>1416.3000000000002</v>
      </c>
      <c r="I92" s="39">
        <f t="shared" si="32"/>
        <v>-69.399999999999864</v>
      </c>
      <c r="J92" s="38">
        <f t="shared" si="27"/>
        <v>-4.6711987615265436</v>
      </c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</row>
    <row r="93" spans="2:69" s="34" customFormat="1" ht="15.95" customHeight="1">
      <c r="B93" s="94" t="s">
        <v>86</v>
      </c>
      <c r="C93" s="92">
        <v>0</v>
      </c>
      <c r="D93" s="93">
        <v>0</v>
      </c>
      <c r="E93" s="38">
        <f t="shared" si="37"/>
        <v>0</v>
      </c>
      <c r="F93" s="92">
        <v>0</v>
      </c>
      <c r="G93" s="93">
        <v>0</v>
      </c>
      <c r="H93" s="38">
        <f t="shared" si="38"/>
        <v>0</v>
      </c>
      <c r="I93" s="39">
        <f t="shared" si="32"/>
        <v>0</v>
      </c>
      <c r="J93" s="95">
        <v>0</v>
      </c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</row>
    <row r="94" spans="2:69" ht="15.95" customHeight="1">
      <c r="B94" s="96" t="s">
        <v>87</v>
      </c>
      <c r="C94" s="11">
        <f>+C96+C95</f>
        <v>5.7</v>
      </c>
      <c r="D94" s="11">
        <f t="shared" ref="D94:E94" si="39">+D96+D95</f>
        <v>1603.3999999999999</v>
      </c>
      <c r="E94" s="11">
        <f t="shared" si="39"/>
        <v>1609.1</v>
      </c>
      <c r="F94" s="11">
        <f>+F96+F95</f>
        <v>0</v>
      </c>
      <c r="G94" s="11">
        <f t="shared" ref="G94" si="40">+G96+G95</f>
        <v>1743.4</v>
      </c>
      <c r="H94" s="11">
        <f>+H96+H95</f>
        <v>1743.4</v>
      </c>
      <c r="I94" s="12">
        <f t="shared" si="32"/>
        <v>134.30000000000018</v>
      </c>
      <c r="J94" s="97">
        <f t="shared" si="27"/>
        <v>8.3462805294885456</v>
      </c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</row>
    <row r="95" spans="2:69" ht="15.95" customHeight="1">
      <c r="B95" s="14" t="s">
        <v>88</v>
      </c>
      <c r="C95" s="16">
        <v>5.7</v>
      </c>
      <c r="D95" s="41">
        <v>5.6</v>
      </c>
      <c r="E95" s="16">
        <f>SUM(C95:D95)</f>
        <v>11.3</v>
      </c>
      <c r="F95" s="16">
        <v>0</v>
      </c>
      <c r="G95" s="41">
        <v>0</v>
      </c>
      <c r="H95" s="16">
        <f>SUM(F95:G95)</f>
        <v>0</v>
      </c>
      <c r="I95" s="42">
        <f t="shared" si="32"/>
        <v>-11.3</v>
      </c>
      <c r="J95" s="38">
        <f t="shared" ref="J95:J101" si="41">+I95/E95*100</f>
        <v>-100</v>
      </c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</row>
    <row r="96" spans="2:69" ht="15.95" customHeight="1">
      <c r="B96" s="98" t="s">
        <v>89</v>
      </c>
      <c r="C96" s="40">
        <v>0</v>
      </c>
      <c r="D96" s="41">
        <v>1597.8</v>
      </c>
      <c r="E96" s="16">
        <f>SUM(C96:D96)</f>
        <v>1597.8</v>
      </c>
      <c r="F96" s="40">
        <v>0</v>
      </c>
      <c r="G96" s="41">
        <v>1743.4</v>
      </c>
      <c r="H96" s="16">
        <f>SUM(F96:G96)</f>
        <v>1743.4</v>
      </c>
      <c r="I96" s="42">
        <f t="shared" si="32"/>
        <v>145.60000000000014</v>
      </c>
      <c r="J96" s="38">
        <f t="shared" si="41"/>
        <v>9.1125297283765274</v>
      </c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</row>
    <row r="97" spans="2:69" ht="20.25" customHeight="1" thickBot="1">
      <c r="B97" s="99" t="s">
        <v>90</v>
      </c>
      <c r="C97" s="100">
        <f t="shared" ref="C97:H97" si="42">+C94+C8</f>
        <v>63522.799999999981</v>
      </c>
      <c r="D97" s="100">
        <f t="shared" si="42"/>
        <v>51349.7</v>
      </c>
      <c r="E97" s="100">
        <f t="shared" si="42"/>
        <v>114872.5</v>
      </c>
      <c r="F97" s="100">
        <f t="shared" si="42"/>
        <v>67740.700000000012</v>
      </c>
      <c r="G97" s="100">
        <f t="shared" si="42"/>
        <v>60608.200000000004</v>
      </c>
      <c r="H97" s="100">
        <f t="shared" si="42"/>
        <v>128348.9</v>
      </c>
      <c r="I97" s="101">
        <f t="shared" si="32"/>
        <v>13476.399999999994</v>
      </c>
      <c r="J97" s="100">
        <f t="shared" si="41"/>
        <v>11.731615486735288</v>
      </c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</row>
    <row r="98" spans="2:69" ht="15.95" customHeight="1" thickTop="1">
      <c r="B98" s="10" t="s">
        <v>91</v>
      </c>
      <c r="C98" s="11">
        <v>224.6</v>
      </c>
      <c r="D98" s="5">
        <v>2.4</v>
      </c>
      <c r="E98" s="11">
        <f>SUM(C98:D98)</f>
        <v>227</v>
      </c>
      <c r="F98" s="11">
        <v>67.400000000000006</v>
      </c>
      <c r="G98" s="5">
        <v>6</v>
      </c>
      <c r="H98" s="11">
        <f>SUM(F98:G98)</f>
        <v>73.400000000000006</v>
      </c>
      <c r="I98" s="12">
        <f t="shared" si="32"/>
        <v>-153.6</v>
      </c>
      <c r="J98" s="70">
        <f t="shared" si="41"/>
        <v>-67.665198237885463</v>
      </c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</row>
    <row r="99" spans="2:69" ht="15.95" customHeight="1">
      <c r="B99" s="102" t="s">
        <v>92</v>
      </c>
      <c r="C99" s="103">
        <f t="shared" ref="C99:G99" si="43">+C100+C103</f>
        <v>136944.19999999998</v>
      </c>
      <c r="D99" s="103">
        <f t="shared" si="43"/>
        <v>4413.6000000000004</v>
      </c>
      <c r="E99" s="103">
        <f t="shared" si="43"/>
        <v>141357.79999999999</v>
      </c>
      <c r="F99" s="103">
        <f t="shared" si="43"/>
        <v>144914.1</v>
      </c>
      <c r="G99" s="103">
        <f t="shared" si="43"/>
        <v>7185.5000000000009</v>
      </c>
      <c r="H99" s="103">
        <f>+H100+H103</f>
        <v>152099.6</v>
      </c>
      <c r="I99" s="104">
        <f t="shared" si="32"/>
        <v>10741.800000000017</v>
      </c>
      <c r="J99" s="103">
        <f t="shared" si="41"/>
        <v>7.5990146988705387</v>
      </c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</row>
    <row r="100" spans="2:69" ht="15.95" customHeight="1">
      <c r="B100" s="105" t="s">
        <v>93</v>
      </c>
      <c r="C100" s="106">
        <f t="shared" ref="C100:G100" si="44">+C101</f>
        <v>0</v>
      </c>
      <c r="D100" s="106">
        <f t="shared" si="44"/>
        <v>31.8</v>
      </c>
      <c r="E100" s="106">
        <f>+E101+E102</f>
        <v>31.8</v>
      </c>
      <c r="F100" s="106">
        <f t="shared" si="44"/>
        <v>0</v>
      </c>
      <c r="G100" s="106">
        <f t="shared" si="44"/>
        <v>36.1</v>
      </c>
      <c r="H100" s="106">
        <f>+H101+H102</f>
        <v>36.1</v>
      </c>
      <c r="I100" s="106">
        <f t="shared" si="32"/>
        <v>4.3000000000000007</v>
      </c>
      <c r="J100" s="107">
        <f t="shared" si="41"/>
        <v>13.522012578616355</v>
      </c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</row>
    <row r="101" spans="2:69" ht="15.95" customHeight="1">
      <c r="B101" s="108" t="s">
        <v>94</v>
      </c>
      <c r="C101" s="109">
        <v>0</v>
      </c>
      <c r="D101" s="110">
        <v>31.8</v>
      </c>
      <c r="E101" s="109">
        <f>SUM(C101:D101)</f>
        <v>31.8</v>
      </c>
      <c r="F101" s="109">
        <v>0</v>
      </c>
      <c r="G101" s="110">
        <v>36.1</v>
      </c>
      <c r="H101" s="109">
        <f>SUM(F101:G101)</f>
        <v>36.1</v>
      </c>
      <c r="I101" s="110">
        <f t="shared" si="32"/>
        <v>4.3000000000000007</v>
      </c>
      <c r="J101" s="109">
        <f t="shared" si="41"/>
        <v>13.522012578616355</v>
      </c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</row>
    <row r="102" spans="2:69" ht="15.95" customHeight="1">
      <c r="B102" s="108" t="s">
        <v>95</v>
      </c>
      <c r="C102" s="109">
        <v>0</v>
      </c>
      <c r="D102" s="110">
        <v>0</v>
      </c>
      <c r="E102" s="109">
        <f>SUM(C102:D102)</f>
        <v>0</v>
      </c>
      <c r="F102" s="109">
        <v>0</v>
      </c>
      <c r="G102" s="110">
        <v>0</v>
      </c>
      <c r="H102" s="109">
        <f>SUM(F102:G102)</f>
        <v>0</v>
      </c>
      <c r="I102" s="62">
        <f t="shared" si="32"/>
        <v>0</v>
      </c>
      <c r="J102" s="72">
        <v>0</v>
      </c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</row>
    <row r="103" spans="2:69" ht="15.95" customHeight="1">
      <c r="B103" s="105" t="s">
        <v>96</v>
      </c>
      <c r="C103" s="106">
        <f t="shared" ref="C103:G103" si="45">+C104+C106</f>
        <v>136944.19999999998</v>
      </c>
      <c r="D103" s="106">
        <f t="shared" si="45"/>
        <v>4381.8</v>
      </c>
      <c r="E103" s="106">
        <f t="shared" si="45"/>
        <v>141326</v>
      </c>
      <c r="F103" s="106">
        <f t="shared" si="45"/>
        <v>144914.1</v>
      </c>
      <c r="G103" s="106">
        <f t="shared" si="45"/>
        <v>7149.4000000000005</v>
      </c>
      <c r="H103" s="106">
        <f>+H104+H106</f>
        <v>152063.5</v>
      </c>
      <c r="I103" s="106">
        <f t="shared" si="32"/>
        <v>10737.5</v>
      </c>
      <c r="J103" s="107">
        <f>+I103/E103*100</f>
        <v>7.5976819551957879</v>
      </c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</row>
    <row r="104" spans="2:69" ht="15.95" customHeight="1">
      <c r="B104" s="111" t="s">
        <v>97</v>
      </c>
      <c r="C104" s="112">
        <f t="shared" ref="C104:I104" si="46">+C105</f>
        <v>0</v>
      </c>
      <c r="D104" s="112">
        <f t="shared" si="46"/>
        <v>0</v>
      </c>
      <c r="E104" s="112">
        <f t="shared" si="46"/>
        <v>0</v>
      </c>
      <c r="F104" s="112">
        <f t="shared" si="46"/>
        <v>0</v>
      </c>
      <c r="G104" s="112">
        <f t="shared" si="46"/>
        <v>0</v>
      </c>
      <c r="H104" s="112">
        <f t="shared" si="46"/>
        <v>0</v>
      </c>
      <c r="I104" s="62">
        <f t="shared" si="46"/>
        <v>0</v>
      </c>
      <c r="J104" s="72">
        <v>0</v>
      </c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</row>
    <row r="105" spans="2:69" ht="15.95" customHeight="1">
      <c r="B105" s="27" t="s">
        <v>98</v>
      </c>
      <c r="C105" s="109">
        <v>0</v>
      </c>
      <c r="D105" s="110">
        <v>0</v>
      </c>
      <c r="E105" s="109">
        <f>SUM(C105:D105)</f>
        <v>0</v>
      </c>
      <c r="F105" s="109">
        <v>0</v>
      </c>
      <c r="G105" s="110">
        <v>0</v>
      </c>
      <c r="H105" s="109">
        <f>SUM(F105:G105)</f>
        <v>0</v>
      </c>
      <c r="I105" s="62">
        <f t="shared" ref="I105:I123" si="47">+H105-E105</f>
        <v>0</v>
      </c>
      <c r="J105" s="72">
        <v>0</v>
      </c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</row>
    <row r="106" spans="2:69" ht="15.95" customHeight="1">
      <c r="B106" s="111" t="s">
        <v>99</v>
      </c>
      <c r="C106" s="113">
        <f>+C108+C111+C107</f>
        <v>136944.19999999998</v>
      </c>
      <c r="D106" s="113">
        <f>+D108+D111</f>
        <v>4381.8</v>
      </c>
      <c r="E106" s="113">
        <f>+E108+E111+E107</f>
        <v>141326</v>
      </c>
      <c r="F106" s="113">
        <f>+F108+F111+F107</f>
        <v>144914.1</v>
      </c>
      <c r="G106" s="113">
        <f>+G108+G111</f>
        <v>7149.4000000000005</v>
      </c>
      <c r="H106" s="113">
        <f>+H108+H111+H107</f>
        <v>152063.5</v>
      </c>
      <c r="I106" s="114">
        <f t="shared" si="47"/>
        <v>10737.5</v>
      </c>
      <c r="J106" s="115">
        <f>+I106/E106*100</f>
        <v>7.5976819551957879</v>
      </c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</row>
    <row r="107" spans="2:69" ht="15.95" customHeight="1">
      <c r="B107" s="116" t="s">
        <v>100</v>
      </c>
      <c r="C107" s="103">
        <v>0</v>
      </c>
      <c r="D107" s="104">
        <v>0</v>
      </c>
      <c r="E107" s="103">
        <f>SUM(C107:D107)</f>
        <v>0</v>
      </c>
      <c r="F107" s="103">
        <v>0</v>
      </c>
      <c r="G107" s="104">
        <v>0</v>
      </c>
      <c r="H107" s="103">
        <f>SUM(F107:G107)</f>
        <v>0</v>
      </c>
      <c r="I107" s="64">
        <f t="shared" si="47"/>
        <v>0</v>
      </c>
      <c r="J107" s="117" t="s">
        <v>101</v>
      </c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</row>
    <row r="108" spans="2:69" ht="15.95" customHeight="1">
      <c r="B108" s="116" t="s">
        <v>102</v>
      </c>
      <c r="C108" s="104">
        <f t="shared" ref="C108:G108" si="48">+C109+C110</f>
        <v>136914.79999999999</v>
      </c>
      <c r="D108" s="104">
        <f t="shared" si="48"/>
        <v>4050</v>
      </c>
      <c r="E108" s="104">
        <f t="shared" si="48"/>
        <v>140964.79999999999</v>
      </c>
      <c r="F108" s="104">
        <f t="shared" si="48"/>
        <v>144893.4</v>
      </c>
      <c r="G108" s="104">
        <f t="shared" si="48"/>
        <v>7119.6</v>
      </c>
      <c r="H108" s="104">
        <f>+H109+H110</f>
        <v>152013</v>
      </c>
      <c r="I108" s="21">
        <f t="shared" si="47"/>
        <v>11048.200000000012</v>
      </c>
      <c r="J108" s="103">
        <f>+I108/E108*100</f>
        <v>7.8375594474649075</v>
      </c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</row>
    <row r="109" spans="2:69" ht="15.95" customHeight="1">
      <c r="B109" s="118" t="s">
        <v>103</v>
      </c>
      <c r="C109" s="109">
        <v>5408</v>
      </c>
      <c r="D109" s="110">
        <v>4050</v>
      </c>
      <c r="E109" s="109">
        <f>SUM(C109:D109)</f>
        <v>9458</v>
      </c>
      <c r="F109" s="109">
        <v>0</v>
      </c>
      <c r="G109" s="110">
        <v>7000</v>
      </c>
      <c r="H109" s="109">
        <f>SUM(F109:G109)</f>
        <v>7000</v>
      </c>
      <c r="I109" s="119">
        <f t="shared" si="47"/>
        <v>-2458</v>
      </c>
      <c r="J109" s="109">
        <f>+I109/E109*100</f>
        <v>-25.988581095369</v>
      </c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</row>
    <row r="110" spans="2:69" ht="15.95" customHeight="1">
      <c r="B110" s="118" t="s">
        <v>104</v>
      </c>
      <c r="C110" s="109">
        <v>131506.79999999999</v>
      </c>
      <c r="D110" s="110">
        <v>0</v>
      </c>
      <c r="E110" s="109">
        <f>SUM(C110:D110)</f>
        <v>131506.79999999999</v>
      </c>
      <c r="F110" s="109">
        <v>144893.4</v>
      </c>
      <c r="G110" s="110">
        <v>119.6</v>
      </c>
      <c r="H110" s="109">
        <f>SUM(F110:G110)</f>
        <v>145013</v>
      </c>
      <c r="I110" s="119">
        <f t="shared" si="47"/>
        <v>13506.200000000012</v>
      </c>
      <c r="J110" s="109">
        <v>0</v>
      </c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</row>
    <row r="111" spans="2:69" ht="15.95" customHeight="1">
      <c r="B111" s="116" t="s">
        <v>105</v>
      </c>
      <c r="C111" s="104">
        <f t="shared" ref="C111:G111" si="49">+C112+C113</f>
        <v>29.4</v>
      </c>
      <c r="D111" s="104">
        <f t="shared" si="49"/>
        <v>331.8</v>
      </c>
      <c r="E111" s="104">
        <f t="shared" si="49"/>
        <v>361.2</v>
      </c>
      <c r="F111" s="104">
        <f t="shared" si="49"/>
        <v>20.7</v>
      </c>
      <c r="G111" s="104">
        <f t="shared" si="49"/>
        <v>29.8</v>
      </c>
      <c r="H111" s="104">
        <f>+H112+H113</f>
        <v>50.5</v>
      </c>
      <c r="I111" s="21">
        <f t="shared" si="47"/>
        <v>-310.7</v>
      </c>
      <c r="J111" s="20">
        <f>+I111/E111*100</f>
        <v>-86.018826135105215</v>
      </c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</row>
    <row r="112" spans="2:69" ht="13.5" customHeight="1">
      <c r="B112" s="118" t="s">
        <v>106</v>
      </c>
      <c r="C112" s="109">
        <v>0</v>
      </c>
      <c r="D112" s="110">
        <v>0</v>
      </c>
      <c r="E112" s="109">
        <f>SUM(C112:D112)</f>
        <v>0</v>
      </c>
      <c r="F112" s="109">
        <v>0</v>
      </c>
      <c r="G112" s="110">
        <v>0</v>
      </c>
      <c r="H112" s="109">
        <f>SUM(F112:G112)</f>
        <v>0</v>
      </c>
      <c r="I112" s="119">
        <f t="shared" si="47"/>
        <v>0</v>
      </c>
      <c r="J112" s="117" t="s">
        <v>101</v>
      </c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</row>
    <row r="113" spans="2:69" ht="15.95" customHeight="1">
      <c r="B113" s="118" t="s">
        <v>107</v>
      </c>
      <c r="C113" s="110">
        <f t="shared" ref="C113:G113" si="50">+C114+C115</f>
        <v>29.4</v>
      </c>
      <c r="D113" s="110">
        <f t="shared" si="50"/>
        <v>331.8</v>
      </c>
      <c r="E113" s="110">
        <f t="shared" si="50"/>
        <v>361.2</v>
      </c>
      <c r="F113" s="110">
        <f t="shared" si="50"/>
        <v>20.7</v>
      </c>
      <c r="G113" s="110">
        <f t="shared" si="50"/>
        <v>29.8</v>
      </c>
      <c r="H113" s="110">
        <f>+H114+H115</f>
        <v>50.5</v>
      </c>
      <c r="I113" s="119">
        <f t="shared" si="47"/>
        <v>-310.7</v>
      </c>
      <c r="J113" s="120">
        <f>+I113/E113*100</f>
        <v>-86.018826135105215</v>
      </c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</row>
    <row r="114" spans="2:69" ht="15.95" customHeight="1">
      <c r="B114" s="121" t="s">
        <v>108</v>
      </c>
      <c r="C114" s="109">
        <v>0</v>
      </c>
      <c r="D114" s="110">
        <v>0</v>
      </c>
      <c r="E114" s="109">
        <f>SUM(C114:D114)</f>
        <v>0</v>
      </c>
      <c r="F114" s="109">
        <v>0</v>
      </c>
      <c r="G114" s="110">
        <v>0</v>
      </c>
      <c r="H114" s="109">
        <f>SUM(F114:G114)</f>
        <v>0</v>
      </c>
      <c r="I114" s="62">
        <f t="shared" si="47"/>
        <v>0</v>
      </c>
      <c r="J114" s="72">
        <v>0</v>
      </c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</row>
    <row r="115" spans="2:69" ht="15.95" customHeight="1">
      <c r="B115" s="121" t="s">
        <v>24</v>
      </c>
      <c r="C115" s="109">
        <v>29.4</v>
      </c>
      <c r="D115" s="110">
        <v>331.8</v>
      </c>
      <c r="E115" s="109">
        <f>SUM(C115:D115)</f>
        <v>361.2</v>
      </c>
      <c r="F115" s="109">
        <v>20.7</v>
      </c>
      <c r="G115" s="110">
        <v>29.8</v>
      </c>
      <c r="H115" s="109">
        <f>SUM(F115:G115)</f>
        <v>50.5</v>
      </c>
      <c r="I115" s="119">
        <f t="shared" si="47"/>
        <v>-310.7</v>
      </c>
      <c r="J115" s="120">
        <f t="shared" ref="J115:J120" si="51">+I115/E115*100</f>
        <v>-86.018826135105215</v>
      </c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</row>
    <row r="116" spans="2:69" ht="15.95" customHeight="1">
      <c r="B116" s="102" t="s">
        <v>109</v>
      </c>
      <c r="C116" s="103">
        <f t="shared" ref="C116:H116" si="52">+C117</f>
        <v>2</v>
      </c>
      <c r="D116" s="103">
        <f t="shared" si="52"/>
        <v>65.8</v>
      </c>
      <c r="E116" s="103">
        <f t="shared" si="52"/>
        <v>67.8</v>
      </c>
      <c r="F116" s="103">
        <f t="shared" si="52"/>
        <v>139.4</v>
      </c>
      <c r="G116" s="103">
        <f t="shared" si="52"/>
        <v>222.5</v>
      </c>
      <c r="H116" s="103">
        <f t="shared" si="52"/>
        <v>361.9</v>
      </c>
      <c r="I116" s="104">
        <f t="shared" si="47"/>
        <v>294.09999999999997</v>
      </c>
      <c r="J116" s="20">
        <f t="shared" si="51"/>
        <v>433.7758112094395</v>
      </c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</row>
    <row r="117" spans="2:69" ht="13.5" customHeight="1">
      <c r="B117" s="27" t="s">
        <v>110</v>
      </c>
      <c r="C117" s="109">
        <v>2</v>
      </c>
      <c r="D117" s="109">
        <v>65.8</v>
      </c>
      <c r="E117" s="109">
        <f>SUM(C117:D117)</f>
        <v>67.8</v>
      </c>
      <c r="F117" s="109">
        <v>139.4</v>
      </c>
      <c r="G117" s="109">
        <v>222.5</v>
      </c>
      <c r="H117" s="109">
        <f>SUM(F117:G117)</f>
        <v>361.9</v>
      </c>
      <c r="I117" s="110">
        <f t="shared" si="47"/>
        <v>294.09999999999997</v>
      </c>
      <c r="J117" s="120">
        <f t="shared" si="51"/>
        <v>433.7758112094395</v>
      </c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</row>
    <row r="118" spans="2:69" ht="18.75" customHeight="1" thickBot="1">
      <c r="B118" s="122" t="s">
        <v>90</v>
      </c>
      <c r="C118" s="123">
        <f t="shared" ref="C118:H118" si="53">+C116+C99+C98+C97</f>
        <v>200693.59999999998</v>
      </c>
      <c r="D118" s="123">
        <f t="shared" si="53"/>
        <v>55831.5</v>
      </c>
      <c r="E118" s="123">
        <f t="shared" si="53"/>
        <v>256525.09999999998</v>
      </c>
      <c r="F118" s="123">
        <f t="shared" si="53"/>
        <v>212861.6</v>
      </c>
      <c r="G118" s="123">
        <f t="shared" si="53"/>
        <v>68022.200000000012</v>
      </c>
      <c r="H118" s="123">
        <f t="shared" si="53"/>
        <v>280883.8</v>
      </c>
      <c r="I118" s="124">
        <f t="shared" si="47"/>
        <v>24358.700000000012</v>
      </c>
      <c r="J118" s="123">
        <f t="shared" si="51"/>
        <v>9.4956399978013906</v>
      </c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</row>
    <row r="119" spans="2:69" ht="15.95" customHeight="1" thickTop="1">
      <c r="B119" s="125" t="s">
        <v>111</v>
      </c>
      <c r="C119" s="126">
        <f>SUM(C120:C125)</f>
        <v>673.2</v>
      </c>
      <c r="D119" s="126">
        <f t="shared" ref="D119" si="54">SUM(D120:D125)</f>
        <v>693.80000000000007</v>
      </c>
      <c r="E119" s="126">
        <f t="shared" ref="E119:E125" si="55">SUM(C119:D119)</f>
        <v>1367</v>
      </c>
      <c r="F119" s="126">
        <f>SUM(F120:F125)</f>
        <v>612.79999999999995</v>
      </c>
      <c r="G119" s="126">
        <f t="shared" ref="G119" si="56">SUM(G120:G125)</f>
        <v>693.9</v>
      </c>
      <c r="H119" s="126">
        <f t="shared" ref="H119:H125" si="57">SUM(F119:G119)</f>
        <v>1306.6999999999998</v>
      </c>
      <c r="I119" s="127">
        <f t="shared" si="47"/>
        <v>-60.300000000000182</v>
      </c>
      <c r="J119" s="128">
        <f t="shared" si="51"/>
        <v>-4.4111192392099623</v>
      </c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</row>
    <row r="120" spans="2:69" ht="17.25" customHeight="1">
      <c r="B120" s="129" t="s">
        <v>112</v>
      </c>
      <c r="C120" s="128">
        <v>389.3</v>
      </c>
      <c r="D120" s="128">
        <v>385.8</v>
      </c>
      <c r="E120" s="128">
        <f t="shared" si="55"/>
        <v>775.1</v>
      </c>
      <c r="F120" s="128">
        <v>313.39999999999998</v>
      </c>
      <c r="G120" s="128">
        <v>339.7</v>
      </c>
      <c r="H120" s="128">
        <f t="shared" si="57"/>
        <v>653.09999999999991</v>
      </c>
      <c r="I120" s="127">
        <f t="shared" si="47"/>
        <v>-122.00000000000011</v>
      </c>
      <c r="J120" s="128">
        <f t="shared" si="51"/>
        <v>-15.739904528447957</v>
      </c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</row>
    <row r="121" spans="2:69" ht="17.25" customHeight="1">
      <c r="B121" s="129" t="s">
        <v>113</v>
      </c>
      <c r="C121" s="128">
        <v>0</v>
      </c>
      <c r="D121" s="128">
        <v>0</v>
      </c>
      <c r="E121" s="128">
        <f t="shared" si="55"/>
        <v>0</v>
      </c>
      <c r="F121" s="128">
        <v>0</v>
      </c>
      <c r="G121" s="128">
        <v>0</v>
      </c>
      <c r="H121" s="128">
        <f t="shared" si="57"/>
        <v>0</v>
      </c>
      <c r="I121" s="127">
        <f t="shared" si="47"/>
        <v>0</v>
      </c>
      <c r="J121" s="120">
        <v>0</v>
      </c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</row>
    <row r="122" spans="2:69" ht="17.25" customHeight="1">
      <c r="B122" s="129" t="s">
        <v>114</v>
      </c>
      <c r="C122" s="130">
        <v>207.4</v>
      </c>
      <c r="D122" s="130">
        <v>254.7</v>
      </c>
      <c r="E122" s="131">
        <f t="shared" si="55"/>
        <v>462.1</v>
      </c>
      <c r="F122" s="130">
        <v>236.9</v>
      </c>
      <c r="G122" s="130">
        <v>242.7</v>
      </c>
      <c r="H122" s="128">
        <f t="shared" si="57"/>
        <v>479.6</v>
      </c>
      <c r="I122" s="127">
        <f t="shared" si="47"/>
        <v>17.5</v>
      </c>
      <c r="J122" s="120">
        <f>+I122/E122*100</f>
        <v>3.7870590781216187</v>
      </c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</row>
    <row r="123" spans="2:69" ht="16.5" customHeight="1">
      <c r="B123" s="129" t="s">
        <v>115</v>
      </c>
      <c r="C123" s="128">
        <v>0</v>
      </c>
      <c r="D123" s="128">
        <v>0.2</v>
      </c>
      <c r="E123" s="128">
        <f t="shared" si="55"/>
        <v>0.2</v>
      </c>
      <c r="F123" s="132">
        <v>1.6</v>
      </c>
      <c r="G123" s="128">
        <v>0</v>
      </c>
      <c r="H123" s="128">
        <f t="shared" si="57"/>
        <v>1.6</v>
      </c>
      <c r="I123" s="127">
        <f t="shared" si="47"/>
        <v>1.4000000000000001</v>
      </c>
      <c r="J123" s="120">
        <f>+I123/E123*100</f>
        <v>700</v>
      </c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</row>
    <row r="124" spans="2:69" ht="16.5" hidden="1" customHeight="1">
      <c r="B124" s="129" t="s">
        <v>116</v>
      </c>
      <c r="C124" s="128">
        <v>0</v>
      </c>
      <c r="D124" s="128">
        <v>0</v>
      </c>
      <c r="E124" s="128">
        <f t="shared" si="55"/>
        <v>0</v>
      </c>
      <c r="F124" s="128">
        <v>0</v>
      </c>
      <c r="G124" s="128">
        <v>0</v>
      </c>
      <c r="H124" s="128">
        <f t="shared" si="57"/>
        <v>0</v>
      </c>
      <c r="I124" s="133">
        <v>0</v>
      </c>
      <c r="J124" s="72">
        <v>0</v>
      </c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</row>
    <row r="125" spans="2:69" ht="16.5" customHeight="1" thickBot="1">
      <c r="B125" s="134" t="s">
        <v>117</v>
      </c>
      <c r="C125" s="135">
        <v>76.5</v>
      </c>
      <c r="D125" s="135">
        <v>53.1</v>
      </c>
      <c r="E125" s="135">
        <f t="shared" si="55"/>
        <v>129.6</v>
      </c>
      <c r="F125" s="135">
        <v>60.9</v>
      </c>
      <c r="G125" s="135">
        <v>111.5</v>
      </c>
      <c r="H125" s="128">
        <f t="shared" si="57"/>
        <v>172.4</v>
      </c>
      <c r="I125" s="136">
        <f>+H125-E125</f>
        <v>42.800000000000011</v>
      </c>
      <c r="J125" s="137">
        <f>+I125/E125*100</f>
        <v>33.024691358024697</v>
      </c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</row>
    <row r="126" spans="2:69" ht="19.5" customHeight="1" thickTop="1">
      <c r="B126" s="138" t="s">
        <v>118</v>
      </c>
      <c r="C126" s="139">
        <f>+C125+C123+C122+C121+C120+C118</f>
        <v>201366.8</v>
      </c>
      <c r="D126" s="139">
        <f>+D125+D123+D122+D121+D120+D118</f>
        <v>56525.3</v>
      </c>
      <c r="E126" s="139">
        <f>+E125+E123+E122+E121+E120+E118</f>
        <v>257892.09999999998</v>
      </c>
      <c r="F126" s="139">
        <f>+F125+F123+F122+F121+F120+F118</f>
        <v>213474.4</v>
      </c>
      <c r="G126" s="139">
        <f>+G125+G123+G122+G121+G120+G118</f>
        <v>68716.100000000006</v>
      </c>
      <c r="H126" s="139">
        <f>+H125+H123+H122+H121+H120+H118+H124</f>
        <v>282190.5</v>
      </c>
      <c r="I126" s="140">
        <f>+H126-E126</f>
        <v>24298.400000000023</v>
      </c>
      <c r="J126" s="141">
        <f>+I126/E126*100</f>
        <v>9.4219249058036389</v>
      </c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</row>
    <row r="127" spans="2:69" ht="19.5" customHeight="1" thickBot="1">
      <c r="B127" s="142" t="s">
        <v>119</v>
      </c>
      <c r="C127" s="143">
        <f>+C81+C74+C70+C41+C90</f>
        <v>2156.6999999999998</v>
      </c>
      <c r="D127" s="143">
        <f>+D81+D74+D70+D41+D90</f>
        <v>1313.1000000000001</v>
      </c>
      <c r="E127" s="143">
        <f>SUM(C127:D127)</f>
        <v>3469.8</v>
      </c>
      <c r="F127" s="143">
        <f>+F81+F74+F70+F41+F90</f>
        <v>1125.2000000000003</v>
      </c>
      <c r="G127" s="143">
        <f>+G81+G74+G70+G41+G90</f>
        <v>900.2</v>
      </c>
      <c r="H127" s="143">
        <f>+H81+H74+H70+H41+H90</f>
        <v>2025.4</v>
      </c>
      <c r="I127" s="144">
        <f>+H127-E127</f>
        <v>-1444.4</v>
      </c>
      <c r="J127" s="144">
        <f>+I127/E127*100</f>
        <v>-41.627759525044674</v>
      </c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</row>
    <row r="128" spans="2:69" ht="16.5" customHeight="1" thickTop="1">
      <c r="B128" s="145" t="s">
        <v>120</v>
      </c>
      <c r="C128" s="146"/>
      <c r="D128" s="146"/>
      <c r="E128" s="146"/>
      <c r="F128" s="146"/>
      <c r="G128" s="146"/>
      <c r="H128" s="146"/>
      <c r="I128" s="147"/>
      <c r="J128" s="147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</row>
    <row r="129" spans="2:69" ht="16.5" customHeight="1">
      <c r="B129" s="145"/>
      <c r="C129" s="148"/>
      <c r="D129" s="148"/>
      <c r="E129" s="149"/>
      <c r="F129" s="148"/>
      <c r="G129" s="148"/>
      <c r="H129" s="149"/>
      <c r="I129" s="148"/>
      <c r="J129" s="148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</row>
    <row r="130" spans="2:69" ht="15" customHeight="1">
      <c r="B130" s="150" t="s">
        <v>121</v>
      </c>
      <c r="C130" s="151"/>
      <c r="D130" s="151"/>
      <c r="E130" s="152"/>
      <c r="F130" s="151"/>
      <c r="G130" s="151"/>
      <c r="H130" s="152"/>
      <c r="I130" s="151"/>
      <c r="J130" s="151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</row>
    <row r="131" spans="2:69" s="156" customFormat="1" ht="19.5" customHeight="1">
      <c r="B131" s="153" t="s">
        <v>122</v>
      </c>
      <c r="C131" s="154"/>
      <c r="D131" s="154"/>
      <c r="E131" s="155"/>
      <c r="F131" s="154"/>
      <c r="G131" s="154"/>
      <c r="H131" s="155"/>
      <c r="I131" s="154"/>
      <c r="J131" s="154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</row>
    <row r="132" spans="2:69" s="156" customFormat="1" ht="18.75" customHeight="1">
      <c r="B132" s="153" t="s">
        <v>123</v>
      </c>
      <c r="C132" s="157"/>
      <c r="D132" s="157"/>
      <c r="E132" s="158"/>
      <c r="F132" s="157"/>
      <c r="G132" s="157"/>
      <c r="H132" s="158"/>
      <c r="I132" s="157"/>
      <c r="J132" s="157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</row>
    <row r="133" spans="2:69" ht="15.75" customHeight="1">
      <c r="B133" s="153" t="s">
        <v>124</v>
      </c>
      <c r="C133" s="159"/>
      <c r="D133" s="159"/>
      <c r="E133" s="160"/>
      <c r="F133" s="159"/>
      <c r="G133" s="159"/>
      <c r="H133" s="160"/>
      <c r="I133" s="161"/>
      <c r="J133" s="162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</row>
    <row r="134" spans="2:69" ht="12.75" customHeight="1">
      <c r="B134" s="163" t="s">
        <v>125</v>
      </c>
      <c r="C134" s="159"/>
      <c r="D134" s="159"/>
      <c r="E134" s="160"/>
      <c r="F134" s="159"/>
      <c r="G134" s="159"/>
      <c r="H134" s="160"/>
      <c r="I134" s="161"/>
      <c r="J134" s="162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</row>
    <row r="135" spans="2:69">
      <c r="B135" s="164"/>
      <c r="C135" s="146"/>
      <c r="D135" s="146"/>
      <c r="E135" s="165"/>
      <c r="F135" s="148"/>
      <c r="I135" s="166"/>
      <c r="J135" s="162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</row>
    <row r="136" spans="2:69">
      <c r="B136" s="164"/>
      <c r="C136" s="146"/>
      <c r="D136" s="146"/>
      <c r="E136" s="146"/>
      <c r="F136" s="146"/>
      <c r="G136" s="146"/>
      <c r="H136" s="146"/>
      <c r="I136" s="166"/>
      <c r="J136" s="162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</row>
    <row r="137" spans="2:69" ht="16.5">
      <c r="B137" s="167"/>
      <c r="C137" s="146"/>
      <c r="D137" s="146"/>
      <c r="E137" s="146"/>
      <c r="F137" s="146"/>
      <c r="G137" s="146"/>
      <c r="H137" s="146"/>
      <c r="I137" s="168"/>
      <c r="J137" s="162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</row>
    <row r="138" spans="2:69" ht="14.25">
      <c r="B138" s="169"/>
      <c r="C138" s="146"/>
      <c r="D138" s="146"/>
      <c r="E138" s="146"/>
      <c r="F138" s="148"/>
      <c r="G138" s="148"/>
      <c r="H138" s="148"/>
      <c r="I138" s="170"/>
      <c r="J138" s="162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</row>
    <row r="139" spans="2:69">
      <c r="B139" s="171"/>
      <c r="C139" s="146"/>
      <c r="D139" s="146"/>
      <c r="E139" s="146"/>
      <c r="F139" s="148"/>
      <c r="G139" s="148"/>
      <c r="H139" s="148"/>
      <c r="I139" s="148"/>
      <c r="J139" s="162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</row>
    <row r="140" spans="2:69" ht="11.25" customHeight="1">
      <c r="B140" s="171"/>
      <c r="C140" s="146"/>
      <c r="D140" s="146"/>
      <c r="E140" s="146"/>
      <c r="F140" s="148"/>
      <c r="G140" s="148"/>
      <c r="H140" s="148"/>
      <c r="I140" s="45"/>
      <c r="J140" s="162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</row>
    <row r="141" spans="2:69" ht="15" customHeight="1">
      <c r="B141" s="171"/>
      <c r="C141" s="146"/>
      <c r="D141" s="146"/>
      <c r="E141" s="146"/>
      <c r="F141" s="148"/>
      <c r="G141" s="148"/>
      <c r="H141" s="148"/>
      <c r="I141" s="172"/>
      <c r="J141" s="159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</row>
    <row r="142" spans="2:69">
      <c r="B142" s="171"/>
      <c r="C142" s="146"/>
      <c r="D142" s="146"/>
      <c r="E142" s="146"/>
      <c r="F142" s="173"/>
      <c r="G142" s="173"/>
      <c r="H142" s="173"/>
      <c r="I142" s="174"/>
      <c r="J142" s="146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</row>
    <row r="143" spans="2:69">
      <c r="B143" s="175"/>
      <c r="C143" s="146"/>
      <c r="D143" s="146"/>
      <c r="E143" s="146"/>
      <c r="F143" s="176"/>
      <c r="G143" s="176"/>
      <c r="H143" s="176"/>
      <c r="I143" s="177"/>
      <c r="J143" s="159"/>
    </row>
    <row r="144" spans="2:69">
      <c r="B144" s="175"/>
      <c r="C144" s="146"/>
      <c r="D144" s="146"/>
      <c r="E144" s="146"/>
      <c r="F144" s="178"/>
      <c r="G144" s="178"/>
      <c r="H144" s="178"/>
      <c r="I144" s="178"/>
      <c r="J144" s="179"/>
    </row>
    <row r="145" spans="2:10">
      <c r="B145" s="171"/>
      <c r="C145" s="146"/>
      <c r="D145" s="146"/>
      <c r="E145" s="146"/>
      <c r="F145" s="176"/>
      <c r="G145" s="176"/>
      <c r="H145" s="180"/>
      <c r="I145" s="181"/>
      <c r="J145" s="182"/>
    </row>
    <row r="146" spans="2:10">
      <c r="B146" s="183"/>
      <c r="C146" s="146"/>
      <c r="D146" s="146"/>
      <c r="E146" s="146"/>
      <c r="F146" s="184"/>
      <c r="G146" s="184"/>
      <c r="H146" s="184"/>
      <c r="I146" s="185"/>
      <c r="J146" s="183"/>
    </row>
    <row r="147" spans="2:10">
      <c r="B147" s="183"/>
      <c r="C147" s="146"/>
      <c r="D147" s="146"/>
      <c r="E147" s="146"/>
      <c r="F147" s="184"/>
      <c r="G147" s="184"/>
      <c r="H147" s="184"/>
      <c r="I147" s="185"/>
      <c r="J147" s="183"/>
    </row>
    <row r="148" spans="2:10">
      <c r="B148" s="183"/>
      <c r="C148" s="146"/>
      <c r="D148" s="146"/>
      <c r="E148" s="146"/>
      <c r="F148" s="184"/>
      <c r="G148" s="184"/>
      <c r="H148" s="184"/>
      <c r="I148" s="185"/>
      <c r="J148" s="183"/>
    </row>
    <row r="149" spans="2:10">
      <c r="B149" s="186"/>
      <c r="C149" s="146"/>
      <c r="D149" s="146"/>
      <c r="E149" s="146"/>
      <c r="F149" s="184"/>
      <c r="G149" s="184"/>
      <c r="H149" s="184"/>
      <c r="I149" s="187"/>
      <c r="J149" s="186"/>
    </row>
    <row r="150" spans="2:10" ht="9.75" customHeight="1">
      <c r="B150" s="186"/>
      <c r="C150" s="146"/>
      <c r="D150" s="146"/>
      <c r="E150" s="146"/>
      <c r="F150" s="184"/>
      <c r="G150" s="184"/>
      <c r="H150" s="184"/>
      <c r="I150" s="187"/>
      <c r="J150" s="186"/>
    </row>
    <row r="151" spans="2:10">
      <c r="B151" s="186"/>
      <c r="C151" s="146"/>
      <c r="D151" s="146"/>
      <c r="E151" s="146"/>
      <c r="F151" s="184"/>
      <c r="G151" s="184"/>
      <c r="H151" s="184"/>
      <c r="I151" s="187"/>
      <c r="J151" s="186"/>
    </row>
    <row r="152" spans="2:10">
      <c r="B152" s="186"/>
      <c r="C152" s="146"/>
      <c r="D152" s="146"/>
      <c r="E152" s="146"/>
      <c r="F152" s="184"/>
      <c r="G152" s="184"/>
      <c r="H152" s="184"/>
      <c r="I152" s="187"/>
      <c r="J152" s="186"/>
    </row>
    <row r="153" spans="2:10">
      <c r="B153" s="186"/>
      <c r="C153" s="146"/>
      <c r="D153" s="146"/>
      <c r="E153" s="146"/>
      <c r="F153" s="184"/>
      <c r="G153" s="184"/>
      <c r="H153" s="184"/>
      <c r="I153" s="187"/>
      <c r="J153" s="186"/>
    </row>
    <row r="154" spans="2:10">
      <c r="B154" s="186"/>
      <c r="C154" s="146"/>
      <c r="D154" s="146"/>
      <c r="E154" s="146"/>
      <c r="F154" s="184"/>
      <c r="G154" s="184"/>
      <c r="H154" s="184"/>
      <c r="I154" s="187"/>
      <c r="J154" s="186"/>
    </row>
    <row r="155" spans="2:10">
      <c r="B155" s="186"/>
      <c r="C155" s="146"/>
      <c r="D155" s="146"/>
      <c r="E155" s="146"/>
      <c r="F155" s="184"/>
      <c r="G155" s="184"/>
      <c r="H155" s="184"/>
      <c r="I155" s="187"/>
      <c r="J155" s="186"/>
    </row>
    <row r="156" spans="2:10">
      <c r="B156" s="186"/>
      <c r="C156" s="146"/>
      <c r="D156" s="146"/>
      <c r="E156" s="146"/>
      <c r="F156" s="184"/>
      <c r="G156" s="184"/>
      <c r="H156" s="184"/>
      <c r="I156" s="187"/>
      <c r="J156" s="186"/>
    </row>
    <row r="157" spans="2:10">
      <c r="B157" s="186"/>
      <c r="C157" s="146"/>
      <c r="D157" s="146"/>
      <c r="E157" s="146"/>
      <c r="F157" s="184"/>
      <c r="G157" s="184"/>
      <c r="H157" s="184"/>
      <c r="I157" s="187"/>
      <c r="J157" s="186"/>
    </row>
    <row r="158" spans="2:10">
      <c r="B158" s="186"/>
      <c r="C158" s="146"/>
      <c r="D158" s="146"/>
      <c r="E158" s="146"/>
      <c r="F158" s="184"/>
      <c r="G158" s="184"/>
      <c r="H158" s="184"/>
      <c r="I158" s="187"/>
      <c r="J158" s="186"/>
    </row>
    <row r="159" spans="2:10">
      <c r="B159" s="186"/>
      <c r="C159" s="186"/>
      <c r="D159" s="186"/>
      <c r="E159" s="188"/>
      <c r="F159" s="189"/>
      <c r="G159" s="189"/>
      <c r="H159" s="189"/>
      <c r="I159" s="190"/>
      <c r="J159" s="186"/>
    </row>
    <row r="160" spans="2:10">
      <c r="B160" s="186"/>
      <c r="C160" s="186"/>
      <c r="D160" s="186"/>
      <c r="E160" s="188"/>
      <c r="F160" s="191"/>
      <c r="G160" s="191"/>
      <c r="H160" s="191"/>
      <c r="I160" s="186"/>
      <c r="J160" s="186"/>
    </row>
    <row r="161" spans="2:10">
      <c r="B161" s="186"/>
      <c r="C161" s="186"/>
      <c r="D161" s="186"/>
      <c r="E161" s="188"/>
      <c r="F161" s="191"/>
      <c r="G161" s="191"/>
      <c r="H161" s="191"/>
      <c r="I161" s="186"/>
      <c r="J161" s="186"/>
    </row>
    <row r="162" spans="2:10">
      <c r="B162" s="186"/>
      <c r="C162" s="186"/>
      <c r="D162" s="186"/>
      <c r="E162" s="188"/>
      <c r="F162" s="191"/>
      <c r="G162" s="191"/>
      <c r="H162" s="191"/>
      <c r="I162" s="186"/>
      <c r="J162" s="186"/>
    </row>
    <row r="163" spans="2:10" ht="14.25">
      <c r="B163" s="186"/>
      <c r="C163" s="186"/>
      <c r="D163" s="186"/>
      <c r="E163" s="188"/>
      <c r="F163" s="186"/>
      <c r="G163" s="186"/>
      <c r="H163" s="192"/>
      <c r="I163" s="186"/>
      <c r="J163" s="186"/>
    </row>
    <row r="164" spans="2:10" ht="14.25">
      <c r="B164" s="186"/>
      <c r="C164" s="186"/>
      <c r="D164" s="186"/>
      <c r="E164" s="188"/>
      <c r="F164" s="186"/>
      <c r="G164" s="186"/>
      <c r="H164" s="192"/>
      <c r="I164" s="186"/>
      <c r="J164" s="186"/>
    </row>
    <row r="165" spans="2:10" ht="14.25">
      <c r="B165" s="186"/>
      <c r="C165" s="186"/>
      <c r="D165" s="186"/>
      <c r="E165" s="188"/>
      <c r="F165" s="186"/>
      <c r="G165" s="186"/>
      <c r="H165" s="192"/>
      <c r="I165" s="186"/>
      <c r="J165" s="186"/>
    </row>
    <row r="166" spans="2:10" ht="14.25">
      <c r="B166" s="186"/>
      <c r="C166" s="186"/>
      <c r="D166" s="186"/>
      <c r="E166" s="188"/>
      <c r="F166" s="186"/>
      <c r="G166" s="186"/>
      <c r="H166" s="192"/>
      <c r="I166" s="186"/>
      <c r="J166" s="186"/>
    </row>
    <row r="167" spans="2:10" ht="14.25">
      <c r="B167" s="186"/>
      <c r="C167" s="186"/>
      <c r="D167" s="186"/>
      <c r="E167" s="188"/>
      <c r="F167" s="186"/>
      <c r="G167" s="186"/>
      <c r="H167" s="192"/>
      <c r="I167" s="186"/>
      <c r="J167" s="186"/>
    </row>
    <row r="168" spans="2:10" ht="14.25">
      <c r="B168" s="186"/>
      <c r="C168" s="186"/>
      <c r="D168" s="186"/>
      <c r="E168" s="188"/>
      <c r="F168" s="186"/>
      <c r="G168" s="186"/>
      <c r="H168" s="192"/>
      <c r="I168" s="186"/>
      <c r="J168" s="186"/>
    </row>
    <row r="169" spans="2:10" ht="14.25">
      <c r="B169" s="186"/>
      <c r="C169" s="186"/>
      <c r="D169" s="186"/>
      <c r="E169" s="188"/>
      <c r="F169" s="186"/>
      <c r="G169" s="186"/>
      <c r="H169" s="192"/>
      <c r="I169" s="186"/>
      <c r="J169" s="186"/>
    </row>
    <row r="170" spans="2:10" ht="14.25">
      <c r="B170" s="186"/>
      <c r="C170" s="186"/>
      <c r="D170" s="186"/>
      <c r="E170" s="188"/>
      <c r="F170" s="186"/>
      <c r="G170" s="186"/>
      <c r="H170" s="192"/>
      <c r="I170" s="186"/>
      <c r="J170" s="186"/>
    </row>
    <row r="171" spans="2:10" ht="14.25">
      <c r="B171" s="186"/>
      <c r="C171" s="186"/>
      <c r="D171" s="186"/>
      <c r="E171" s="188"/>
      <c r="F171" s="186"/>
      <c r="G171" s="186"/>
      <c r="H171" s="192"/>
      <c r="I171" s="186"/>
      <c r="J171" s="186"/>
    </row>
    <row r="172" spans="2:10" ht="14.25">
      <c r="B172" s="186"/>
      <c r="C172" s="186"/>
      <c r="D172" s="186"/>
      <c r="E172" s="188"/>
      <c r="F172" s="186"/>
      <c r="G172" s="186"/>
      <c r="H172" s="192"/>
      <c r="I172" s="186"/>
      <c r="J172" s="186"/>
    </row>
    <row r="173" spans="2:10" ht="14.25">
      <c r="B173" s="186"/>
      <c r="C173" s="186"/>
      <c r="D173" s="186"/>
      <c r="E173" s="188"/>
      <c r="F173" s="186"/>
      <c r="G173" s="186"/>
      <c r="H173" s="192"/>
      <c r="I173" s="186"/>
      <c r="J173" s="186"/>
    </row>
    <row r="174" spans="2:10" ht="14.25">
      <c r="B174" s="186"/>
      <c r="C174" s="186"/>
      <c r="D174" s="186"/>
      <c r="E174" s="188"/>
      <c r="F174" s="186"/>
      <c r="G174" s="186"/>
      <c r="H174" s="192"/>
      <c r="I174" s="186"/>
      <c r="J174" s="186"/>
    </row>
    <row r="175" spans="2:10" ht="14.25">
      <c r="B175" s="186"/>
      <c r="C175" s="186"/>
      <c r="D175" s="186"/>
      <c r="E175" s="188"/>
      <c r="F175" s="186"/>
      <c r="G175" s="186"/>
      <c r="H175" s="193"/>
      <c r="I175" s="186"/>
      <c r="J175" s="186"/>
    </row>
    <row r="176" spans="2:10" ht="14.25">
      <c r="B176" s="186"/>
      <c r="C176" s="186"/>
      <c r="D176" s="186"/>
      <c r="E176" s="188"/>
      <c r="F176" s="186"/>
      <c r="G176" s="186"/>
      <c r="H176" s="193"/>
      <c r="I176" s="186"/>
      <c r="J176" s="186"/>
    </row>
    <row r="177" spans="2:10" ht="14.25">
      <c r="B177" s="186"/>
      <c r="C177" s="186"/>
      <c r="D177" s="186"/>
      <c r="E177" s="188"/>
      <c r="F177" s="186"/>
      <c r="G177" s="186"/>
      <c r="H177" s="193"/>
      <c r="I177" s="186"/>
      <c r="J177" s="186"/>
    </row>
    <row r="178" spans="2:10" ht="14.25">
      <c r="B178" s="186"/>
      <c r="C178" s="186"/>
      <c r="D178" s="186"/>
      <c r="E178" s="188"/>
      <c r="F178" s="186"/>
      <c r="G178" s="186"/>
      <c r="H178" s="193"/>
      <c r="I178" s="186"/>
      <c r="J178" s="186"/>
    </row>
    <row r="179" spans="2:10" ht="14.25">
      <c r="B179" s="186"/>
      <c r="C179" s="186"/>
      <c r="D179" s="186"/>
      <c r="E179" s="188"/>
      <c r="F179" s="186"/>
      <c r="G179" s="186"/>
      <c r="H179" s="193"/>
      <c r="I179" s="186"/>
      <c r="J179" s="186"/>
    </row>
    <row r="180" spans="2:10" ht="14.25">
      <c r="B180" s="186"/>
      <c r="C180" s="186"/>
      <c r="D180" s="186"/>
      <c r="E180" s="188"/>
      <c r="F180" s="186"/>
      <c r="G180" s="186"/>
      <c r="H180" s="193"/>
      <c r="I180" s="186"/>
      <c r="J180" s="186"/>
    </row>
    <row r="181" spans="2:10" ht="14.25">
      <c r="B181" s="186"/>
      <c r="C181" s="186"/>
      <c r="D181" s="186"/>
      <c r="E181" s="188"/>
      <c r="F181" s="186"/>
      <c r="G181" s="186"/>
      <c r="H181" s="193"/>
      <c r="I181" s="186"/>
      <c r="J181" s="186"/>
    </row>
    <row r="182" spans="2:10" ht="14.25">
      <c r="B182" s="186"/>
      <c r="C182" s="186"/>
      <c r="D182" s="186"/>
      <c r="E182" s="188"/>
      <c r="F182" s="186"/>
      <c r="G182" s="186"/>
      <c r="H182" s="193"/>
      <c r="I182" s="186"/>
      <c r="J182" s="186"/>
    </row>
    <row r="183" spans="2:10" ht="14.25">
      <c r="B183" s="186"/>
      <c r="C183" s="186"/>
      <c r="D183" s="186"/>
      <c r="E183" s="188"/>
      <c r="F183" s="186"/>
      <c r="G183" s="186"/>
      <c r="H183" s="193"/>
      <c r="I183" s="186"/>
      <c r="J183" s="186"/>
    </row>
    <row r="184" spans="2:10" ht="14.25">
      <c r="B184" s="186"/>
      <c r="C184" s="186"/>
      <c r="D184" s="186"/>
      <c r="E184" s="188"/>
      <c r="F184" s="186"/>
      <c r="G184" s="186"/>
      <c r="H184" s="193"/>
      <c r="I184" s="186"/>
      <c r="J184" s="186"/>
    </row>
    <row r="185" spans="2:10" ht="14.25">
      <c r="B185" s="186"/>
      <c r="C185" s="186"/>
      <c r="D185" s="186"/>
      <c r="E185" s="188"/>
      <c r="F185" s="186"/>
      <c r="G185" s="186"/>
      <c r="H185" s="193"/>
      <c r="I185" s="186"/>
      <c r="J185" s="186"/>
    </row>
    <row r="186" spans="2:10" ht="14.25">
      <c r="B186" s="186"/>
      <c r="C186" s="186"/>
      <c r="D186" s="186"/>
      <c r="E186" s="188"/>
      <c r="F186" s="186"/>
      <c r="G186" s="186"/>
      <c r="H186" s="193"/>
      <c r="I186" s="186"/>
      <c r="J186" s="186"/>
    </row>
    <row r="187" spans="2:10" ht="14.25">
      <c r="B187" s="186"/>
      <c r="C187" s="186"/>
      <c r="D187" s="186"/>
      <c r="E187" s="188"/>
      <c r="F187" s="186"/>
      <c r="G187" s="186"/>
      <c r="H187" s="193"/>
      <c r="I187" s="186"/>
      <c r="J187" s="186"/>
    </row>
    <row r="188" spans="2:10" ht="14.25">
      <c r="B188" s="186"/>
      <c r="C188" s="186"/>
      <c r="D188" s="186"/>
      <c r="E188" s="188"/>
      <c r="F188" s="186"/>
      <c r="G188" s="186"/>
      <c r="H188" s="193"/>
      <c r="I188" s="186"/>
      <c r="J188" s="186"/>
    </row>
    <row r="189" spans="2:10" ht="14.25">
      <c r="B189" s="186"/>
      <c r="C189" s="186"/>
      <c r="D189" s="186"/>
      <c r="E189" s="188"/>
      <c r="F189" s="186"/>
      <c r="G189" s="186"/>
      <c r="H189" s="193"/>
      <c r="I189" s="186"/>
      <c r="J189" s="186"/>
    </row>
    <row r="190" spans="2:10" ht="14.25">
      <c r="B190" s="186"/>
      <c r="C190" s="186"/>
      <c r="D190" s="186"/>
      <c r="E190" s="188"/>
      <c r="F190" s="186"/>
      <c r="G190" s="186"/>
      <c r="H190" s="193"/>
      <c r="I190" s="186"/>
      <c r="J190" s="186"/>
    </row>
    <row r="191" spans="2:10" ht="14.25">
      <c r="B191" s="186"/>
      <c r="C191" s="186"/>
      <c r="D191" s="186"/>
      <c r="E191" s="188"/>
      <c r="F191" s="186"/>
      <c r="G191" s="186"/>
      <c r="H191" s="193"/>
      <c r="I191" s="186"/>
      <c r="J191" s="186"/>
    </row>
    <row r="192" spans="2:10" ht="14.25">
      <c r="B192" s="186"/>
      <c r="C192" s="186"/>
      <c r="D192" s="186"/>
      <c r="E192" s="188"/>
      <c r="F192" s="186"/>
      <c r="G192" s="186"/>
      <c r="H192" s="193"/>
      <c r="I192" s="186"/>
      <c r="J192" s="186"/>
    </row>
    <row r="193" spans="2:10" ht="14.25">
      <c r="B193" s="186"/>
      <c r="C193" s="186"/>
      <c r="D193" s="186"/>
      <c r="E193" s="188"/>
      <c r="F193" s="186"/>
      <c r="G193" s="186"/>
      <c r="H193" s="193"/>
      <c r="I193" s="186"/>
      <c r="J193" s="186"/>
    </row>
    <row r="194" spans="2:10" ht="14.25">
      <c r="B194" s="186"/>
      <c r="C194" s="186"/>
      <c r="D194" s="186"/>
      <c r="E194" s="188"/>
      <c r="F194" s="186"/>
      <c r="G194" s="186"/>
      <c r="H194" s="193"/>
      <c r="I194" s="186"/>
      <c r="J194" s="186"/>
    </row>
    <row r="195" spans="2:10">
      <c r="B195" s="186"/>
      <c r="C195" s="186"/>
      <c r="D195" s="186"/>
      <c r="E195" s="188"/>
      <c r="F195" s="186"/>
      <c r="G195" s="186"/>
      <c r="H195" s="186"/>
      <c r="I195" s="186"/>
      <c r="J195" s="186"/>
    </row>
    <row r="196" spans="2:10">
      <c r="B196" s="186"/>
      <c r="C196" s="186"/>
      <c r="D196" s="186"/>
      <c r="E196" s="188"/>
      <c r="F196" s="186"/>
      <c r="G196" s="186"/>
      <c r="H196" s="186"/>
      <c r="I196" s="186"/>
      <c r="J196" s="186"/>
    </row>
    <row r="197" spans="2:10">
      <c r="B197" s="186"/>
      <c r="C197" s="186"/>
      <c r="D197" s="186"/>
      <c r="E197" s="188"/>
      <c r="F197" s="186"/>
      <c r="G197" s="186"/>
      <c r="H197" s="186"/>
      <c r="I197" s="186"/>
      <c r="J197" s="186"/>
    </row>
    <row r="198" spans="2:10">
      <c r="B198" s="186"/>
      <c r="C198" s="186"/>
      <c r="D198" s="186"/>
      <c r="E198" s="188"/>
      <c r="F198" s="186"/>
      <c r="G198" s="186"/>
      <c r="H198" s="186"/>
      <c r="I198" s="186"/>
      <c r="J198" s="186"/>
    </row>
    <row r="199" spans="2:10">
      <c r="B199" s="186"/>
      <c r="C199" s="186"/>
      <c r="D199" s="186"/>
      <c r="E199" s="188"/>
      <c r="F199" s="186"/>
      <c r="G199" s="186"/>
      <c r="H199" s="186"/>
      <c r="I199" s="186"/>
      <c r="J199" s="186"/>
    </row>
    <row r="200" spans="2:10">
      <c r="B200" s="186"/>
      <c r="C200" s="186"/>
      <c r="D200" s="186"/>
      <c r="E200" s="188"/>
      <c r="F200" s="186"/>
      <c r="G200" s="186"/>
      <c r="H200" s="186"/>
      <c r="I200" s="186"/>
      <c r="J200" s="186"/>
    </row>
    <row r="201" spans="2:10">
      <c r="B201" s="186"/>
      <c r="C201" s="186"/>
      <c r="D201" s="186"/>
      <c r="E201" s="188"/>
      <c r="F201" s="186"/>
      <c r="G201" s="186"/>
      <c r="H201" s="186"/>
      <c r="I201" s="186"/>
      <c r="J201" s="186"/>
    </row>
    <row r="202" spans="2:10">
      <c r="B202" s="186"/>
      <c r="C202" s="186"/>
      <c r="D202" s="186"/>
      <c r="E202" s="188"/>
      <c r="F202" s="186"/>
      <c r="G202" s="186"/>
      <c r="H202" s="186"/>
      <c r="I202" s="186"/>
      <c r="J202" s="186"/>
    </row>
    <row r="203" spans="2:10">
      <c r="B203" s="186"/>
      <c r="C203" s="186"/>
      <c r="D203" s="186"/>
      <c r="E203" s="188"/>
      <c r="F203" s="186"/>
      <c r="G203" s="186"/>
      <c r="H203" s="186"/>
      <c r="I203" s="186"/>
      <c r="J203" s="186"/>
    </row>
    <row r="204" spans="2:10">
      <c r="B204" s="186"/>
      <c r="C204" s="186"/>
      <c r="D204" s="186"/>
      <c r="E204" s="188"/>
      <c r="F204" s="186"/>
      <c r="G204" s="186"/>
      <c r="H204" s="186"/>
      <c r="I204" s="186"/>
      <c r="J204" s="186"/>
    </row>
    <row r="205" spans="2:10">
      <c r="B205" s="186"/>
      <c r="C205" s="186"/>
      <c r="D205" s="186"/>
      <c r="E205" s="188"/>
      <c r="F205" s="186"/>
      <c r="G205" s="186"/>
      <c r="H205" s="186"/>
      <c r="I205" s="186"/>
      <c r="J205" s="186"/>
    </row>
    <row r="206" spans="2:10">
      <c r="B206" s="186"/>
      <c r="C206" s="186"/>
      <c r="D206" s="186"/>
      <c r="E206" s="188"/>
      <c r="F206" s="186"/>
      <c r="G206" s="186"/>
      <c r="H206" s="186"/>
      <c r="I206" s="186"/>
      <c r="J206" s="186"/>
    </row>
    <row r="207" spans="2:10">
      <c r="B207" s="186"/>
      <c r="C207" s="186"/>
      <c r="D207" s="186"/>
      <c r="E207" s="188"/>
      <c r="F207" s="186"/>
      <c r="G207" s="186"/>
      <c r="H207" s="186"/>
      <c r="I207" s="186"/>
      <c r="J207" s="186"/>
    </row>
    <row r="208" spans="2:10">
      <c r="B208" s="186"/>
      <c r="C208" s="186"/>
      <c r="D208" s="186"/>
      <c r="E208" s="188"/>
      <c r="F208" s="186"/>
      <c r="G208" s="186"/>
      <c r="H208" s="186"/>
      <c r="I208" s="186"/>
      <c r="J208" s="186"/>
    </row>
    <row r="209" spans="2:10">
      <c r="B209" s="186"/>
      <c r="C209" s="186"/>
      <c r="D209" s="186"/>
      <c r="E209" s="188"/>
      <c r="F209" s="186"/>
      <c r="G209" s="186"/>
      <c r="H209" s="186"/>
      <c r="I209" s="186"/>
      <c r="J209" s="186"/>
    </row>
    <row r="210" spans="2:10">
      <c r="B210" s="186"/>
      <c r="C210" s="186"/>
      <c r="D210" s="186"/>
      <c r="E210" s="188"/>
      <c r="F210" s="186"/>
      <c r="G210" s="186"/>
      <c r="H210" s="186"/>
      <c r="I210" s="186"/>
      <c r="J210" s="186"/>
    </row>
    <row r="211" spans="2:10">
      <c r="B211" s="186"/>
      <c r="C211" s="186"/>
      <c r="D211" s="186"/>
      <c r="E211" s="188"/>
      <c r="F211" s="186"/>
      <c r="G211" s="186"/>
      <c r="H211" s="186"/>
      <c r="I211" s="186"/>
      <c r="J211" s="186"/>
    </row>
    <row r="212" spans="2:10">
      <c r="B212" s="186"/>
      <c r="C212" s="186"/>
      <c r="D212" s="186"/>
      <c r="E212" s="188"/>
      <c r="F212" s="186"/>
      <c r="G212" s="186"/>
      <c r="H212" s="186"/>
      <c r="I212" s="186"/>
      <c r="J212" s="186"/>
    </row>
    <row r="213" spans="2:10">
      <c r="B213" s="186"/>
      <c r="C213" s="186"/>
      <c r="D213" s="186"/>
      <c r="E213" s="188"/>
      <c r="F213" s="186"/>
      <c r="G213" s="186"/>
      <c r="H213" s="186"/>
      <c r="I213" s="186"/>
      <c r="J213" s="186"/>
    </row>
    <row r="214" spans="2:10">
      <c r="B214" s="186"/>
      <c r="C214" s="186"/>
      <c r="D214" s="186"/>
      <c r="E214" s="188"/>
      <c r="F214" s="186"/>
      <c r="G214" s="186"/>
      <c r="H214" s="186"/>
      <c r="I214" s="186"/>
      <c r="J214" s="186"/>
    </row>
    <row r="215" spans="2:10">
      <c r="B215" s="186"/>
      <c r="C215" s="186"/>
      <c r="D215" s="186"/>
      <c r="E215" s="188"/>
      <c r="F215" s="186"/>
      <c r="G215" s="186"/>
      <c r="H215" s="186"/>
      <c r="I215" s="186"/>
      <c r="J215" s="186"/>
    </row>
    <row r="216" spans="2:10">
      <c r="B216" s="186"/>
      <c r="C216" s="186"/>
      <c r="D216" s="186"/>
      <c r="E216" s="188"/>
      <c r="F216" s="186"/>
      <c r="G216" s="186"/>
      <c r="H216" s="186"/>
      <c r="I216" s="186"/>
      <c r="J216" s="186"/>
    </row>
    <row r="217" spans="2:10">
      <c r="B217" s="186"/>
      <c r="C217" s="186"/>
      <c r="D217" s="186"/>
      <c r="E217" s="188"/>
      <c r="F217" s="186"/>
      <c r="G217" s="186"/>
      <c r="H217" s="186"/>
      <c r="I217" s="186"/>
      <c r="J217" s="186"/>
    </row>
    <row r="218" spans="2:10">
      <c r="B218" s="186"/>
      <c r="C218" s="186"/>
      <c r="D218" s="186"/>
      <c r="E218" s="188"/>
      <c r="F218" s="186"/>
      <c r="G218" s="186"/>
      <c r="H218" s="186"/>
      <c r="I218" s="186"/>
      <c r="J218" s="186"/>
    </row>
    <row r="219" spans="2:10">
      <c r="B219" s="186"/>
      <c r="C219" s="186"/>
      <c r="D219" s="186"/>
      <c r="E219" s="188"/>
      <c r="F219" s="186"/>
      <c r="G219" s="186"/>
      <c r="H219" s="186"/>
      <c r="I219" s="186"/>
      <c r="J219" s="186"/>
    </row>
    <row r="220" spans="2:10">
      <c r="B220" s="186"/>
      <c r="C220" s="186"/>
      <c r="D220" s="186"/>
      <c r="E220" s="188"/>
      <c r="F220" s="186"/>
      <c r="G220" s="186"/>
      <c r="H220" s="186"/>
      <c r="I220" s="186"/>
      <c r="J220" s="186"/>
    </row>
    <row r="221" spans="2:10">
      <c r="B221" s="186"/>
      <c r="C221" s="186"/>
      <c r="D221" s="186"/>
      <c r="E221" s="188"/>
      <c r="F221" s="186"/>
      <c r="G221" s="186"/>
      <c r="H221" s="186"/>
      <c r="I221" s="186"/>
      <c r="J221" s="186"/>
    </row>
    <row r="222" spans="2:10">
      <c r="B222" s="186"/>
      <c r="C222" s="186"/>
      <c r="D222" s="186"/>
      <c r="E222" s="188"/>
      <c r="F222" s="186"/>
      <c r="G222" s="186"/>
      <c r="H222" s="186"/>
      <c r="I222" s="186"/>
      <c r="J222" s="186"/>
    </row>
    <row r="223" spans="2:10">
      <c r="B223" s="186"/>
      <c r="C223" s="186"/>
      <c r="D223" s="186"/>
      <c r="E223" s="188"/>
      <c r="F223" s="186"/>
      <c r="G223" s="186"/>
      <c r="H223" s="186"/>
      <c r="I223" s="186"/>
      <c r="J223" s="186"/>
    </row>
    <row r="224" spans="2:10">
      <c r="B224" s="186"/>
      <c r="C224" s="186"/>
      <c r="D224" s="186"/>
      <c r="E224" s="188"/>
      <c r="F224" s="186"/>
      <c r="G224" s="186"/>
      <c r="H224" s="186"/>
      <c r="I224" s="186"/>
      <c r="J224" s="186"/>
    </row>
    <row r="225" spans="2:10">
      <c r="B225" s="194"/>
      <c r="C225" s="194"/>
      <c r="D225" s="194"/>
      <c r="E225" s="195"/>
      <c r="F225" s="194"/>
      <c r="G225" s="194"/>
      <c r="H225" s="194"/>
      <c r="I225" s="194"/>
      <c r="J225" s="194"/>
    </row>
    <row r="226" spans="2:10">
      <c r="B226" s="194"/>
      <c r="C226" s="194"/>
      <c r="D226" s="194"/>
      <c r="E226" s="195"/>
      <c r="F226" s="194"/>
      <c r="G226" s="194"/>
      <c r="H226" s="194"/>
      <c r="I226" s="194"/>
      <c r="J226" s="194"/>
    </row>
    <row r="227" spans="2:10">
      <c r="B227" s="194"/>
      <c r="C227" s="194"/>
      <c r="D227" s="194"/>
      <c r="E227" s="195"/>
      <c r="F227" s="194"/>
      <c r="G227" s="194"/>
      <c r="H227" s="194"/>
      <c r="I227" s="194"/>
      <c r="J227" s="194"/>
    </row>
    <row r="228" spans="2:10">
      <c r="B228" s="194"/>
      <c r="C228" s="194"/>
      <c r="D228" s="194"/>
      <c r="E228" s="195"/>
      <c r="F228" s="194"/>
      <c r="G228" s="194"/>
      <c r="H228" s="194"/>
      <c r="I228" s="194"/>
      <c r="J228" s="194"/>
    </row>
    <row r="229" spans="2:10">
      <c r="B229" s="194"/>
      <c r="C229" s="194"/>
      <c r="D229" s="194"/>
      <c r="E229" s="195"/>
      <c r="F229" s="194"/>
      <c r="G229" s="194"/>
      <c r="H229" s="194"/>
      <c r="I229" s="194"/>
      <c r="J229" s="194"/>
    </row>
    <row r="230" spans="2:10">
      <c r="B230" s="194"/>
      <c r="C230" s="194"/>
      <c r="D230" s="194"/>
      <c r="E230" s="195"/>
      <c r="F230" s="194"/>
      <c r="G230" s="194"/>
      <c r="H230" s="194"/>
      <c r="I230" s="194"/>
      <c r="J230" s="194"/>
    </row>
    <row r="231" spans="2:10">
      <c r="B231" s="194"/>
      <c r="C231" s="194"/>
      <c r="D231" s="194"/>
      <c r="E231" s="195"/>
      <c r="F231" s="194"/>
      <c r="G231" s="194"/>
      <c r="H231" s="194"/>
      <c r="I231" s="194"/>
      <c r="J231" s="194"/>
    </row>
    <row r="232" spans="2:10">
      <c r="B232" s="194"/>
      <c r="C232" s="194"/>
      <c r="D232" s="194"/>
      <c r="E232" s="195"/>
      <c r="F232" s="194"/>
      <c r="G232" s="194"/>
      <c r="H232" s="194"/>
      <c r="I232" s="194"/>
      <c r="J232" s="194"/>
    </row>
    <row r="233" spans="2:10">
      <c r="B233" s="194"/>
      <c r="C233" s="194"/>
      <c r="D233" s="194"/>
      <c r="E233" s="195"/>
      <c r="F233" s="194"/>
      <c r="G233" s="194"/>
      <c r="H233" s="194"/>
      <c r="I233" s="194"/>
      <c r="J233" s="194"/>
    </row>
    <row r="234" spans="2:10">
      <c r="B234" s="194"/>
      <c r="C234" s="194"/>
      <c r="D234" s="194"/>
      <c r="E234" s="195"/>
      <c r="F234" s="194"/>
      <c r="G234" s="194"/>
      <c r="H234" s="194"/>
      <c r="I234" s="194"/>
      <c r="J234" s="194"/>
    </row>
    <row r="235" spans="2:10">
      <c r="B235" s="194"/>
      <c r="C235" s="194"/>
      <c r="D235" s="194"/>
      <c r="E235" s="195"/>
      <c r="F235" s="194"/>
      <c r="G235" s="194"/>
      <c r="H235" s="194"/>
      <c r="I235" s="194"/>
      <c r="J235" s="194"/>
    </row>
    <row r="236" spans="2:10">
      <c r="B236" s="194"/>
      <c r="C236" s="194"/>
      <c r="D236" s="194"/>
      <c r="E236" s="195"/>
      <c r="F236" s="194"/>
      <c r="G236" s="194"/>
      <c r="H236" s="194"/>
      <c r="I236" s="194"/>
      <c r="J236" s="194"/>
    </row>
    <row r="237" spans="2:10">
      <c r="B237" s="194"/>
      <c r="C237" s="194"/>
      <c r="D237" s="194"/>
      <c r="E237" s="195"/>
      <c r="F237" s="194"/>
      <c r="G237" s="194"/>
      <c r="H237" s="194"/>
      <c r="I237" s="194"/>
      <c r="J237" s="194"/>
    </row>
    <row r="238" spans="2:10">
      <c r="B238" s="194"/>
      <c r="C238" s="194"/>
      <c r="D238" s="194"/>
      <c r="E238" s="195"/>
      <c r="F238" s="194"/>
      <c r="G238" s="194"/>
      <c r="H238" s="194"/>
      <c r="I238" s="194"/>
      <c r="J238" s="194"/>
    </row>
    <row r="239" spans="2:10">
      <c r="B239" s="194"/>
      <c r="C239" s="194"/>
      <c r="D239" s="194"/>
      <c r="E239" s="195"/>
      <c r="F239" s="194"/>
      <c r="G239" s="194"/>
      <c r="H239" s="194"/>
      <c r="I239" s="194"/>
      <c r="J239" s="194"/>
    </row>
    <row r="240" spans="2:10">
      <c r="B240" s="194"/>
      <c r="C240" s="194"/>
      <c r="D240" s="194"/>
      <c r="E240" s="195"/>
      <c r="F240" s="194"/>
      <c r="G240" s="194"/>
      <c r="H240" s="194"/>
      <c r="I240" s="194"/>
      <c r="J240" s="194"/>
    </row>
    <row r="241" spans="2:10">
      <c r="B241" s="194"/>
      <c r="C241" s="194"/>
      <c r="D241" s="194"/>
      <c r="E241" s="195"/>
      <c r="F241" s="194"/>
      <c r="G241" s="194"/>
      <c r="H241" s="194"/>
      <c r="I241" s="194"/>
      <c r="J241" s="194"/>
    </row>
    <row r="242" spans="2:10">
      <c r="B242" s="194"/>
      <c r="C242" s="194"/>
      <c r="D242" s="194"/>
      <c r="E242" s="195"/>
      <c r="F242" s="194"/>
      <c r="G242" s="194"/>
      <c r="H242" s="194"/>
      <c r="I242" s="194"/>
      <c r="J242" s="194"/>
    </row>
    <row r="243" spans="2:10">
      <c r="B243" s="194"/>
      <c r="C243" s="194"/>
      <c r="D243" s="194"/>
      <c r="E243" s="195"/>
      <c r="F243" s="194"/>
      <c r="G243" s="194"/>
      <c r="H243" s="194"/>
      <c r="I243" s="194"/>
      <c r="J243" s="194"/>
    </row>
    <row r="244" spans="2:10">
      <c r="B244" s="194"/>
      <c r="C244" s="194"/>
      <c r="D244" s="194"/>
      <c r="E244" s="195"/>
      <c r="F244" s="194"/>
      <c r="G244" s="194"/>
      <c r="H244" s="194"/>
      <c r="I244" s="194"/>
      <c r="J244" s="194"/>
    </row>
    <row r="245" spans="2:10">
      <c r="B245" s="194"/>
      <c r="C245" s="194"/>
      <c r="D245" s="194"/>
      <c r="E245" s="195"/>
      <c r="F245" s="194"/>
      <c r="G245" s="194"/>
      <c r="H245" s="194"/>
      <c r="I245" s="194"/>
      <c r="J245" s="194"/>
    </row>
    <row r="246" spans="2:10">
      <c r="B246" s="194"/>
      <c r="C246" s="194"/>
      <c r="D246" s="194"/>
      <c r="E246" s="195"/>
      <c r="F246" s="194"/>
      <c r="G246" s="194"/>
      <c r="H246" s="194"/>
      <c r="I246" s="194"/>
      <c r="J246" s="194"/>
    </row>
    <row r="247" spans="2:10">
      <c r="B247" s="194"/>
      <c r="C247" s="194"/>
      <c r="D247" s="194"/>
      <c r="E247" s="195"/>
      <c r="F247" s="194"/>
      <c r="G247" s="194"/>
      <c r="H247" s="194"/>
      <c r="I247" s="194"/>
      <c r="J247" s="194"/>
    </row>
    <row r="248" spans="2:10">
      <c r="B248" s="194"/>
      <c r="C248" s="194"/>
      <c r="D248" s="194"/>
      <c r="E248" s="195"/>
      <c r="F248" s="194"/>
      <c r="G248" s="194"/>
      <c r="H248" s="194"/>
      <c r="I248" s="194"/>
      <c r="J248" s="194"/>
    </row>
    <row r="249" spans="2:10">
      <c r="B249" s="194"/>
      <c r="C249" s="194"/>
      <c r="D249" s="194"/>
      <c r="E249" s="195"/>
      <c r="F249" s="194"/>
      <c r="G249" s="194"/>
      <c r="H249" s="194"/>
      <c r="I249" s="194"/>
      <c r="J249" s="194"/>
    </row>
    <row r="250" spans="2:10">
      <c r="B250" s="194"/>
      <c r="C250" s="194"/>
      <c r="D250" s="194"/>
      <c r="E250" s="195"/>
      <c r="F250" s="194"/>
      <c r="G250" s="194"/>
      <c r="H250" s="194"/>
      <c r="I250" s="194"/>
      <c r="J250" s="194"/>
    </row>
    <row r="251" spans="2:10">
      <c r="B251" s="194"/>
      <c r="C251" s="194"/>
      <c r="D251" s="194"/>
      <c r="E251" s="195"/>
      <c r="F251" s="194"/>
      <c r="G251" s="194"/>
      <c r="H251" s="194"/>
      <c r="I251" s="194"/>
      <c r="J251" s="194"/>
    </row>
    <row r="252" spans="2:10">
      <c r="B252" s="194"/>
      <c r="C252" s="194"/>
      <c r="D252" s="194"/>
      <c r="E252" s="195"/>
      <c r="F252" s="194"/>
      <c r="G252" s="194"/>
      <c r="H252" s="194"/>
      <c r="I252" s="194"/>
      <c r="J252" s="194"/>
    </row>
    <row r="253" spans="2:10">
      <c r="B253" s="194"/>
      <c r="C253" s="194"/>
      <c r="D253" s="194"/>
      <c r="E253" s="195"/>
      <c r="F253" s="194"/>
      <c r="G253" s="194"/>
      <c r="H253" s="194"/>
      <c r="I253" s="194"/>
      <c r="J253" s="194"/>
    </row>
    <row r="254" spans="2:10">
      <c r="B254" s="194"/>
      <c r="C254" s="194"/>
      <c r="D254" s="194"/>
      <c r="E254" s="195"/>
      <c r="F254" s="194"/>
      <c r="G254" s="194"/>
      <c r="H254" s="194"/>
      <c r="I254" s="194"/>
      <c r="J254" s="194"/>
    </row>
    <row r="255" spans="2:10">
      <c r="B255" s="194"/>
      <c r="C255" s="194"/>
      <c r="D255" s="194"/>
      <c r="E255" s="195"/>
      <c r="F255" s="194"/>
      <c r="G255" s="194"/>
      <c r="H255" s="194"/>
      <c r="I255" s="194"/>
      <c r="J255" s="194"/>
    </row>
    <row r="256" spans="2:10">
      <c r="B256" s="194"/>
      <c r="C256" s="194"/>
      <c r="D256" s="194"/>
      <c r="E256" s="195"/>
      <c r="F256" s="194"/>
      <c r="G256" s="194"/>
      <c r="H256" s="194"/>
      <c r="I256" s="194"/>
      <c r="J256" s="194"/>
    </row>
    <row r="257" spans="2:10">
      <c r="B257" s="194"/>
      <c r="C257" s="194"/>
      <c r="D257" s="194"/>
      <c r="E257" s="195"/>
      <c r="F257" s="194"/>
      <c r="G257" s="194"/>
      <c r="H257" s="194"/>
      <c r="I257" s="194"/>
      <c r="J257" s="194"/>
    </row>
  </sheetData>
  <mergeCells count="10">
    <mergeCell ref="B1:J1"/>
    <mergeCell ref="B3:J3"/>
    <mergeCell ref="B4:J4"/>
    <mergeCell ref="B5:J5"/>
    <mergeCell ref="B6:B7"/>
    <mergeCell ref="C6:D6"/>
    <mergeCell ref="E6:E7"/>
    <mergeCell ref="F6:G6"/>
    <mergeCell ref="H6:H7"/>
    <mergeCell ref="I6:J6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2021-03-25T21:26:51Z</dcterms:created>
  <dcterms:modified xsi:type="dcterms:W3CDTF">2021-03-25T21:29:09Z</dcterms:modified>
</cp:coreProperties>
</file>