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activeTab="2"/>
  </bookViews>
  <sheets>
    <sheet name="DGII" sheetId="2" r:id="rId1"/>
    <sheet name="DGA" sheetId="3" r:id="rId2"/>
    <sheet name="TESORERIA" sheetId="4" r:id="rId3"/>
  </sheets>
  <externalReferences>
    <externalReference r:id="rId4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DGII!$A$1:$M$74</definedName>
    <definedName name="_xlnm.Print_Area" localSheetId="2">TESORERIA!$B$1:$N$115</definedName>
    <definedName name="Button_13">"CLAGA2000_Consolidado_2001_List"</definedName>
    <definedName name="FORMATO">#N/A</definedName>
    <definedName name="FUENTE" localSheetId="1">#REF!</definedName>
    <definedName name="FUENTE" localSheetId="0">#REF!</definedName>
    <definedName name="FUENTE" localSheetId="2">#REF!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P104" i="4" l="1"/>
  <c r="P96" i="4"/>
  <c r="P16" i="4"/>
  <c r="P22" i="4"/>
  <c r="P21" i="4" s="1"/>
  <c r="P27" i="4"/>
  <c r="P39" i="4"/>
  <c r="P44" i="4"/>
  <c r="P49" i="4"/>
  <c r="P54" i="4"/>
  <c r="P60" i="4"/>
  <c r="P64" i="4"/>
  <c r="P76" i="4"/>
  <c r="P84" i="4"/>
  <c r="P93" i="4"/>
  <c r="P101" i="4"/>
  <c r="P15" i="3"/>
  <c r="P17" i="3"/>
  <c r="P14" i="3" s="1"/>
  <c r="P28" i="3"/>
  <c r="P33" i="3"/>
  <c r="P40" i="3"/>
  <c r="P39" i="3" s="1"/>
  <c r="P59" i="4" l="1"/>
  <c r="P58" i="4" s="1"/>
  <c r="P15" i="4"/>
  <c r="P13" i="4" s="1"/>
  <c r="P38" i="4"/>
  <c r="P37" i="4" s="1"/>
  <c r="P88" i="4"/>
  <c r="P83" i="4" s="1"/>
  <c r="P27" i="3"/>
  <c r="P13" i="3" s="1"/>
  <c r="P12" i="4" l="1"/>
  <c r="P12" i="3"/>
  <c r="P46" i="3"/>
  <c r="P80" i="4" l="1"/>
  <c r="P82" i="4" s="1"/>
  <c r="P49" i="3"/>
  <c r="P103" i="4" l="1"/>
  <c r="P109" i="4" s="1"/>
  <c r="P85" i="2" l="1"/>
  <c r="P32" i="2"/>
  <c r="P15" i="2" l="1"/>
  <c r="P21" i="2"/>
  <c r="P34" i="2"/>
  <c r="P44" i="2"/>
  <c r="P55" i="2"/>
  <c r="P62" i="2"/>
  <c r="P67" i="2"/>
  <c r="P75" i="2"/>
  <c r="P74" i="2" s="1"/>
  <c r="P73" i="2" s="1"/>
  <c r="P31" i="2" l="1"/>
  <c r="P14" i="2" s="1"/>
  <c r="P61" i="2"/>
  <c r="P13" i="2" l="1"/>
  <c r="H104" i="4"/>
  <c r="P83" i="2" l="1"/>
  <c r="P90" i="2" s="1"/>
  <c r="H28" i="3"/>
  <c r="I49" i="4" l="1"/>
  <c r="O104" i="4" l="1"/>
  <c r="O101" i="4"/>
  <c r="O98" i="4"/>
  <c r="O96" i="4" s="1"/>
  <c r="O93" i="4"/>
  <c r="O84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O54" i="4"/>
  <c r="O64" i="4"/>
  <c r="O60" i="4"/>
  <c r="O49" i="4"/>
  <c r="O44" i="4"/>
  <c r="O39" i="4"/>
  <c r="O27" i="4"/>
  <c r="C22" i="4"/>
  <c r="C21" i="4" s="1"/>
  <c r="D22" i="4"/>
  <c r="E22" i="4"/>
  <c r="E21" i="4" s="1"/>
  <c r="F22" i="4"/>
  <c r="F21" i="4" s="1"/>
  <c r="G22" i="4"/>
  <c r="G21" i="4" s="1"/>
  <c r="H22" i="4"/>
  <c r="H21" i="4" s="1"/>
  <c r="I22" i="4"/>
  <c r="I21" i="4" s="1"/>
  <c r="J22" i="4"/>
  <c r="K22" i="4"/>
  <c r="K21" i="4" s="1"/>
  <c r="L22" i="4"/>
  <c r="L21" i="4" s="1"/>
  <c r="M22" i="4"/>
  <c r="M21" i="4" s="1"/>
  <c r="N22" i="4"/>
  <c r="N21" i="4" s="1"/>
  <c r="O22" i="4"/>
  <c r="O21" i="4" s="1"/>
  <c r="D21" i="4"/>
  <c r="J21" i="4"/>
  <c r="O16" i="4"/>
  <c r="O47" i="3"/>
  <c r="O40" i="3"/>
  <c r="O39" i="3" s="1"/>
  <c r="O33" i="3"/>
  <c r="O28" i="3"/>
  <c r="O17" i="3"/>
  <c r="O14" i="3" s="1"/>
  <c r="O15" i="3"/>
  <c r="O85" i="2"/>
  <c r="O91" i="4" l="1"/>
  <c r="O88" i="4" s="1"/>
  <c r="O83" i="4" s="1"/>
  <c r="O38" i="4"/>
  <c r="O37" i="4" s="1"/>
  <c r="O59" i="4"/>
  <c r="O58" i="4" s="1"/>
  <c r="O15" i="4"/>
  <c r="O13" i="4" s="1"/>
  <c r="O27" i="3"/>
  <c r="O13" i="3" s="1"/>
  <c r="O12" i="4" l="1"/>
  <c r="O80" i="4" s="1"/>
  <c r="O82" i="4" s="1"/>
  <c r="O103" i="4"/>
  <c r="O109" i="4" s="1"/>
  <c r="O12" i="3"/>
  <c r="O46" i="3"/>
  <c r="O49" i="3" s="1"/>
  <c r="O75" i="2" l="1"/>
  <c r="O74" i="2" s="1"/>
  <c r="O73" i="2" s="1"/>
  <c r="O67" i="2"/>
  <c r="O62" i="2"/>
  <c r="O61" i="2" s="1"/>
  <c r="O55" i="2"/>
  <c r="O44" i="2"/>
  <c r="O34" i="2"/>
  <c r="O32" i="2"/>
  <c r="O21" i="2"/>
  <c r="O20" i="2" s="1"/>
  <c r="O15" i="2"/>
  <c r="O31" i="2" l="1"/>
  <c r="O14" i="2" s="1"/>
  <c r="O13" i="2" s="1"/>
  <c r="O83" i="2" s="1"/>
  <c r="N16" i="4"/>
  <c r="M16" i="4"/>
  <c r="H16" i="4"/>
  <c r="I16" i="4"/>
  <c r="J16" i="4"/>
  <c r="K16" i="4"/>
  <c r="L16" i="4"/>
  <c r="G16" i="4"/>
  <c r="G84" i="4"/>
  <c r="F84" i="4"/>
  <c r="E16" i="4"/>
  <c r="O90" i="2" l="1"/>
  <c r="C40" i="3"/>
  <c r="C39" i="3" s="1"/>
  <c r="D40" i="3"/>
  <c r="D39" i="3" s="1"/>
  <c r="E40" i="3"/>
  <c r="E39" i="3" s="1"/>
  <c r="F40" i="3"/>
  <c r="F39" i="3" s="1"/>
  <c r="G40" i="3"/>
  <c r="G39" i="3" s="1"/>
  <c r="H40" i="3"/>
  <c r="H39" i="3" s="1"/>
  <c r="I40" i="3"/>
  <c r="I39" i="3" s="1"/>
  <c r="J40" i="3"/>
  <c r="J39" i="3" s="1"/>
  <c r="K40" i="3"/>
  <c r="K39" i="3" s="1"/>
  <c r="L40" i="3"/>
  <c r="L39" i="3" s="1"/>
  <c r="M40" i="3"/>
  <c r="M39" i="3" s="1"/>
  <c r="N40" i="3"/>
  <c r="N39" i="3" s="1"/>
  <c r="K28" i="3" l="1"/>
  <c r="J28" i="3"/>
  <c r="I28" i="3"/>
  <c r="M28" i="3"/>
  <c r="N28" i="3"/>
  <c r="L28" i="3"/>
  <c r="C33" i="3" l="1"/>
  <c r="D33" i="3"/>
  <c r="E33" i="3"/>
  <c r="F33" i="3"/>
  <c r="G33" i="3"/>
  <c r="H33" i="3"/>
  <c r="I33" i="3"/>
  <c r="J33" i="3"/>
  <c r="K33" i="3"/>
  <c r="L33" i="3"/>
  <c r="M33" i="3"/>
  <c r="N33" i="3"/>
  <c r="C44" i="2"/>
  <c r="D44" i="2"/>
  <c r="E44" i="2"/>
  <c r="F44" i="2"/>
  <c r="G44" i="2"/>
  <c r="H44" i="2"/>
  <c r="I44" i="2"/>
  <c r="J44" i="2"/>
  <c r="K44" i="2"/>
  <c r="L44" i="2"/>
  <c r="M44" i="2"/>
  <c r="N44" i="2"/>
  <c r="J15" i="4" l="1"/>
  <c r="K15" i="4"/>
  <c r="L15" i="4"/>
  <c r="C89" i="4" l="1"/>
  <c r="D89" i="4"/>
  <c r="E89" i="4"/>
  <c r="F89" i="4"/>
  <c r="G89" i="4"/>
  <c r="H89" i="4"/>
  <c r="I89" i="4"/>
  <c r="J89" i="4"/>
  <c r="K89" i="4"/>
  <c r="L89" i="4"/>
  <c r="M89" i="4"/>
  <c r="N89" i="4"/>
  <c r="C93" i="4"/>
  <c r="D93" i="4"/>
  <c r="E93" i="4"/>
  <c r="F93" i="4"/>
  <c r="G93" i="4"/>
  <c r="H93" i="4"/>
  <c r="I93" i="4"/>
  <c r="J93" i="4"/>
  <c r="K93" i="4"/>
  <c r="L93" i="4"/>
  <c r="M93" i="4"/>
  <c r="N93" i="4"/>
  <c r="C98" i="4"/>
  <c r="C96" i="4" s="1"/>
  <c r="D98" i="4"/>
  <c r="D96" i="4" s="1"/>
  <c r="D91" i="4" s="1"/>
  <c r="E98" i="4"/>
  <c r="E96" i="4" s="1"/>
  <c r="E91" i="4" s="1"/>
  <c r="F98" i="4"/>
  <c r="F96" i="4" s="1"/>
  <c r="G98" i="4"/>
  <c r="G96" i="4" s="1"/>
  <c r="H98" i="4"/>
  <c r="H96" i="4" s="1"/>
  <c r="I98" i="4"/>
  <c r="I96" i="4" s="1"/>
  <c r="J98" i="4"/>
  <c r="J96" i="4" s="1"/>
  <c r="J91" i="4" s="1"/>
  <c r="K98" i="4"/>
  <c r="K96" i="4" s="1"/>
  <c r="K91" i="4" s="1"/>
  <c r="L98" i="4"/>
  <c r="L96" i="4" s="1"/>
  <c r="M98" i="4"/>
  <c r="M96" i="4" s="1"/>
  <c r="M91" i="4" s="1"/>
  <c r="N98" i="4"/>
  <c r="N96" i="4" s="1"/>
  <c r="C101" i="4"/>
  <c r="D101" i="4"/>
  <c r="E101" i="4"/>
  <c r="F101" i="4"/>
  <c r="G101" i="4"/>
  <c r="H101" i="4"/>
  <c r="I101" i="4"/>
  <c r="J101" i="4"/>
  <c r="K101" i="4"/>
  <c r="L101" i="4"/>
  <c r="M101" i="4"/>
  <c r="N101" i="4"/>
  <c r="C71" i="4"/>
  <c r="D71" i="4"/>
  <c r="E71" i="4"/>
  <c r="F71" i="4"/>
  <c r="G71" i="4"/>
  <c r="H71" i="4"/>
  <c r="I71" i="4"/>
  <c r="J71" i="4"/>
  <c r="K71" i="4"/>
  <c r="L71" i="4"/>
  <c r="M71" i="4"/>
  <c r="N71" i="4"/>
  <c r="N91" i="4" l="1"/>
  <c r="N88" i="4" s="1"/>
  <c r="I91" i="4"/>
  <c r="I88" i="4" s="1"/>
  <c r="C91" i="4"/>
  <c r="C88" i="4" s="1"/>
  <c r="H91" i="4"/>
  <c r="H88" i="4" s="1"/>
  <c r="G91" i="4"/>
  <c r="G88" i="4" s="1"/>
  <c r="L91" i="4"/>
  <c r="L88" i="4" s="1"/>
  <c r="F91" i="4"/>
  <c r="F88" i="4" s="1"/>
  <c r="K88" i="4"/>
  <c r="E88" i="4"/>
  <c r="J88" i="4"/>
  <c r="D88" i="4"/>
  <c r="M88" i="4"/>
  <c r="C67" i="2" l="1"/>
  <c r="D67" i="2"/>
  <c r="E67" i="2"/>
  <c r="F67" i="2"/>
  <c r="G67" i="2"/>
  <c r="H67" i="2"/>
  <c r="I67" i="2"/>
  <c r="J67" i="2"/>
  <c r="K67" i="2"/>
  <c r="L67" i="2"/>
  <c r="M67" i="2"/>
  <c r="N67" i="2"/>
  <c r="C64" i="2"/>
  <c r="D64" i="2"/>
  <c r="E64" i="2"/>
  <c r="F64" i="2"/>
  <c r="H55" i="2" l="1"/>
  <c r="C49" i="4" l="1"/>
  <c r="D49" i="4"/>
  <c r="E49" i="4"/>
  <c r="F49" i="4"/>
  <c r="G49" i="4"/>
  <c r="H49" i="4"/>
  <c r="J49" i="4"/>
  <c r="K49" i="4"/>
  <c r="L49" i="4"/>
  <c r="M49" i="4"/>
  <c r="N49" i="4"/>
  <c r="N84" i="4"/>
  <c r="M48" i="4" l="1"/>
  <c r="L48" i="4"/>
  <c r="K48" i="4"/>
  <c r="J48" i="4"/>
  <c r="I55" i="2"/>
  <c r="C16" i="4"/>
  <c r="C15" i="4" s="1"/>
  <c r="D16" i="4"/>
  <c r="D15" i="4" s="1"/>
  <c r="E15" i="4"/>
  <c r="F16" i="4"/>
  <c r="F15" i="4" s="1"/>
  <c r="H15" i="4"/>
  <c r="I15" i="4"/>
  <c r="C27" i="4"/>
  <c r="D27" i="4"/>
  <c r="E27" i="4"/>
  <c r="F27" i="4"/>
  <c r="G27" i="4"/>
  <c r="H27" i="4"/>
  <c r="I27" i="4"/>
  <c r="C39" i="4"/>
  <c r="D39" i="4"/>
  <c r="E39" i="4"/>
  <c r="F39" i="4"/>
  <c r="G39" i="4"/>
  <c r="H39" i="4"/>
  <c r="I39" i="4"/>
  <c r="C44" i="4"/>
  <c r="D44" i="4"/>
  <c r="E44" i="4"/>
  <c r="F44" i="4"/>
  <c r="G44" i="4"/>
  <c r="H44" i="4"/>
  <c r="I44" i="4"/>
  <c r="C60" i="4"/>
  <c r="D60" i="4"/>
  <c r="E60" i="4"/>
  <c r="F60" i="4"/>
  <c r="G60" i="4"/>
  <c r="H60" i="4"/>
  <c r="I60" i="4"/>
  <c r="C64" i="4"/>
  <c r="D64" i="4"/>
  <c r="E64" i="4"/>
  <c r="F64" i="4"/>
  <c r="G64" i="4"/>
  <c r="H64" i="4"/>
  <c r="I64" i="4"/>
  <c r="C84" i="4"/>
  <c r="C83" i="4" s="1"/>
  <c r="D84" i="4"/>
  <c r="E84" i="4"/>
  <c r="H84" i="4"/>
  <c r="I84" i="4"/>
  <c r="C104" i="4"/>
  <c r="D104" i="4"/>
  <c r="E104" i="4"/>
  <c r="F104" i="4"/>
  <c r="G104" i="4"/>
  <c r="I104" i="4"/>
  <c r="N15" i="4"/>
  <c r="N27" i="4"/>
  <c r="N39" i="4"/>
  <c r="N44" i="4"/>
  <c r="N60" i="4"/>
  <c r="N64" i="4"/>
  <c r="N104" i="4"/>
  <c r="C15" i="3"/>
  <c r="D15" i="3"/>
  <c r="E15" i="3"/>
  <c r="F15" i="3"/>
  <c r="G15" i="3"/>
  <c r="H15" i="3"/>
  <c r="I15" i="3"/>
  <c r="J15" i="3"/>
  <c r="C17" i="3"/>
  <c r="C14" i="3" s="1"/>
  <c r="D17" i="3"/>
  <c r="D14" i="3" s="1"/>
  <c r="E17" i="3"/>
  <c r="E14" i="3" s="1"/>
  <c r="F17" i="3"/>
  <c r="F14" i="3" s="1"/>
  <c r="G17" i="3"/>
  <c r="G14" i="3" s="1"/>
  <c r="H17" i="3"/>
  <c r="H14" i="3" s="1"/>
  <c r="I17" i="3"/>
  <c r="I14" i="3" s="1"/>
  <c r="J17" i="3"/>
  <c r="J14" i="3" s="1"/>
  <c r="C28" i="3"/>
  <c r="C27" i="3" s="1"/>
  <c r="D28" i="3"/>
  <c r="D27" i="3" s="1"/>
  <c r="E28" i="3"/>
  <c r="E27" i="3" s="1"/>
  <c r="F28" i="3"/>
  <c r="F27" i="3" s="1"/>
  <c r="G28" i="3"/>
  <c r="C47" i="3"/>
  <c r="D47" i="3"/>
  <c r="E47" i="3"/>
  <c r="F47" i="3"/>
  <c r="G47" i="3"/>
  <c r="H47" i="3"/>
  <c r="I47" i="3"/>
  <c r="J47" i="3"/>
  <c r="N15" i="3"/>
  <c r="N17" i="3"/>
  <c r="N14" i="3" s="1"/>
  <c r="N27" i="3"/>
  <c r="N47" i="3"/>
  <c r="C15" i="2"/>
  <c r="D15" i="2"/>
  <c r="E15" i="2"/>
  <c r="F15" i="2"/>
  <c r="G15" i="2"/>
  <c r="H15" i="2"/>
  <c r="I15" i="2"/>
  <c r="C21" i="2"/>
  <c r="C20" i="2" s="1"/>
  <c r="D21" i="2"/>
  <c r="D20" i="2" s="1"/>
  <c r="E21" i="2"/>
  <c r="E20" i="2" s="1"/>
  <c r="F21" i="2"/>
  <c r="F20" i="2" s="1"/>
  <c r="G21" i="2"/>
  <c r="G20" i="2" s="1"/>
  <c r="H21" i="2"/>
  <c r="H20" i="2" s="1"/>
  <c r="I21" i="2"/>
  <c r="I20" i="2" s="1"/>
  <c r="C32" i="2"/>
  <c r="D32" i="2"/>
  <c r="E32" i="2"/>
  <c r="F32" i="2"/>
  <c r="G32" i="2"/>
  <c r="H32" i="2"/>
  <c r="I32" i="2"/>
  <c r="C34" i="2"/>
  <c r="D34" i="2"/>
  <c r="E34" i="2"/>
  <c r="F34" i="2"/>
  <c r="G34" i="2"/>
  <c r="H34" i="2"/>
  <c r="I34" i="2"/>
  <c r="C55" i="2"/>
  <c r="D55" i="2"/>
  <c r="E55" i="2"/>
  <c r="F55" i="2"/>
  <c r="G55" i="2"/>
  <c r="C62" i="2"/>
  <c r="C61" i="2" s="1"/>
  <c r="D62" i="2"/>
  <c r="D61" i="2" s="1"/>
  <c r="E62" i="2"/>
  <c r="E61" i="2" s="1"/>
  <c r="F62" i="2"/>
  <c r="F61" i="2" s="1"/>
  <c r="G62" i="2"/>
  <c r="G61" i="2" s="1"/>
  <c r="H62" i="2"/>
  <c r="H61" i="2" s="1"/>
  <c r="I62" i="2"/>
  <c r="I61" i="2" s="1"/>
  <c r="C75" i="2"/>
  <c r="C74" i="2" s="1"/>
  <c r="C73" i="2" s="1"/>
  <c r="D75" i="2"/>
  <c r="D74" i="2" s="1"/>
  <c r="D73" i="2" s="1"/>
  <c r="E75" i="2"/>
  <c r="E74" i="2" s="1"/>
  <c r="E73" i="2" s="1"/>
  <c r="F75" i="2"/>
  <c r="F74" i="2" s="1"/>
  <c r="F73" i="2" s="1"/>
  <c r="G75" i="2"/>
  <c r="G74" i="2" s="1"/>
  <c r="G73" i="2" s="1"/>
  <c r="H75" i="2"/>
  <c r="H74" i="2" s="1"/>
  <c r="H73" i="2" s="1"/>
  <c r="I75" i="2"/>
  <c r="I74" i="2" s="1"/>
  <c r="I73" i="2" s="1"/>
  <c r="C85" i="2"/>
  <c r="D85" i="2"/>
  <c r="E85" i="2"/>
  <c r="F85" i="2"/>
  <c r="G85" i="2"/>
  <c r="H85" i="2"/>
  <c r="I85" i="2"/>
  <c r="N15" i="2"/>
  <c r="N21" i="2"/>
  <c r="N20" i="2" s="1"/>
  <c r="N32" i="2"/>
  <c r="N34" i="2"/>
  <c r="N55" i="2"/>
  <c r="N62" i="2"/>
  <c r="N61" i="2" s="1"/>
  <c r="N75" i="2"/>
  <c r="N74" i="2" s="1"/>
  <c r="N73" i="2" s="1"/>
  <c r="N85" i="2"/>
  <c r="J85" i="2"/>
  <c r="J75" i="2"/>
  <c r="J74" i="2" s="1"/>
  <c r="J73" i="2" s="1"/>
  <c r="J62" i="2"/>
  <c r="J61" i="2" s="1"/>
  <c r="J55" i="2"/>
  <c r="J34" i="2"/>
  <c r="J32" i="2"/>
  <c r="J21" i="2"/>
  <c r="J20" i="2" s="1"/>
  <c r="J15" i="2"/>
  <c r="N59" i="4" l="1"/>
  <c r="N58" i="4" s="1"/>
  <c r="I59" i="4"/>
  <c r="H59" i="4"/>
  <c r="H58" i="4" s="1"/>
  <c r="D13" i="4"/>
  <c r="C59" i="4"/>
  <c r="C58" i="4" s="1"/>
  <c r="G15" i="4"/>
  <c r="G13" i="4" s="1"/>
  <c r="F59" i="4"/>
  <c r="F58" i="4" s="1"/>
  <c r="G59" i="4"/>
  <c r="G58" i="4" s="1"/>
  <c r="E59" i="4"/>
  <c r="E58" i="4" s="1"/>
  <c r="D59" i="4"/>
  <c r="D58" i="4" s="1"/>
  <c r="D83" i="4"/>
  <c r="D38" i="4"/>
  <c r="D37" i="4" s="1"/>
  <c r="C38" i="4"/>
  <c r="C37" i="4" s="1"/>
  <c r="G27" i="3"/>
  <c r="G13" i="3" s="1"/>
  <c r="G12" i="3" s="1"/>
  <c r="F31" i="2"/>
  <c r="F14" i="2" s="1"/>
  <c r="F13" i="2" s="1"/>
  <c r="G31" i="2"/>
  <c r="G14" i="2" s="1"/>
  <c r="G13" i="2" s="1"/>
  <c r="G83" i="2" s="1"/>
  <c r="H13" i="4"/>
  <c r="H27" i="3"/>
  <c r="H13" i="3" s="1"/>
  <c r="H12" i="3" s="1"/>
  <c r="E31" i="2"/>
  <c r="J31" i="2"/>
  <c r="J14" i="2" s="1"/>
  <c r="J13" i="2" s="1"/>
  <c r="D31" i="2"/>
  <c r="D14" i="2" s="1"/>
  <c r="D13" i="2" s="1"/>
  <c r="C31" i="2"/>
  <c r="C14" i="2" s="1"/>
  <c r="C13" i="2" s="1"/>
  <c r="H31" i="2"/>
  <c r="H14" i="2" s="1"/>
  <c r="H13" i="2" s="1"/>
  <c r="I27" i="3"/>
  <c r="I13" i="3" s="1"/>
  <c r="I12" i="3" s="1"/>
  <c r="J27" i="3"/>
  <c r="J13" i="3" s="1"/>
  <c r="J12" i="3" s="1"/>
  <c r="I83" i="4"/>
  <c r="I38" i="4"/>
  <c r="I37" i="4" s="1"/>
  <c r="I13" i="4"/>
  <c r="E83" i="4"/>
  <c r="I58" i="4"/>
  <c r="E38" i="4"/>
  <c r="E37" i="4" s="1"/>
  <c r="F13" i="4"/>
  <c r="H38" i="4"/>
  <c r="H37" i="4" s="1"/>
  <c r="E13" i="4"/>
  <c r="G38" i="4"/>
  <c r="G37" i="4" s="1"/>
  <c r="F38" i="4"/>
  <c r="F37" i="4" s="1"/>
  <c r="C13" i="4"/>
  <c r="N38" i="4"/>
  <c r="N37" i="4" s="1"/>
  <c r="I31" i="2"/>
  <c r="I14" i="2" s="1"/>
  <c r="I13" i="2" s="1"/>
  <c r="F83" i="4"/>
  <c r="H83" i="4"/>
  <c r="G83" i="4"/>
  <c r="N83" i="4"/>
  <c r="N13" i="4"/>
  <c r="N13" i="3"/>
  <c r="C13" i="3"/>
  <c r="C12" i="3" s="1"/>
  <c r="F13" i="3"/>
  <c r="F12" i="3" s="1"/>
  <c r="E13" i="3"/>
  <c r="E12" i="3" s="1"/>
  <c r="D13" i="3"/>
  <c r="D12" i="3" s="1"/>
  <c r="N31" i="2"/>
  <c r="N14" i="2" s="1"/>
  <c r="N13" i="2" s="1"/>
  <c r="K47" i="3"/>
  <c r="L47" i="3"/>
  <c r="M47" i="3"/>
  <c r="K85" i="2"/>
  <c r="L85" i="2"/>
  <c r="M85" i="2"/>
  <c r="K104" i="4"/>
  <c r="L104" i="4"/>
  <c r="M104" i="4"/>
  <c r="J104" i="4"/>
  <c r="E14" i="2" l="1"/>
  <c r="E13" i="2" s="1"/>
  <c r="E83" i="2" s="1"/>
  <c r="C12" i="4"/>
  <c r="C80" i="4" s="1"/>
  <c r="N46" i="3"/>
  <c r="N49" i="3" s="1"/>
  <c r="N12" i="3"/>
  <c r="F83" i="2"/>
  <c r="C83" i="2"/>
  <c r="D83" i="2"/>
  <c r="G12" i="4"/>
  <c r="G80" i="4" s="1"/>
  <c r="F12" i="4"/>
  <c r="F80" i="4" s="1"/>
  <c r="D12" i="4"/>
  <c r="D80" i="4" s="1"/>
  <c r="J83" i="2"/>
  <c r="E12" i="4"/>
  <c r="E80" i="4" s="1"/>
  <c r="I83" i="2"/>
  <c r="H12" i="4"/>
  <c r="H80" i="4" s="1"/>
  <c r="H83" i="2"/>
  <c r="H90" i="2" s="1"/>
  <c r="I12" i="4"/>
  <c r="I80" i="4" s="1"/>
  <c r="N12" i="4"/>
  <c r="N80" i="4" s="1"/>
  <c r="N83" i="2"/>
  <c r="F46" i="3"/>
  <c r="F49" i="3" s="1"/>
  <c r="H46" i="3"/>
  <c r="H49" i="3" s="1"/>
  <c r="D46" i="3"/>
  <c r="D49" i="3" s="1"/>
  <c r="C46" i="3"/>
  <c r="C49" i="3" s="1"/>
  <c r="J46" i="3"/>
  <c r="G46" i="3"/>
  <c r="I46" i="3"/>
  <c r="E46" i="3"/>
  <c r="M15" i="4"/>
  <c r="M34" i="2"/>
  <c r="L34" i="2"/>
  <c r="L27" i="4"/>
  <c r="M27" i="4"/>
  <c r="L39" i="4"/>
  <c r="M39" i="4"/>
  <c r="L44" i="4"/>
  <c r="M44" i="4"/>
  <c r="L60" i="4"/>
  <c r="M60" i="4"/>
  <c r="L64" i="4"/>
  <c r="M64" i="4"/>
  <c r="L84" i="4"/>
  <c r="M84" i="4"/>
  <c r="L15" i="3"/>
  <c r="M15" i="3"/>
  <c r="L17" i="3"/>
  <c r="L14" i="3" s="1"/>
  <c r="M17" i="3"/>
  <c r="M14" i="3" s="1"/>
  <c r="L75" i="2"/>
  <c r="L74" i="2" s="1"/>
  <c r="L73" i="2" s="1"/>
  <c r="M75" i="2"/>
  <c r="M74" i="2" s="1"/>
  <c r="M73" i="2" s="1"/>
  <c r="L62" i="2"/>
  <c r="L61" i="2" s="1"/>
  <c r="M62" i="2"/>
  <c r="M61" i="2" s="1"/>
  <c r="L55" i="2"/>
  <c r="M55" i="2"/>
  <c r="L32" i="2"/>
  <c r="M32" i="2"/>
  <c r="L21" i="2"/>
  <c r="L20" i="2" s="1"/>
  <c r="M21" i="2"/>
  <c r="M20" i="2" s="1"/>
  <c r="L15" i="2"/>
  <c r="M15" i="2"/>
  <c r="G49" i="3" l="1"/>
  <c r="L59" i="4"/>
  <c r="L58" i="4" s="1"/>
  <c r="M59" i="4"/>
  <c r="M58" i="4" s="1"/>
  <c r="E49" i="3"/>
  <c r="G103" i="4"/>
  <c r="G109" i="4" s="1"/>
  <c r="J90" i="2"/>
  <c r="F90" i="2"/>
  <c r="G90" i="2"/>
  <c r="C90" i="2"/>
  <c r="I90" i="2"/>
  <c r="D90" i="2"/>
  <c r="E90" i="2"/>
  <c r="C103" i="4"/>
  <c r="C109" i="4" s="1"/>
  <c r="C82" i="4"/>
  <c r="G82" i="4"/>
  <c r="N82" i="4"/>
  <c r="E82" i="4"/>
  <c r="I82" i="4"/>
  <c r="D103" i="4"/>
  <c r="D109" i="4" s="1"/>
  <c r="H82" i="4"/>
  <c r="F82" i="4"/>
  <c r="F103" i="4"/>
  <c r="F109" i="4" s="1"/>
  <c r="D82" i="4"/>
  <c r="E103" i="4"/>
  <c r="E109" i="4" s="1"/>
  <c r="H103" i="4"/>
  <c r="H109" i="4" s="1"/>
  <c r="N90" i="2"/>
  <c r="M31" i="2"/>
  <c r="M14" i="2" s="1"/>
  <c r="M13" i="2" s="1"/>
  <c r="I49" i="3"/>
  <c r="J49" i="3"/>
  <c r="I103" i="4"/>
  <c r="I109" i="4" s="1"/>
  <c r="N103" i="4"/>
  <c r="N109" i="4" s="1"/>
  <c r="M13" i="4"/>
  <c r="M83" i="4"/>
  <c r="L27" i="3"/>
  <c r="L13" i="3" s="1"/>
  <c r="L31" i="2"/>
  <c r="L14" i="2" s="1"/>
  <c r="L13" i="2" s="1"/>
  <c r="M38" i="4"/>
  <c r="M37" i="4" s="1"/>
  <c r="L38" i="4"/>
  <c r="L37" i="4" s="1"/>
  <c r="L13" i="4"/>
  <c r="L83" i="4"/>
  <c r="K64" i="4"/>
  <c r="M27" i="3"/>
  <c r="M13" i="3" s="1"/>
  <c r="K17" i="3"/>
  <c r="K14" i="3" s="1"/>
  <c r="K27" i="4"/>
  <c r="J39" i="4"/>
  <c r="J60" i="4"/>
  <c r="J27" i="4"/>
  <c r="J44" i="4"/>
  <c r="J64" i="4"/>
  <c r="J84" i="4"/>
  <c r="K15" i="3"/>
  <c r="K55" i="2"/>
  <c r="K62" i="2"/>
  <c r="K61" i="2" s="1"/>
  <c r="K75" i="2"/>
  <c r="J59" i="4" l="1"/>
  <c r="L46" i="3"/>
  <c r="L12" i="3"/>
  <c r="M46" i="3"/>
  <c r="M49" i="3" s="1"/>
  <c r="M12" i="3"/>
  <c r="L83" i="2"/>
  <c r="M83" i="2"/>
  <c r="L12" i="4"/>
  <c r="L80" i="4" s="1"/>
  <c r="M12" i="4"/>
  <c r="M80" i="4" s="1"/>
  <c r="K39" i="4"/>
  <c r="J13" i="4"/>
  <c r="J58" i="4"/>
  <c r="J38" i="4"/>
  <c r="J37" i="4" s="1"/>
  <c r="K44" i="4"/>
  <c r="K84" i="4"/>
  <c r="K60" i="4"/>
  <c r="K59" i="4" s="1"/>
  <c r="K27" i="3"/>
  <c r="K13" i="3" s="1"/>
  <c r="K12" i="3" s="1"/>
  <c r="K34" i="2"/>
  <c r="K21" i="2"/>
  <c r="K32" i="2"/>
  <c r="K74" i="2"/>
  <c r="K15" i="2"/>
  <c r="L49" i="3" l="1"/>
  <c r="L90" i="2"/>
  <c r="M90" i="2"/>
  <c r="M103" i="4"/>
  <c r="M82" i="4"/>
  <c r="L103" i="4"/>
  <c r="L82" i="4"/>
  <c r="J12" i="4"/>
  <c r="J80" i="4" s="1"/>
  <c r="K38" i="4"/>
  <c r="K37" i="4" s="1"/>
  <c r="K13" i="4"/>
  <c r="K46" i="3"/>
  <c r="K49" i="3" s="1"/>
  <c r="K73" i="2"/>
  <c r="K31" i="2"/>
  <c r="K20" i="2"/>
  <c r="J82" i="4" l="1"/>
  <c r="L109" i="4"/>
  <c r="M109" i="4"/>
  <c r="K58" i="4"/>
  <c r="J83" i="4"/>
  <c r="J103" i="4" s="1"/>
  <c r="K14" i="2"/>
  <c r="K13" i="2" s="1"/>
  <c r="J109" i="4" l="1"/>
  <c r="K12" i="4"/>
  <c r="K80" i="4" s="1"/>
  <c r="K83" i="4"/>
  <c r="K82" i="4" l="1"/>
  <c r="K103" i="4"/>
  <c r="K83" i="2"/>
  <c r="K90" i="2" l="1"/>
  <c r="K109" i="4"/>
</calcChain>
</file>

<file path=xl/sharedStrings.xml><?xml version="1.0" encoding="utf-8"?>
<sst xmlns="http://schemas.openxmlformats.org/spreadsheetml/2006/main" count="406" uniqueCount="181">
  <si>
    <t>Otros</t>
  </si>
  <si>
    <t>Accesorios sobre los Impuestos a  los Ingresos</t>
  </si>
  <si>
    <t>Tarjetas de Turismo</t>
  </si>
  <si>
    <t>PROMESE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</si>
  <si>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</si>
  <si>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</si>
  <si>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</si>
  <si>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>Recuperación de Prestamos Internos</t>
  </si>
  <si>
    <t>Incremento de Pasivos Financieros</t>
  </si>
  <si>
    <t>Incremento de Pasivos Corrientes</t>
  </si>
  <si>
    <t>Incremento de Pasivos No Corrientes</t>
  </si>
  <si>
    <t>Colocación de Títulos, Valores de la Deuda Pública a Largo Plazo</t>
  </si>
  <si>
    <t>De la Deuda Pública Interna a Largo Plazo</t>
  </si>
  <si>
    <t>De la Deuda Pública Externa a Largo Plazo</t>
  </si>
  <si>
    <t>Obtención de Préstamos de la Deuda Pública a Largo Plazo</t>
  </si>
  <si>
    <t>Depósitos a Cargo del Estado o Fondos Especiales y de Terceros</t>
  </si>
  <si>
    <t>Devolución de Recursos a Empleados por Retenciones Excesivas por TSS</t>
  </si>
  <si>
    <t>Ingresos de la CUT No Presupuestaria</t>
  </si>
  <si>
    <t>C:\Documents and Settings\fperez\My Documents\Ingresos Mensuales 2004\Enero 2004.xls</t>
  </si>
  <si>
    <t xml:space="preserve">Fondo para Registro y Devolución de los Depositos en excesos en la Cuenta Unica del Tesoro </t>
  </si>
  <si>
    <t xml:space="preserve">     Excluye los Fondos Especiales y de Terceros e Ingresos de otras Direcciones e Instituciones y los depósitos en exceso de las recaudadoras.  </t>
  </si>
  <si>
    <t xml:space="preserve">Fondo para Registro y Devolución de los Depósitos en excesos en la Cuenta Única del Tesoro </t>
  </si>
  <si>
    <t>Disminición de Activos Financieros</t>
  </si>
  <si>
    <t>Incremento de documentos por pagar Externo de largo plazo</t>
  </si>
  <si>
    <t xml:space="preserve">(1) Cifras sujetas a rectificación.   Incluye los dólares convertidos a la tasa oficial. </t>
  </si>
  <si>
    <t>Devolución impuesto selectivo al consumo de combustibles</t>
  </si>
  <si>
    <t>Impuestos Sobre la Renta de las Personas</t>
  </si>
  <si>
    <t>Impuestos Sobre Los Ingresos de las Empresas</t>
  </si>
  <si>
    <t xml:space="preserve">Impuestos sobre los Ingresos Aplicados sin Distinción de Persona </t>
  </si>
  <si>
    <t>Impuestos sobre la Propiedad y Transacciones Financieras y de Capital</t>
  </si>
  <si>
    <t xml:space="preserve">Impuesto a la Propiedad Inmobiliaria (IPI) </t>
  </si>
  <si>
    <t>Impuestos sobre Activos</t>
  </si>
  <si>
    <t>Impuesto sobre Operaciones Inmobiliarias</t>
  </si>
  <si>
    <t>Impuestos sobre Transferencias de Bienes Muebles</t>
  </si>
  <si>
    <t>Impuesto sobre las Sucesiones y Donaciones</t>
  </si>
  <si>
    <t>Impuesto sobre Cheques</t>
  </si>
  <si>
    <t>Accesorios sobre la Propiedad</t>
  </si>
  <si>
    <t>Impuestos sobre los Bienes y Servicios</t>
  </si>
  <si>
    <t>Impuestos Transferencias de Bienes Industrializados y Servicios</t>
  </si>
  <si>
    <t>Impuestos Adicionales y Selectivos sobre Bienes y Servicios</t>
  </si>
  <si>
    <t>Impuesto específico sobre los hidrocarburos, Ley No. 112-00</t>
  </si>
  <si>
    <t>Impuesto selectivo Ad Valorem sobre hidrocarburos, Ley No.557-05</t>
  </si>
  <si>
    <t>Impuesto adicional de RD$2.0 al consumo de gasoil y gasolina premium-regular</t>
  </si>
  <si>
    <t>Impuestos Selectivos a Productos Derivados del Alcohol</t>
  </si>
  <si>
    <t>Impuesto Selectivo a las Cervezas</t>
  </si>
  <si>
    <t>Impuesto Selectivo al Tabaco y los Cigarrillos</t>
  </si>
  <si>
    <t>Impuestos Selectivo a las Telecomunicaciones</t>
  </si>
  <si>
    <t>Impuestos Selectivo a los Seguros</t>
  </si>
  <si>
    <t>Impuestos Sobre el Uso de Bienes y Licencias</t>
  </si>
  <si>
    <t>Derecho de Circulación Vehículos de Motor</t>
  </si>
  <si>
    <t>Accesorios sobre Impuestos Internos a  Mercancías y  Servicios</t>
  </si>
  <si>
    <t>Salida de Pasajeros al Exterior por Aeropuertos</t>
  </si>
  <si>
    <t>Ventas de Bienes y Servicios</t>
  </si>
  <si>
    <t>Ventas de Mercancías del Estado</t>
  </si>
  <si>
    <t>Ventas Servicios del Estado</t>
  </si>
  <si>
    <t>Tasas</t>
  </si>
  <si>
    <t>Derechos Administrativos</t>
  </si>
  <si>
    <t>Rentas de la Propiedad</t>
  </si>
  <si>
    <t>Arriendo de Activos Tangibles No Producidos</t>
  </si>
  <si>
    <t>Regalia neta por fundicion- RNF</t>
  </si>
  <si>
    <t>Multas y Sanciones</t>
  </si>
  <si>
    <t>Ingresos Diversos</t>
  </si>
  <si>
    <t>Subtotal (I+II)</t>
  </si>
  <si>
    <t>III. Donaciones</t>
  </si>
  <si>
    <t>Subtotal con Donaciones (I+II+III)</t>
  </si>
  <si>
    <t>IV. Fuentes Financieras</t>
  </si>
  <si>
    <t xml:space="preserve">Obtención de Préstamos Internos a Corto Plazo </t>
  </si>
  <si>
    <t>De la Deuda Pública Interna  a Largo Plazo</t>
  </si>
  <si>
    <t>De la Deuda Pública Externa  a Largo Plazo</t>
  </si>
  <si>
    <t>PETROCARIBE</t>
  </si>
  <si>
    <t>Incremento de disponibilidades</t>
  </si>
  <si>
    <t>V. Aplicaciones Financieras</t>
  </si>
  <si>
    <t>Subtotal con Donaciones, Fuentes y Aplicaciones Financieras (I+II+III+IV+V)</t>
  </si>
  <si>
    <t>VI. Otros Ingresos</t>
  </si>
  <si>
    <t>Total de Ingresos Reportados en el SIGEF (I+II+III+IV+V+VI)</t>
  </si>
  <si>
    <t>Ministerio de Hacienda de la República Dominicana</t>
  </si>
  <si>
    <t>Dirección General de Política y Legislación Tributaria</t>
  </si>
  <si>
    <t>Millones de Pesos Dominicanos (RD$)</t>
  </si>
  <si>
    <t xml:space="preserve"> Ingresos Fiscales por Partidas, Tesorería Nacional</t>
  </si>
  <si>
    <t>Partidas</t>
  </si>
  <si>
    <t>I. Ingresos Corrientes</t>
  </si>
  <si>
    <t>Impuestos</t>
  </si>
  <si>
    <t>Impuestos sobre los Ingresos</t>
  </si>
  <si>
    <t>Impuestos sobre la Propiedad</t>
  </si>
  <si>
    <t>Ingresos Fiscales por Partidas, Dirección General de Impuestos Internos</t>
  </si>
  <si>
    <t>Impuestos Internos sobre Mercancías y Servicios</t>
  </si>
  <si>
    <t xml:space="preserve">Impuestos sobre el Comercio y las Transacciones/Comercio Exterior </t>
  </si>
  <si>
    <t>Impuestos Ecológicos</t>
  </si>
  <si>
    <t>Impuestos Diversos</t>
  </si>
  <si>
    <t>Ingresos por Contraprestación</t>
  </si>
  <si>
    <t xml:space="preserve">Otros Ingresos </t>
  </si>
  <si>
    <t>II. Ingresos de Capital</t>
  </si>
  <si>
    <t>III. Otros Ingresos</t>
  </si>
  <si>
    <t>2) Para el 2015, las donaciones incluyen RD$93,475.6 millones producto de la compra a descuento de la deuda de PETROCARIBE adquirida por el Gobierno Dominicano.</t>
  </si>
  <si>
    <t>Ingresos Fiscales por Partidas, Dirección General de Aduanas</t>
  </si>
  <si>
    <t>Impuesto Selectivo a los Cervezas</t>
  </si>
  <si>
    <t>Impuesto Selectivo a las demás Mercancías</t>
  </si>
  <si>
    <t>Impuestos sobre el Comercio y las Transacciones Comercio Exterior</t>
  </si>
  <si>
    <t>Impuestos sobre las Importaciones</t>
  </si>
  <si>
    <t>Impuestos Arancelarios</t>
  </si>
  <si>
    <t>Subasta contingentes arancelarios</t>
  </si>
  <si>
    <t>Impuestos sobre las Exportaciones</t>
  </si>
  <si>
    <t>Otros Impuestos sobre el Comercio Exterior</t>
  </si>
  <si>
    <t>Salida de Pasajeros por la Región Fronteriza</t>
  </si>
  <si>
    <t>Transferencias Corrientes</t>
  </si>
  <si>
    <t>Subtotal (I)</t>
  </si>
  <si>
    <t>II. Otros Ingresos</t>
  </si>
  <si>
    <t>Total de Ingresos Reportados en el SIGEF (I+II)</t>
  </si>
  <si>
    <t xml:space="preserve">Notas: </t>
  </si>
  <si>
    <t>Fuente: Ministerio de Hacienda, Sistema Integrado de Gestión Financiera (SIGEF), Informe de Ejecución de Ingresos.</t>
  </si>
  <si>
    <t>1. Ingresos Corrientes</t>
  </si>
  <si>
    <t>Impuesto para Contribuir al Desarrollo de las Telecomunicaciones</t>
  </si>
  <si>
    <t>Impuesto por uso de servicio de las telecomunicaciones para el sistema de emergencia 9-1-1</t>
  </si>
  <si>
    <t>Licencias para Portar Armas de Fuego</t>
  </si>
  <si>
    <t>Impuestos sobre el Comercio y las Transacciones/Comercio Exterior</t>
  </si>
  <si>
    <t>Derechos Consulares</t>
  </si>
  <si>
    <t>Contribuciones Sociales</t>
  </si>
  <si>
    <t>Otras Ventas de Mercancías del Gobierno Central</t>
  </si>
  <si>
    <t>Ingresos de las Inst. Centralizadas en mercancías en la CUT</t>
  </si>
  <si>
    <t>Otras Ventas</t>
  </si>
  <si>
    <t>Otras Ventas de Servicios del Gobierno Central</t>
  </si>
  <si>
    <t>Ingresos de las Inst. Centralizadas en Servicios en la CUT</t>
  </si>
  <si>
    <t>Expedición y Renovación de Pasaportes</t>
  </si>
  <si>
    <t xml:space="preserve"> Rentas de Propiedad</t>
  </si>
  <si>
    <t>Dividendos por Inversiones Empresariales</t>
  </si>
  <si>
    <t>Dividendos Banco de reservas</t>
  </si>
  <si>
    <t>Dividendos de la Refinería</t>
  </si>
  <si>
    <t xml:space="preserve">Otros Dividendos </t>
  </si>
  <si>
    <t xml:space="preserve">Intereses </t>
  </si>
  <si>
    <t>Intereses por colocación de bonos del mercado interno</t>
  </si>
  <si>
    <t>Intereses por Colocación de Inversiones Financieras</t>
  </si>
  <si>
    <t>Ganancia por colocación de bonos internos</t>
  </si>
  <si>
    <t>Intereses percibidos del mercado interno</t>
  </si>
  <si>
    <t>Intereses por colocación de bonos del mercado externo</t>
  </si>
  <si>
    <t>Ganancia por colocación de bonos externos</t>
  </si>
  <si>
    <t xml:space="preserve">II. Ingresos de Capital </t>
  </si>
  <si>
    <t>Ventas de Activos No Financieros</t>
  </si>
  <si>
    <t>2005-2018</t>
  </si>
  <si>
    <t>-Ingresos por diferencial del gas licuado de petróleo</t>
  </si>
  <si>
    <t>Impuestos sobre los Activos Financieros (Ley No.139-11)</t>
  </si>
  <si>
    <t>Disminución de otros activos financieros externos de largo plazo</t>
  </si>
  <si>
    <t>Venta de Acciones y Participaciones de Capital</t>
  </si>
  <si>
    <t>Impuestos sobre el uso de carreteras y puentes (peajes)</t>
  </si>
  <si>
    <t>Derechos Aeroportuarios</t>
  </si>
  <si>
    <t>17% Registro de Propiedad de Vehículo</t>
  </si>
  <si>
    <t xml:space="preserve">Imp. Específico Bancas de Apuestas de Lotería  </t>
  </si>
  <si>
    <t>Imp. Específico Bancas de Apuestas Deportivas</t>
  </si>
  <si>
    <t>Licencias para Operar Bancas de Apuestas</t>
  </si>
  <si>
    <t>Impuesto Sobre Tramitación de Documentos</t>
  </si>
  <si>
    <t>- Obtención de Préstamos Externos</t>
  </si>
  <si>
    <t>-</t>
  </si>
  <si>
    <t>Ventas de Formularios y Facturas Consulares</t>
  </si>
  <si>
    <t>Ingresos por Especificar</t>
  </si>
  <si>
    <t>Otras ventas de servicios</t>
  </si>
  <si>
    <t xml:space="preserve">Impuesto Selectivo a los Vehículos de Motor                                       </t>
  </si>
  <si>
    <t>Comisión Cambiaria</t>
  </si>
  <si>
    <t xml:space="preserve">Licencias para Operar Bancas de Apuestas  </t>
  </si>
  <si>
    <t>Conseción Falconbridge</t>
  </si>
  <si>
    <t>Ingresos sin Especificar</t>
  </si>
  <si>
    <t>Transferencias Capital</t>
  </si>
  <si>
    <t>Tasas de Expedición y Renovación de Pasaportes</t>
  </si>
  <si>
    <t>2% Adicional a las importaciones</t>
  </si>
  <si>
    <t>Arrendamientos</t>
  </si>
  <si>
    <t>Reliquidación Comisión Cambiaria</t>
  </si>
  <si>
    <t>Fondo General</t>
  </si>
  <si>
    <t xml:space="preserve">Recursos de Captación Directa del Ministerio de Interior y Policia </t>
  </si>
  <si>
    <t>- Ingresos de las Inst. Centralizadas en Servicios en la CUT</t>
  </si>
  <si>
    <t>- Licencia por subastas de productos agropecuarios</t>
  </si>
  <si>
    <t>Ventas de Activos Intangibles</t>
  </si>
  <si>
    <t xml:space="preserve">   Licencias sobre Maguina Tragamonedas</t>
  </si>
  <si>
    <t>Servicios de transporte (incluye OMSA, METRO)</t>
  </si>
  <si>
    <t>2007-2019</t>
  </si>
  <si>
    <t>Ingresos de la CUT No Presupuestaria (10%Dividendos Banreservas)</t>
  </si>
  <si>
    <t>Ingresos de la CUT No Presupuestaria (15% pago de deudas)</t>
  </si>
  <si>
    <t>Ingresos de las Inst. Centralizadas en la CUT Presupuestaria</t>
  </si>
  <si>
    <t>- Recursos de Captación Directa del Ministerio de Salud Pública</t>
  </si>
  <si>
    <t>- Fondo Protección Económica, Social, Laboral y  Salud de los  Trabajadores Dominicanos</t>
  </si>
  <si>
    <t>- Donaciones Pecuniarias Privadas de Personas Físicas  y Jurídicas por  COVID-19 (CONEP)</t>
  </si>
  <si>
    <t>- Transferencias Corrientes Rec. de Inst. Públicas Fin. No Monetarias (Superintendencia de Bancos)</t>
  </si>
  <si>
    <t>- Transferencias Corrientes Rec. de Inst. Públicas públicas descentralizadas y autónomas no financieras</t>
  </si>
  <si>
    <t>-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</si>
</sst>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([$€-2]* #,##0.00_);_([$€-2]* \(#,##0.00\);_([$€-2]* &quot;-&quot;??_)"/>
    <numFmt numFmtId="169" formatCode="_(* #,##0_);_(* \(#,##0\);_(* &quot;-&quot;??_);_(@_)"/>
    <numFmt numFmtId="170" formatCode="#,##0.0000000000000_);\(#,##0.0000000000000\)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Segoe UI"/>
      <family val="2"/>
    </font>
    <font>
      <b/>
      <sz val="11"/>
      <color indexed="8"/>
      <name val="Arial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color indexed="8"/>
      <name val="Segoe UI"/>
      <family val="2"/>
    </font>
    <font>
      <b/>
      <sz val="10"/>
      <color theme="0"/>
      <name val="Segoe UI"/>
      <family val="2"/>
    </font>
    <font>
      <sz val="12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b/>
      <u/>
      <sz val="7"/>
      <color indexed="12"/>
      <name val="Arial"/>
      <family val="2"/>
    </font>
    <font>
      <b/>
      <i/>
      <sz val="11"/>
      <color indexed="8"/>
      <name val="Segoe UI"/>
      <family val="2"/>
    </font>
    <font>
      <b/>
      <i/>
      <sz val="12"/>
      <color indexed="8"/>
      <name val="Segoe UI"/>
      <family val="2"/>
    </font>
    <font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sz val="9"/>
      <color indexed="8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u/>
      <sz val="10"/>
      <color indexed="8"/>
      <name val="Segoe UI"/>
      <family val="2"/>
    </font>
    <font>
      <b/>
      <sz val="9"/>
      <name val="Segoe UI"/>
      <family val="2"/>
    </font>
    <font>
      <b/>
      <sz val="8"/>
      <color indexed="8"/>
      <name val="Segoe UI"/>
      <family val="2"/>
    </font>
    <font>
      <b/>
      <sz val="11"/>
      <color theme="0"/>
      <name val="Segoe UI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sz val="12"/>
      <color indexed="8"/>
      <name val="Segoe UI"/>
      <family val="2"/>
    </font>
    <font>
      <sz val="12"/>
      <color theme="1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75">
    <xf numFmtId="0" fontId="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5">
      <protection hidden="1"/>
    </xf>
    <xf numFmtId="0" fontId="12" fillId="16" borderId="5" applyNumberFormat="0" applyFont="0" applyBorder="0" applyAlignment="0" applyProtection="0">
      <protection hidden="1"/>
    </xf>
    <xf numFmtId="0" fontId="11" fillId="0" borderId="5">
      <protection hidden="1"/>
    </xf>
    <xf numFmtId="166" fontId="13" fillId="0" borderId="8" applyBorder="0">
      <alignment horizontal="center" vertical="center"/>
    </xf>
    <xf numFmtId="0" fontId="14" fillId="4" borderId="0" applyNumberFormat="0" applyBorder="0" applyAlignment="0" applyProtection="0"/>
    <xf numFmtId="0" fontId="15" fillId="16" borderId="9" applyNumberFormat="0" applyAlignment="0" applyProtection="0"/>
    <xf numFmtId="0" fontId="16" fillId="17" borderId="10" applyNumberFormat="0" applyAlignment="0" applyProtection="0"/>
    <xf numFmtId="0" fontId="17" fillId="0" borderId="11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7" borderId="9" applyNumberFormat="0" applyAlignment="0" applyProtection="0"/>
    <xf numFmtId="168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2" fillId="0" borderId="5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4" fillId="0" borderId="0">
      <alignment vertical="top"/>
    </xf>
    <xf numFmtId="0" fontId="2" fillId="0" borderId="0"/>
    <xf numFmtId="0" fontId="9" fillId="0" borderId="0"/>
    <xf numFmtId="0" fontId="2" fillId="0" borderId="0"/>
    <xf numFmtId="39" fontId="2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5" applyNumberFormat="0" applyFill="0" applyBorder="0" applyAlignment="0" applyProtection="0">
      <protection hidden="1"/>
    </xf>
    <xf numFmtId="0" fontId="27" fillId="16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18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5"/>
    <xf numFmtId="0" fontId="34" fillId="0" borderId="17" applyNumberFormat="0" applyFill="0" applyAlignment="0" applyProtection="0"/>
    <xf numFmtId="0" fontId="2" fillId="0" borderId="0"/>
    <xf numFmtId="39" fontId="37" fillId="0" borderId="0"/>
    <xf numFmtId="39" fontId="37" fillId="0" borderId="0"/>
    <xf numFmtId="0" fontId="2" fillId="0" borderId="0"/>
  </cellStyleXfs>
  <cellXfs count="314">
    <xf numFmtId="0" fontId="0" fillId="0" borderId="0" xfId="0"/>
    <xf numFmtId="0" fontId="0" fillId="0" borderId="0" xfId="0" applyBorder="1"/>
    <xf numFmtId="164" fontId="4" fillId="0" borderId="0" xfId="0" applyNumberFormat="1" applyFont="1" applyFill="1" applyBorder="1"/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 applyProtection="1"/>
    <xf numFmtId="164" fontId="7" fillId="0" borderId="0" xfId="0" applyNumberFormat="1" applyFont="1"/>
    <xf numFmtId="0" fontId="7" fillId="0" borderId="0" xfId="0" applyFont="1"/>
    <xf numFmtId="0" fontId="8" fillId="0" borderId="0" xfId="0" applyFont="1" applyFill="1" applyAlignment="1" applyProtection="1"/>
    <xf numFmtId="0" fontId="13" fillId="0" borderId="0" xfId="0" applyFont="1" applyBorder="1"/>
    <xf numFmtId="49" fontId="35" fillId="0" borderId="3" xfId="0" applyNumberFormat="1" applyFont="1" applyFill="1" applyBorder="1" applyAlignment="1" applyProtection="1"/>
    <xf numFmtId="49" fontId="6" fillId="0" borderId="3" xfId="0" applyNumberFormat="1" applyFont="1" applyFill="1" applyBorder="1" applyAlignment="1" applyProtection="1">
      <alignment horizontal="left" indent="2"/>
    </xf>
    <xf numFmtId="49" fontId="35" fillId="0" borderId="3" xfId="0" applyNumberFormat="1" applyFont="1" applyFill="1" applyBorder="1" applyAlignment="1" applyProtection="1">
      <alignment horizontal="left"/>
    </xf>
    <xf numFmtId="164" fontId="6" fillId="0" borderId="5" xfId="0" applyNumberFormat="1" applyFont="1" applyFill="1" applyBorder="1" applyProtection="1"/>
    <xf numFmtId="49" fontId="6" fillId="0" borderId="3" xfId="0" applyNumberFormat="1" applyFont="1" applyFill="1" applyBorder="1" applyAlignment="1" applyProtection="1">
      <alignment horizontal="left" indent="1"/>
    </xf>
    <xf numFmtId="164" fontId="35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35" fillId="25" borderId="7" xfId="0" applyNumberFormat="1" applyFont="1" applyFill="1" applyBorder="1" applyAlignment="1" applyProtection="1">
      <alignment horizontal="right" vertical="center"/>
    </xf>
    <xf numFmtId="49" fontId="35" fillId="25" borderId="1" xfId="0" applyNumberFormat="1" applyFont="1" applyFill="1" applyBorder="1" applyAlignment="1" applyProtection="1">
      <alignment horizontal="left"/>
    </xf>
    <xf numFmtId="49" fontId="35" fillId="25" borderId="1" xfId="0" applyNumberFormat="1" applyFont="1" applyFill="1" applyBorder="1" applyAlignment="1" applyProtection="1">
      <alignment horizontal="left" vertical="center"/>
    </xf>
    <xf numFmtId="49" fontId="35" fillId="25" borderId="1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53" applyFont="1" applyAlignment="1" applyProtection="1"/>
    <xf numFmtId="0" fontId="0" fillId="0" borderId="0" xfId="0" applyFill="1" applyBorder="1"/>
    <xf numFmtId="164" fontId="2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/>
    <xf numFmtId="0" fontId="43" fillId="0" borderId="0" xfId="0" applyFont="1" applyFill="1" applyAlignment="1" applyProtection="1">
      <alignment horizontal="center"/>
    </xf>
    <xf numFmtId="0" fontId="44" fillId="0" borderId="0" xfId="0" applyFont="1" applyFill="1" applyBorder="1"/>
    <xf numFmtId="39" fontId="35" fillId="0" borderId="3" xfId="173" applyFont="1" applyFill="1" applyBorder="1" applyAlignment="1" applyProtection="1"/>
    <xf numFmtId="164" fontId="35" fillId="0" borderId="3" xfId="171" applyNumberFormat="1" applyFont="1" applyFill="1" applyBorder="1"/>
    <xf numFmtId="49" fontId="35" fillId="0" borderId="3" xfId="173" applyNumberFormat="1" applyFont="1" applyFill="1" applyBorder="1" applyAlignment="1" applyProtection="1">
      <alignment horizontal="left" indent="1"/>
    </xf>
    <xf numFmtId="164" fontId="7" fillId="0" borderId="3" xfId="171" applyNumberFormat="1" applyFont="1" applyFill="1" applyBorder="1" applyAlignment="1" applyProtection="1">
      <alignment horizontal="right"/>
    </xf>
    <xf numFmtId="164" fontId="5" fillId="0" borderId="5" xfId="171" applyNumberFormat="1" applyFont="1" applyFill="1" applyBorder="1" applyAlignment="1" applyProtection="1">
      <alignment horizontal="right"/>
    </xf>
    <xf numFmtId="164" fontId="5" fillId="0" borderId="3" xfId="171" applyNumberFormat="1" applyFont="1" applyFill="1" applyBorder="1" applyAlignment="1" applyProtection="1">
      <alignment horizontal="right"/>
    </xf>
    <xf numFmtId="0" fontId="5" fillId="0" borderId="3" xfId="0" applyFont="1" applyBorder="1"/>
    <xf numFmtId="49" fontId="6" fillId="0" borderId="3" xfId="171" applyNumberFormat="1" applyFont="1" applyFill="1" applyBorder="1" applyAlignment="1" applyProtection="1">
      <alignment horizontal="left" indent="2"/>
    </xf>
    <xf numFmtId="164" fontId="35" fillId="0" borderId="3" xfId="171" applyNumberFormat="1" applyFont="1" applyFill="1" applyBorder="1" applyProtection="1"/>
    <xf numFmtId="39" fontId="35" fillId="0" borderId="3" xfId="173" applyFont="1" applyFill="1" applyBorder="1"/>
    <xf numFmtId="49" fontId="5" fillId="0" borderId="3" xfId="171" applyNumberFormat="1" applyFont="1" applyFill="1" applyBorder="1" applyAlignment="1" applyProtection="1">
      <alignment horizontal="left"/>
    </xf>
    <xf numFmtId="164" fontId="35" fillId="0" borderId="5" xfId="171" applyNumberFormat="1" applyFont="1" applyFill="1" applyBorder="1" applyAlignment="1" applyProtection="1"/>
    <xf numFmtId="39" fontId="35" fillId="0" borderId="3" xfId="173" applyFont="1" applyFill="1" applyBorder="1" applyAlignment="1" applyProtection="1">
      <alignment horizontal="left" indent="1"/>
    </xf>
    <xf numFmtId="39" fontId="6" fillId="0" borderId="3" xfId="173" applyFont="1" applyFill="1" applyBorder="1" applyAlignment="1" applyProtection="1">
      <alignment horizontal="left" indent="2"/>
    </xf>
    <xf numFmtId="164" fontId="6" fillId="0" borderId="0" xfId="171" applyNumberFormat="1" applyFont="1" applyFill="1" applyBorder="1" applyAlignment="1" applyProtection="1">
      <alignment vertic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47" fillId="0" borderId="0" xfId="0" applyFont="1" applyFill="1" applyAlignment="1" applyProtection="1"/>
    <xf numFmtId="0" fontId="48" fillId="0" borderId="0" xfId="0" applyFont="1"/>
    <xf numFmtId="0" fontId="6" fillId="0" borderId="0" xfId="0" applyFont="1" applyFill="1" applyBorder="1"/>
    <xf numFmtId="0" fontId="7" fillId="0" borderId="0" xfId="0" applyFont="1" applyBorder="1"/>
    <xf numFmtId="0" fontId="35" fillId="0" borderId="0" xfId="0" applyFont="1" applyFill="1"/>
    <xf numFmtId="0" fontId="45" fillId="0" borderId="0" xfId="0" applyFont="1" applyFill="1"/>
    <xf numFmtId="0" fontId="49" fillId="0" borderId="0" xfId="0" applyFont="1" applyFill="1" applyBorder="1"/>
    <xf numFmtId="0" fontId="35" fillId="0" borderId="0" xfId="0" applyFont="1" applyFill="1" applyBorder="1" applyAlignment="1" applyProtection="1">
      <alignment horizontal="left" vertical="center"/>
    </xf>
    <xf numFmtId="0" fontId="35" fillId="0" borderId="3" xfId="171" applyFont="1" applyFill="1" applyBorder="1" applyAlignment="1" applyProtection="1"/>
    <xf numFmtId="164" fontId="35" fillId="0" borderId="0" xfId="171" applyNumberFormat="1" applyFont="1" applyFill="1" applyBorder="1" applyProtection="1"/>
    <xf numFmtId="164" fontId="35" fillId="0" borderId="3" xfId="171" applyNumberFormat="1" applyFont="1" applyFill="1" applyBorder="1" applyAlignment="1" applyProtection="1"/>
    <xf numFmtId="164" fontId="35" fillId="0" borderId="0" xfId="171" applyNumberFormat="1" applyFont="1" applyFill="1" applyBorder="1" applyAlignment="1" applyProtection="1"/>
    <xf numFmtId="164" fontId="6" fillId="0" borderId="3" xfId="171" applyNumberFormat="1" applyFont="1" applyFill="1" applyBorder="1" applyAlignment="1" applyProtection="1"/>
    <xf numFmtId="49" fontId="6" fillId="0" borderId="3" xfId="172" applyNumberFormat="1" applyFont="1" applyFill="1" applyBorder="1" applyAlignment="1" applyProtection="1">
      <alignment horizontal="left" indent="2"/>
    </xf>
    <xf numFmtId="0" fontId="35" fillId="0" borderId="3" xfId="171" applyFont="1" applyFill="1" applyBorder="1" applyAlignment="1" applyProtection="1">
      <alignment horizontal="left" indent="1"/>
    </xf>
    <xf numFmtId="49" fontId="35" fillId="0" borderId="3" xfId="116" applyNumberFormat="1" applyFont="1" applyFill="1" applyBorder="1" applyAlignment="1" applyProtection="1">
      <alignment horizontal="left" indent="1"/>
    </xf>
    <xf numFmtId="49" fontId="35" fillId="0" borderId="3" xfId="116" applyNumberFormat="1" applyFont="1" applyFill="1" applyBorder="1" applyAlignment="1" applyProtection="1">
      <alignment horizontal="left"/>
    </xf>
    <xf numFmtId="164" fontId="35" fillId="0" borderId="3" xfId="116" applyNumberFormat="1" applyFont="1" applyFill="1" applyBorder="1" applyProtection="1"/>
    <xf numFmtId="164" fontId="6" fillId="0" borderId="5" xfId="171" applyNumberFormat="1" applyFont="1" applyFill="1" applyBorder="1" applyAlignment="1" applyProtection="1">
      <alignment vertical="center"/>
    </xf>
    <xf numFmtId="164" fontId="6" fillId="0" borderId="3" xfId="171" applyNumberFormat="1" applyFont="1" applyFill="1" applyBorder="1" applyAlignment="1" applyProtection="1">
      <alignment vertical="center"/>
    </xf>
    <xf numFmtId="164" fontId="35" fillId="0" borderId="0" xfId="171" applyNumberFormat="1" applyFont="1" applyFill="1" applyBorder="1" applyAlignment="1" applyProtection="1">
      <alignment vertical="center"/>
    </xf>
    <xf numFmtId="43" fontId="47" fillId="0" borderId="0" xfId="0" applyNumberFormat="1" applyFont="1" applyAlignment="1">
      <alignment horizontal="right"/>
    </xf>
    <xf numFmtId="164" fontId="35" fillId="0" borderId="0" xfId="171" applyNumberFormat="1" applyFont="1" applyFill="1" applyBorder="1"/>
    <xf numFmtId="164" fontId="7" fillId="0" borderId="0" xfId="171" applyNumberFormat="1" applyFont="1" applyFill="1" applyBorder="1" applyAlignment="1" applyProtection="1">
      <alignment horizontal="right"/>
    </xf>
    <xf numFmtId="49" fontId="35" fillId="0" borderId="3" xfId="0" applyNumberFormat="1" applyFont="1" applyFill="1" applyBorder="1" applyAlignment="1" applyProtection="1">
      <alignment horizontal="left" indent="1"/>
    </xf>
    <xf numFmtId="164" fontId="6" fillId="0" borderId="3" xfId="171" applyNumberFormat="1" applyFont="1" applyFill="1" applyBorder="1" applyProtection="1"/>
    <xf numFmtId="164" fontId="35" fillId="0" borderId="5" xfId="171" applyNumberFormat="1" applyFont="1" applyFill="1" applyBorder="1" applyProtection="1"/>
    <xf numFmtId="164" fontId="35" fillId="0" borderId="3" xfId="112" applyNumberFormat="1" applyFont="1" applyFill="1" applyBorder="1" applyProtection="1"/>
    <xf numFmtId="49" fontId="35" fillId="0" borderId="3" xfId="0" applyNumberFormat="1" applyFont="1" applyFill="1" applyBorder="1" applyAlignment="1" applyProtection="1">
      <alignment horizontal="left" indent="2"/>
    </xf>
    <xf numFmtId="49" fontId="35" fillId="0" borderId="3" xfId="0" applyNumberFormat="1" applyFont="1" applyFill="1" applyBorder="1" applyAlignment="1" applyProtection="1">
      <alignment horizontal="left" indent="3"/>
    </xf>
    <xf numFmtId="49" fontId="6" fillId="0" borderId="3" xfId="0" applyNumberFormat="1" applyFont="1" applyFill="1" applyBorder="1" applyAlignment="1" applyProtection="1">
      <alignment horizontal="left" indent="4"/>
    </xf>
    <xf numFmtId="164" fontId="35" fillId="0" borderId="5" xfId="171" applyNumberFormat="1" applyFont="1" applyFill="1" applyBorder="1"/>
    <xf numFmtId="164" fontId="5" fillId="0" borderId="3" xfId="0" applyNumberFormat="1" applyFont="1" applyFill="1" applyBorder="1"/>
    <xf numFmtId="164" fontId="35" fillId="0" borderId="5" xfId="0" applyNumberFormat="1" applyFont="1" applyFill="1" applyBorder="1" applyProtection="1"/>
    <xf numFmtId="164" fontId="50" fillId="0" borderId="5" xfId="0" applyNumberFormat="1" applyFont="1" applyFill="1" applyBorder="1" applyProtection="1"/>
    <xf numFmtId="164" fontId="6" fillId="0" borderId="3" xfId="0" applyNumberFormat="1" applyFont="1" applyFill="1" applyBorder="1" applyProtection="1"/>
    <xf numFmtId="49" fontId="35" fillId="0" borderId="3" xfId="0" applyNumberFormat="1" applyFont="1" applyFill="1" applyBorder="1" applyAlignment="1" applyProtection="1">
      <alignment horizontal="left" indent="2"/>
      <protection locked="0"/>
    </xf>
    <xf numFmtId="49" fontId="6" fillId="0" borderId="3" xfId="0" applyNumberFormat="1" applyFont="1" applyFill="1" applyBorder="1" applyAlignment="1" applyProtection="1">
      <alignment horizontal="left" indent="3"/>
      <protection locked="0"/>
    </xf>
    <xf numFmtId="164" fontId="35" fillId="0" borderId="3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 indent="1"/>
    </xf>
    <xf numFmtId="164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/>
    <xf numFmtId="165" fontId="47" fillId="0" borderId="0" xfId="0" applyNumberFormat="1" applyFont="1" applyAlignment="1">
      <alignment horizontal="right"/>
    </xf>
    <xf numFmtId="169" fontId="47" fillId="0" borderId="0" xfId="0" applyNumberFormat="1" applyFont="1" applyAlignment="1">
      <alignment horizontal="right"/>
    </xf>
    <xf numFmtId="165" fontId="7" fillId="0" borderId="0" xfId="1" applyNumberFormat="1" applyFont="1" applyFill="1" applyBorder="1"/>
    <xf numFmtId="0" fontId="3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43" fontId="6" fillId="0" borderId="5" xfId="1" applyFont="1" applyFill="1" applyBorder="1" applyAlignment="1" applyProtection="1">
      <alignment vertical="center"/>
    </xf>
    <xf numFmtId="164" fontId="35" fillId="0" borderId="5" xfId="112" applyNumberFormat="1" applyFont="1" applyFill="1" applyBorder="1"/>
    <xf numFmtId="49" fontId="35" fillId="0" borderId="3" xfId="173" applyNumberFormat="1" applyFont="1" applyFill="1" applyBorder="1" applyAlignment="1" applyProtection="1">
      <alignment horizontal="left" indent="2"/>
    </xf>
    <xf numFmtId="0" fontId="36" fillId="24" borderId="7" xfId="0" applyFont="1" applyFill="1" applyBorder="1" applyAlignment="1" applyProtection="1">
      <alignment horizontal="center" vertical="center"/>
    </xf>
    <xf numFmtId="164" fontId="35" fillId="25" borderId="7" xfId="171" applyNumberFormat="1" applyFont="1" applyFill="1" applyBorder="1" applyAlignment="1">
      <alignment vertical="center"/>
    </xf>
    <xf numFmtId="0" fontId="35" fillId="0" borderId="3" xfId="171" applyFont="1" applyFill="1" applyBorder="1" applyAlignment="1" applyProtection="1">
      <alignment horizontal="left"/>
    </xf>
    <xf numFmtId="0" fontId="35" fillId="0" borderId="3" xfId="171" applyFont="1" applyFill="1" applyBorder="1" applyAlignment="1" applyProtection="1">
      <alignment horizontal="left" indent="2"/>
    </xf>
    <xf numFmtId="0" fontId="36" fillId="24" borderId="1" xfId="171" applyFont="1" applyFill="1" applyBorder="1" applyAlignment="1" applyProtection="1">
      <alignment horizontal="left" vertical="center"/>
    </xf>
    <xf numFmtId="0" fontId="36" fillId="24" borderId="1" xfId="171" applyFont="1" applyFill="1" applyBorder="1" applyAlignment="1" applyProtection="1">
      <alignment horizontal="center" vertical="center"/>
    </xf>
    <xf numFmtId="0" fontId="36" fillId="24" borderId="18" xfId="171" applyFont="1" applyFill="1" applyBorder="1" applyAlignment="1" applyProtection="1">
      <alignment horizontal="center" vertical="center"/>
    </xf>
    <xf numFmtId="49" fontId="35" fillId="0" borderId="3" xfId="171" applyNumberFormat="1" applyFont="1" applyFill="1" applyBorder="1" applyAlignment="1" applyProtection="1">
      <alignment horizontal="left" indent="2"/>
    </xf>
    <xf numFmtId="49" fontId="6" fillId="0" borderId="3" xfId="172" applyNumberFormat="1" applyFont="1" applyFill="1" applyBorder="1" applyAlignment="1" applyProtection="1">
      <alignment horizontal="left" indent="3"/>
    </xf>
    <xf numFmtId="49" fontId="6" fillId="0" borderId="3" xfId="0" applyNumberFormat="1" applyFont="1" applyFill="1" applyBorder="1" applyAlignment="1" applyProtection="1">
      <alignment horizontal="left" indent="3"/>
    </xf>
    <xf numFmtId="49" fontId="6" fillId="0" borderId="3" xfId="171" applyNumberFormat="1" applyFont="1" applyFill="1" applyBorder="1" applyAlignment="1" applyProtection="1">
      <alignment horizontal="left" indent="3"/>
    </xf>
    <xf numFmtId="49" fontId="6" fillId="0" borderId="3" xfId="116" applyNumberFormat="1" applyFont="1" applyFill="1" applyBorder="1" applyAlignment="1" applyProtection="1">
      <alignment horizontal="left" indent="3"/>
    </xf>
    <xf numFmtId="0" fontId="5" fillId="0" borderId="3" xfId="0" applyFont="1" applyBorder="1" applyAlignment="1">
      <alignment horizontal="left" indent="1"/>
    </xf>
    <xf numFmtId="49" fontId="35" fillId="0" borderId="3" xfId="116" applyNumberFormat="1" applyFont="1" applyFill="1" applyBorder="1" applyAlignment="1" applyProtection="1">
      <alignment horizontal="left" indent="2"/>
    </xf>
    <xf numFmtId="49" fontId="50" fillId="0" borderId="3" xfId="0" applyNumberFormat="1" applyFont="1" applyFill="1" applyBorder="1" applyAlignment="1" applyProtection="1">
      <alignment horizontal="left" indent="1"/>
    </xf>
    <xf numFmtId="49" fontId="6" fillId="0" borderId="3" xfId="0" applyNumberFormat="1" applyFont="1" applyFill="1" applyBorder="1" applyAlignment="1" applyProtection="1">
      <alignment horizontal="left" indent="4"/>
      <protection locked="0"/>
    </xf>
    <xf numFmtId="164" fontId="35" fillId="25" borderId="7" xfId="0" applyNumberFormat="1" applyFont="1" applyFill="1" applyBorder="1" applyProtection="1"/>
    <xf numFmtId="49" fontId="35" fillId="0" borderId="19" xfId="0" applyNumberFormat="1" applyFont="1" applyFill="1" applyBorder="1" applyAlignment="1" applyProtection="1">
      <alignment horizontal="left" indent="1"/>
    </xf>
    <xf numFmtId="164" fontId="35" fillId="0" borderId="4" xfId="0" applyNumberFormat="1" applyFont="1" applyFill="1" applyBorder="1" applyProtection="1"/>
    <xf numFmtId="164" fontId="6" fillId="0" borderId="5" xfId="0" applyNumberFormat="1" applyFont="1" applyFill="1" applyBorder="1" applyAlignment="1" applyProtection="1">
      <alignment vertical="center"/>
    </xf>
    <xf numFmtId="0" fontId="5" fillId="25" borderId="1" xfId="0" applyFont="1" applyFill="1" applyBorder="1"/>
    <xf numFmtId="164" fontId="35" fillId="25" borderId="7" xfId="0" applyNumberFormat="1" applyFont="1" applyFill="1" applyBorder="1" applyAlignment="1" applyProtection="1">
      <alignment vertical="center"/>
    </xf>
    <xf numFmtId="164" fontId="51" fillId="0" borderId="0" xfId="0" applyNumberFormat="1" applyFont="1"/>
    <xf numFmtId="49" fontId="52" fillId="0" borderId="0" xfId="0" applyNumberFormat="1" applyFont="1" applyFill="1" applyBorder="1" applyAlignment="1" applyProtection="1"/>
    <xf numFmtId="0" fontId="53" fillId="24" borderId="1" xfId="0" applyFont="1" applyFill="1" applyBorder="1" applyAlignment="1">
      <alignment horizontal="left" vertical="center"/>
    </xf>
    <xf numFmtId="0" fontId="53" fillId="24" borderId="7" xfId="0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/>
    <xf numFmtId="0" fontId="35" fillId="25" borderId="1" xfId="171" applyFont="1" applyFill="1" applyBorder="1" applyAlignment="1" applyProtection="1">
      <alignment horizontal="left" vertical="center"/>
    </xf>
    <xf numFmtId="164" fontId="35" fillId="25" borderId="7" xfId="171" applyNumberFormat="1" applyFont="1" applyFill="1" applyBorder="1" applyAlignment="1" applyProtection="1">
      <alignment vertical="center"/>
    </xf>
    <xf numFmtId="164" fontId="35" fillId="0" borderId="5" xfId="171" applyNumberFormat="1" applyFont="1" applyFill="1" applyBorder="1" applyAlignment="1" applyProtection="1">
      <alignment vertical="center"/>
    </xf>
    <xf numFmtId="49" fontId="35" fillId="0" borderId="0" xfId="0" applyNumberFormat="1" applyFont="1" applyFill="1" applyBorder="1" applyAlignment="1" applyProtection="1">
      <alignment horizontal="left"/>
    </xf>
    <xf numFmtId="164" fontId="35" fillId="25" borderId="1" xfId="171" applyNumberFormat="1" applyFont="1" applyFill="1" applyBorder="1" applyAlignment="1" applyProtection="1">
      <alignment vertical="center"/>
    </xf>
    <xf numFmtId="49" fontId="6" fillId="0" borderId="3" xfId="171" applyNumberFormat="1" applyFont="1" applyFill="1" applyBorder="1" applyAlignment="1" applyProtection="1">
      <alignment horizontal="left" wrapText="1" indent="3"/>
    </xf>
    <xf numFmtId="0" fontId="7" fillId="0" borderId="3" xfId="171" applyFont="1" applyFill="1" applyBorder="1" applyAlignment="1" applyProtection="1">
      <alignment horizontal="left" indent="3"/>
    </xf>
    <xf numFmtId="164" fontId="35" fillId="0" borderId="3" xfId="173" applyNumberFormat="1" applyFont="1" applyFill="1" applyBorder="1" applyAlignment="1" applyProtection="1">
      <alignment horizontal="left" indent="2"/>
    </xf>
    <xf numFmtId="49" fontId="6" fillId="0" borderId="3" xfId="173" applyNumberFormat="1" applyFont="1" applyFill="1" applyBorder="1" applyAlignment="1" applyProtection="1">
      <alignment horizontal="left" indent="3"/>
    </xf>
    <xf numFmtId="49" fontId="7" fillId="0" borderId="3" xfId="171" applyNumberFormat="1" applyFont="1" applyFill="1" applyBorder="1" applyAlignment="1" applyProtection="1">
      <alignment horizontal="left" indent="3"/>
    </xf>
    <xf numFmtId="0" fontId="36" fillId="24" borderId="1" xfId="0" applyFont="1" applyFill="1" applyBorder="1" applyAlignment="1" applyProtection="1">
      <alignment horizontal="left" vertical="center"/>
    </xf>
    <xf numFmtId="0" fontId="35" fillId="0" borderId="19" xfId="171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indent="4"/>
    </xf>
    <xf numFmtId="0" fontId="6" fillId="0" borderId="3" xfId="0" applyFont="1" applyFill="1" applyBorder="1" applyAlignment="1" applyProtection="1">
      <alignment horizontal="left" wrapText="1" indent="4"/>
    </xf>
    <xf numFmtId="49" fontId="35" fillId="0" borderId="3" xfId="0" applyNumberFormat="1" applyFont="1" applyBorder="1" applyAlignment="1">
      <alignment horizontal="left" indent="3"/>
    </xf>
    <xf numFmtId="49" fontId="35" fillId="0" borderId="3" xfId="112" applyNumberFormat="1" applyFont="1" applyFill="1" applyBorder="1" applyAlignment="1" applyProtection="1">
      <alignment horizontal="left" indent="1"/>
    </xf>
    <xf numFmtId="49" fontId="35" fillId="0" borderId="3" xfId="0" applyNumberFormat="1" applyFont="1" applyFill="1" applyBorder="1" applyAlignment="1" applyProtection="1">
      <alignment horizontal="left" vertical="center" indent="2"/>
    </xf>
    <xf numFmtId="0" fontId="6" fillId="0" borderId="3" xfId="171" applyFont="1" applyFill="1" applyBorder="1" applyAlignment="1" applyProtection="1">
      <alignment horizontal="left" vertical="center" wrapText="1" indent="1"/>
    </xf>
    <xf numFmtId="49" fontId="6" fillId="0" borderId="0" xfId="0" applyNumberFormat="1" applyFont="1" applyFill="1" applyBorder="1" applyAlignment="1" applyProtection="1">
      <alignment horizontal="left" wrapText="1" indent="1"/>
    </xf>
    <xf numFmtId="164" fontId="35" fillId="0" borderId="0" xfId="112" applyNumberFormat="1" applyFont="1" applyFill="1" applyBorder="1"/>
    <xf numFmtId="0" fontId="36" fillId="24" borderId="7" xfId="171" applyFont="1" applyFill="1" applyBorder="1" applyAlignment="1" applyProtection="1">
      <alignment horizontal="center" vertical="center"/>
    </xf>
    <xf numFmtId="164" fontId="6" fillId="0" borderId="5" xfId="171" applyNumberFormat="1" applyFont="1" applyFill="1" applyBorder="1" applyAlignment="1" applyProtection="1"/>
    <xf numFmtId="0" fontId="36" fillId="24" borderId="18" xfId="0" applyFont="1" applyFill="1" applyBorder="1" applyAlignment="1" applyProtection="1">
      <alignment horizontal="center" vertical="center"/>
    </xf>
    <xf numFmtId="164" fontId="7" fillId="0" borderId="5" xfId="171" applyNumberFormat="1" applyFont="1" applyFill="1" applyBorder="1" applyAlignment="1" applyProtection="1">
      <alignment horizontal="right"/>
    </xf>
    <xf numFmtId="164" fontId="6" fillId="0" borderId="5" xfId="171" applyNumberFormat="1" applyFont="1" applyFill="1" applyBorder="1" applyProtection="1"/>
    <xf numFmtId="164" fontId="35" fillId="0" borderId="5" xfId="112" applyNumberFormat="1" applyFont="1" applyFill="1" applyBorder="1" applyProtection="1"/>
    <xf numFmtId="0" fontId="53" fillId="24" borderId="1" xfId="0" applyFont="1" applyFill="1" applyBorder="1" applyAlignment="1">
      <alignment horizontal="center" vertical="center"/>
    </xf>
    <xf numFmtId="164" fontId="35" fillId="0" borderId="3" xfId="112" applyNumberFormat="1" applyFont="1" applyFill="1" applyBorder="1"/>
    <xf numFmtId="164" fontId="35" fillId="25" borderId="1" xfId="171" applyNumberFormat="1" applyFont="1" applyFill="1" applyBorder="1" applyAlignment="1">
      <alignment vertical="center"/>
    </xf>
    <xf numFmtId="164" fontId="35" fillId="25" borderId="1" xfId="0" applyNumberFormat="1" applyFont="1" applyFill="1" applyBorder="1" applyAlignment="1" applyProtection="1">
      <alignment horizontal="right" vertical="center"/>
    </xf>
    <xf numFmtId="164" fontId="50" fillId="0" borderId="3" xfId="0" applyNumberFormat="1" applyFont="1" applyFill="1" applyBorder="1" applyProtection="1"/>
    <xf numFmtId="164" fontId="35" fillId="25" borderId="1" xfId="0" applyNumberFormat="1" applyFont="1" applyFill="1" applyBorder="1" applyProtection="1"/>
    <xf numFmtId="164" fontId="35" fillId="0" borderId="19" xfId="0" applyNumberFormat="1" applyFont="1" applyFill="1" applyBorder="1" applyProtection="1"/>
    <xf numFmtId="164" fontId="35" fillId="25" borderId="1" xfId="0" applyNumberFormat="1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left" vertical="center"/>
    </xf>
    <xf numFmtId="49" fontId="6" fillId="0" borderId="3" xfId="116" applyNumberFormat="1" applyFont="1" applyFill="1" applyBorder="1" applyAlignment="1" applyProtection="1">
      <alignment horizontal="left" indent="1"/>
    </xf>
    <xf numFmtId="43" fontId="6" fillId="0" borderId="3" xfId="1" applyFont="1" applyFill="1" applyBorder="1" applyAlignment="1" applyProtection="1"/>
    <xf numFmtId="43" fontId="6" fillId="0" borderId="5" xfId="1" applyFont="1" applyFill="1" applyBorder="1" applyAlignment="1" applyProtection="1"/>
    <xf numFmtId="49" fontId="6" fillId="0" borderId="3" xfId="173" applyNumberFormat="1" applyFont="1" applyFill="1" applyBorder="1" applyAlignment="1" applyProtection="1">
      <alignment horizontal="left" wrapText="1" indent="3"/>
    </xf>
    <xf numFmtId="43" fontId="7" fillId="0" borderId="3" xfId="1" applyFont="1" applyFill="1" applyBorder="1" applyAlignment="1" applyProtection="1">
      <alignment horizontal="right" vertical="center"/>
    </xf>
    <xf numFmtId="43" fontId="7" fillId="0" borderId="5" xfId="1" applyFont="1" applyFill="1" applyBorder="1" applyAlignment="1" applyProtection="1">
      <alignment horizontal="right" vertical="center"/>
    </xf>
    <xf numFmtId="43" fontId="6" fillId="0" borderId="0" xfId="1" applyFont="1" applyFill="1" applyBorder="1" applyProtection="1"/>
    <xf numFmtId="43" fontId="6" fillId="0" borderId="3" xfId="1" applyFont="1" applyFill="1" applyBorder="1" applyProtection="1"/>
    <xf numFmtId="43" fontId="6" fillId="0" borderId="5" xfId="1" applyFont="1" applyFill="1" applyBorder="1" applyProtection="1"/>
    <xf numFmtId="43" fontId="6" fillId="0" borderId="3" xfId="1" applyFont="1" applyFill="1" applyBorder="1" applyAlignment="1" applyProtection="1">
      <alignment vertical="center"/>
    </xf>
    <xf numFmtId="164" fontId="8" fillId="0" borderId="0" xfId="0" applyNumberFormat="1" applyFont="1" applyFill="1" applyAlignment="1" applyProtection="1"/>
    <xf numFmtId="0" fontId="35" fillId="0" borderId="0" xfId="171" applyFont="1" applyFill="1" applyBorder="1" applyAlignment="1" applyProtection="1">
      <alignment horizontal="left" vertical="center"/>
    </xf>
    <xf numFmtId="43" fontId="35" fillId="0" borderId="5" xfId="1" applyFont="1" applyFill="1" applyBorder="1" applyAlignment="1" applyProtection="1">
      <alignment vertical="center"/>
    </xf>
    <xf numFmtId="43" fontId="6" fillId="0" borderId="3" xfId="1" applyFont="1" applyFill="1" applyBorder="1" applyAlignment="1" applyProtection="1">
      <alignment horizontal="center"/>
    </xf>
    <xf numFmtId="164" fontId="6" fillId="0" borderId="3" xfId="171" applyNumberFormat="1" applyFont="1" applyFill="1" applyBorder="1" applyAlignment="1" applyProtection="1">
      <alignment horizontal="left" indent="4"/>
    </xf>
    <xf numFmtId="0" fontId="0" fillId="0" borderId="3" xfId="0" applyBorder="1" applyAlignment="1">
      <alignment horizontal="left" indent="3"/>
    </xf>
    <xf numFmtId="43" fontId="35" fillId="0" borderId="3" xfId="1" applyFont="1" applyFill="1" applyBorder="1" applyAlignment="1" applyProtection="1"/>
    <xf numFmtId="43" fontId="35" fillId="0" borderId="5" xfId="1" applyFont="1" applyFill="1" applyBorder="1" applyAlignment="1" applyProtection="1"/>
    <xf numFmtId="43" fontId="35" fillId="0" borderId="0" xfId="1" applyFont="1" applyFill="1" applyBorder="1" applyAlignment="1" applyProtection="1"/>
    <xf numFmtId="165" fontId="7" fillId="0" borderId="3" xfId="1" applyNumberFormat="1" applyFont="1" applyFill="1" applyBorder="1" applyAlignment="1" applyProtection="1">
      <alignment horizontal="right" vertical="center"/>
    </xf>
    <xf numFmtId="164" fontId="6" fillId="0" borderId="3" xfId="171" applyNumberFormat="1" applyFont="1" applyFill="1" applyBorder="1"/>
    <xf numFmtId="164" fontId="3" fillId="0" borderId="0" xfId="0" applyNumberFormat="1" applyFont="1" applyFill="1" applyBorder="1" applyAlignment="1" applyProtection="1"/>
    <xf numFmtId="43" fontId="7" fillId="0" borderId="3" xfId="1" applyFont="1" applyFill="1" applyBorder="1" applyAlignment="1" applyProtection="1">
      <alignment horizontal="right"/>
    </xf>
    <xf numFmtId="164" fontId="7" fillId="0" borderId="3" xfId="0" applyNumberFormat="1" applyFont="1" applyFill="1" applyBorder="1"/>
    <xf numFmtId="164" fontId="0" fillId="0" borderId="0" xfId="0" applyNumberFormat="1" applyFont="1" applyFill="1" applyBorder="1"/>
    <xf numFmtId="165" fontId="6" fillId="0" borderId="3" xfId="1" applyNumberFormat="1" applyFont="1" applyFill="1" applyBorder="1" applyProtection="1"/>
    <xf numFmtId="43" fontId="35" fillId="0" borderId="3" xfId="1" applyFont="1" applyFill="1" applyBorder="1" applyProtection="1"/>
    <xf numFmtId="43" fontId="35" fillId="0" borderId="5" xfId="1" applyFont="1" applyFill="1" applyBorder="1" applyProtection="1"/>
    <xf numFmtId="0" fontId="48" fillId="0" borderId="0" xfId="0" applyFont="1" applyBorder="1"/>
    <xf numFmtId="165" fontId="35" fillId="0" borderId="3" xfId="1" applyNumberFormat="1" applyFont="1" applyFill="1" applyBorder="1" applyAlignment="1" applyProtection="1"/>
    <xf numFmtId="43" fontId="7" fillId="0" borderId="5" xfId="1" applyFont="1" applyFill="1" applyBorder="1" applyAlignment="1" applyProtection="1">
      <alignment horizontal="right"/>
    </xf>
    <xf numFmtId="164" fontId="6" fillId="0" borderId="3" xfId="1" applyNumberFormat="1" applyFont="1" applyFill="1" applyBorder="1" applyAlignment="1" applyProtection="1"/>
    <xf numFmtId="164" fontId="7" fillId="0" borderId="3" xfId="1" applyNumberFormat="1" applyFont="1" applyFill="1" applyBorder="1" applyAlignment="1" applyProtection="1">
      <alignment horizontal="right" vertical="center"/>
    </xf>
    <xf numFmtId="43" fontId="35" fillId="0" borderId="3" xfId="1" applyFont="1" applyFill="1" applyBorder="1"/>
    <xf numFmtId="43" fontId="35" fillId="0" borderId="0" xfId="1" applyFont="1" applyFill="1" applyBorder="1"/>
    <xf numFmtId="49" fontId="35" fillId="0" borderId="3" xfId="0" applyNumberFormat="1" applyFont="1" applyFill="1" applyBorder="1" applyAlignment="1" applyProtection="1">
      <alignment vertical="center"/>
    </xf>
    <xf numFmtId="164" fontId="35" fillId="0" borderId="3" xfId="171" applyNumberFormat="1" applyFont="1" applyFill="1" applyBorder="1" applyAlignment="1" applyProtection="1">
      <alignment vertical="center"/>
    </xf>
    <xf numFmtId="164" fontId="35" fillId="0" borderId="6" xfId="171" applyNumberFormat="1" applyFont="1" applyFill="1" applyBorder="1" applyAlignment="1" applyProtection="1"/>
    <xf numFmtId="43" fontId="5" fillId="0" borderId="3" xfId="1" applyFont="1" applyFill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/>
    <xf numFmtId="43" fontId="2" fillId="0" borderId="0" xfId="1" applyFont="1" applyFill="1" applyBorder="1"/>
    <xf numFmtId="43" fontId="2" fillId="0" borderId="0" xfId="1" applyFont="1" applyBorder="1"/>
    <xf numFmtId="164" fontId="38" fillId="0" borderId="0" xfId="0" applyNumberFormat="1" applyFont="1" applyBorder="1"/>
    <xf numFmtId="164" fontId="2" fillId="0" borderId="0" xfId="1" applyNumberFormat="1" applyFont="1" applyBorder="1"/>
    <xf numFmtId="43" fontId="6" fillId="0" borderId="6" xfId="1" applyFont="1" applyFill="1" applyBorder="1" applyAlignment="1" applyProtection="1">
      <alignment vertical="center"/>
    </xf>
    <xf numFmtId="164" fontId="35" fillId="25" borderId="2" xfId="171" applyNumberFormat="1" applyFont="1" applyFill="1" applyBorder="1" applyAlignment="1" applyProtection="1">
      <alignment vertical="center"/>
    </xf>
    <xf numFmtId="43" fontId="6" fillId="0" borderId="6" xfId="1" applyFont="1" applyFill="1" applyBorder="1" applyAlignment="1" applyProtection="1"/>
    <xf numFmtId="164" fontId="6" fillId="0" borderId="6" xfId="171" applyNumberFormat="1" applyFont="1" applyFill="1" applyBorder="1" applyAlignment="1" applyProtection="1"/>
    <xf numFmtId="43" fontId="35" fillId="0" borderId="6" xfId="1" applyFont="1" applyFill="1" applyBorder="1" applyAlignment="1" applyProtection="1"/>
    <xf numFmtId="43" fontId="2" fillId="0" borderId="0" xfId="0" applyNumberFormat="1" applyFont="1" applyBorder="1"/>
    <xf numFmtId="164" fontId="2" fillId="0" borderId="0" xfId="0" applyNumberFormat="1" applyFont="1" applyBorder="1" applyAlignment="1">
      <alignment vertical="center"/>
    </xf>
    <xf numFmtId="43" fontId="35" fillId="0" borderId="6" xfId="1" applyFont="1" applyFill="1" applyBorder="1" applyAlignment="1" applyProtection="1">
      <alignment vertical="center"/>
    </xf>
    <xf numFmtId="164" fontId="35" fillId="0" borderId="6" xfId="171" applyNumberFormat="1" applyFont="1" applyFill="1" applyBorder="1" applyAlignment="1" applyProtection="1">
      <alignment vertical="center"/>
    </xf>
    <xf numFmtId="164" fontId="7" fillId="0" borderId="5" xfId="171" applyNumberFormat="1" applyFont="1" applyFill="1" applyBorder="1" applyAlignment="1" applyProtection="1">
      <alignment horizontal="right" vertical="center"/>
    </xf>
    <xf numFmtId="43" fontId="0" fillId="0" borderId="0" xfId="1" applyFont="1" applyFill="1" applyBorder="1"/>
    <xf numFmtId="43" fontId="5" fillId="0" borderId="5" xfId="1" applyFont="1" applyFill="1" applyBorder="1" applyAlignment="1" applyProtection="1">
      <alignment horizontal="right"/>
    </xf>
    <xf numFmtId="43" fontId="6" fillId="0" borderId="3" xfId="1" applyFont="1" applyFill="1" applyBorder="1"/>
    <xf numFmtId="43" fontId="6" fillId="0" borderId="5" xfId="1" applyFont="1" applyFill="1" applyBorder="1"/>
    <xf numFmtId="164" fontId="35" fillId="0" borderId="6" xfId="171" applyNumberFormat="1" applyFont="1" applyFill="1" applyBorder="1" applyProtection="1"/>
    <xf numFmtId="43" fontId="5" fillId="0" borderId="0" xfId="1" applyFont="1" applyFill="1" applyBorder="1" applyAlignment="1" applyProtection="1">
      <alignment horizontal="right"/>
    </xf>
    <xf numFmtId="0" fontId="53" fillId="24" borderId="21" xfId="0" applyFont="1" applyFill="1" applyBorder="1" applyAlignment="1" applyProtection="1">
      <alignment horizontal="center" vertical="center"/>
    </xf>
    <xf numFmtId="0" fontId="53" fillId="24" borderId="22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6" fillId="27" borderId="3" xfId="171" applyNumberFormat="1" applyFont="1" applyFill="1" applyBorder="1" applyProtection="1"/>
    <xf numFmtId="164" fontId="6" fillId="27" borderId="5" xfId="171" applyNumberFormat="1" applyFont="1" applyFill="1" applyBorder="1" applyProtection="1"/>
    <xf numFmtId="164" fontId="2" fillId="27" borderId="0" xfId="0" applyNumberFormat="1" applyFont="1" applyFill="1" applyBorder="1"/>
    <xf numFmtId="164" fontId="2" fillId="0" borderId="0" xfId="1" applyNumberFormat="1" applyFont="1" applyFill="1" applyBorder="1"/>
    <xf numFmtId="43" fontId="35" fillId="0" borderId="5" xfId="1" applyFont="1" applyFill="1" applyBorder="1"/>
    <xf numFmtId="165" fontId="6" fillId="0" borderId="5" xfId="1" applyNumberFormat="1" applyFont="1" applyFill="1" applyBorder="1" applyProtection="1"/>
    <xf numFmtId="164" fontId="5" fillId="0" borderId="5" xfId="0" applyNumberFormat="1" applyFont="1" applyFill="1" applyBorder="1"/>
    <xf numFmtId="164" fontId="47" fillId="0" borderId="5" xfId="171" applyNumberFormat="1" applyFont="1" applyFill="1" applyBorder="1" applyProtection="1"/>
    <xf numFmtId="43" fontId="7" fillId="0" borderId="3" xfId="1" applyFont="1" applyFill="1" applyBorder="1"/>
    <xf numFmtId="43" fontId="7" fillId="0" borderId="5" xfId="1" applyFont="1" applyFill="1" applyBorder="1"/>
    <xf numFmtId="164" fontId="38" fillId="0" borderId="0" xfId="0" applyNumberFormat="1" applyFont="1" applyFill="1" applyBorder="1"/>
    <xf numFmtId="49" fontId="6" fillId="27" borderId="3" xfId="0" applyNumberFormat="1" applyFont="1" applyFill="1" applyBorder="1" applyAlignment="1" applyProtection="1">
      <alignment horizontal="left" indent="3"/>
    </xf>
    <xf numFmtId="164" fontId="35" fillId="27" borderId="3" xfId="171" applyNumberFormat="1" applyFont="1" applyFill="1" applyBorder="1" applyProtection="1"/>
    <xf numFmtId="43" fontId="35" fillId="27" borderId="3" xfId="1" applyFont="1" applyFill="1" applyBorder="1" applyProtection="1"/>
    <xf numFmtId="164" fontId="2" fillId="27" borderId="0" xfId="1" applyNumberFormat="1" applyFont="1" applyFill="1" applyBorder="1"/>
    <xf numFmtId="43" fontId="38" fillId="0" borderId="0" xfId="1" applyFont="1" applyFill="1" applyBorder="1"/>
    <xf numFmtId="165" fontId="7" fillId="0" borderId="0" xfId="0" applyNumberFormat="1" applyFont="1" applyFill="1" applyBorder="1"/>
    <xf numFmtId="165" fontId="7" fillId="0" borderId="0" xfId="0" applyNumberFormat="1" applyFont="1" applyBorder="1"/>
    <xf numFmtId="165" fontId="2" fillId="0" borderId="0" xfId="0" applyNumberFormat="1" applyFont="1" applyBorder="1"/>
    <xf numFmtId="165" fontId="6" fillId="0" borderId="0" xfId="0" applyNumberFormat="1" applyFont="1" applyFill="1" applyBorder="1" applyAlignment="1" applyProtection="1"/>
    <xf numFmtId="49" fontId="24" fillId="0" borderId="3" xfId="171" applyNumberFormat="1" applyFont="1" applyFill="1" applyBorder="1" applyAlignment="1" applyProtection="1">
      <alignment horizontal="left" indent="2"/>
    </xf>
    <xf numFmtId="164" fontId="2" fillId="0" borderId="5" xfId="0" applyNumberFormat="1" applyFont="1" applyBorder="1"/>
    <xf numFmtId="164" fontId="6" fillId="0" borderId="5" xfId="1" applyNumberFormat="1" applyFont="1" applyFill="1" applyBorder="1" applyAlignment="1" applyProtection="1"/>
    <xf numFmtId="49" fontId="35" fillId="0" borderId="3" xfId="0" applyNumberFormat="1" applyFont="1" applyFill="1" applyBorder="1" applyAlignment="1" applyProtection="1">
      <alignment horizontal="left" indent="4"/>
    </xf>
    <xf numFmtId="164" fontId="6" fillId="0" borderId="3" xfId="0" applyNumberFormat="1" applyFont="1" applyFill="1" applyBorder="1" applyAlignment="1" applyProtection="1">
      <alignment horizontal="left" indent="5"/>
    </xf>
    <xf numFmtId="164" fontId="6" fillId="27" borderId="3" xfId="0" applyNumberFormat="1" applyFont="1" applyFill="1" applyBorder="1" applyAlignment="1" applyProtection="1">
      <alignment horizontal="left" indent="5"/>
    </xf>
    <xf numFmtId="0" fontId="36" fillId="24" borderId="2" xfId="171" applyFont="1" applyFill="1" applyBorder="1" applyAlignment="1" applyProtection="1">
      <alignment horizontal="center" vertical="center"/>
    </xf>
    <xf numFmtId="164" fontId="35" fillId="0" borderId="6" xfId="112" applyNumberFormat="1" applyFont="1" applyFill="1" applyBorder="1"/>
    <xf numFmtId="164" fontId="2" fillId="0" borderId="6" xfId="0" applyNumberFormat="1" applyFont="1" applyBorder="1"/>
    <xf numFmtId="43" fontId="2" fillId="0" borderId="6" xfId="1" applyFont="1" applyBorder="1"/>
    <xf numFmtId="164" fontId="38" fillId="0" borderId="6" xfId="0" applyNumberFormat="1" applyFont="1" applyBorder="1"/>
    <xf numFmtId="164" fontId="2" fillId="0" borderId="6" xfId="1" applyNumberFormat="1" applyFont="1" applyBorder="1"/>
    <xf numFmtId="0" fontId="2" fillId="0" borderId="6" xfId="0" applyFont="1" applyBorder="1"/>
    <xf numFmtId="43" fontId="2" fillId="0" borderId="6" xfId="0" applyNumberFormat="1" applyFont="1" applyBorder="1"/>
    <xf numFmtId="164" fontId="2" fillId="0" borderId="6" xfId="0" applyNumberFormat="1" applyFont="1" applyBorder="1" applyAlignment="1">
      <alignment vertical="center"/>
    </xf>
    <xf numFmtId="43" fontId="2" fillId="0" borderId="0" xfId="1" applyFont="1"/>
    <xf numFmtId="170" fontId="2" fillId="0" borderId="0" xfId="0" applyNumberFormat="1" applyFont="1"/>
    <xf numFmtId="49" fontId="6" fillId="0" borderId="5" xfId="0" applyNumberFormat="1" applyFont="1" applyFill="1" applyBorder="1" applyAlignment="1" applyProtection="1">
      <alignment horizontal="left"/>
    </xf>
    <xf numFmtId="0" fontId="46" fillId="0" borderId="20" xfId="0" applyFont="1" applyFill="1" applyBorder="1" applyAlignment="1" applyProtection="1">
      <alignment horizontal="center"/>
    </xf>
    <xf numFmtId="0" fontId="46" fillId="0" borderId="0" xfId="0" applyFont="1" applyFill="1" applyAlignment="1" applyProtection="1">
      <alignment horizontal="center"/>
    </xf>
    <xf numFmtId="0" fontId="45" fillId="0" borderId="0" xfId="0" applyFont="1" applyFill="1" applyAlignment="1" applyProtection="1">
      <alignment horizontal="center"/>
    </xf>
    <xf numFmtId="0" fontId="54" fillId="26" borderId="0" xfId="0" applyFont="1" applyFill="1" applyBorder="1" applyAlignment="1">
      <alignment horizontal="center" vertical="center"/>
    </xf>
    <xf numFmtId="0" fontId="42" fillId="0" borderId="0" xfId="0" applyFont="1" applyFill="1" applyAlignment="1" applyProtection="1">
      <alignment horizontal="center"/>
    </xf>
    <xf numFmtId="0" fontId="55" fillId="26" borderId="0" xfId="0" applyFont="1" applyFill="1" applyBorder="1" applyAlignment="1">
      <alignment horizontal="center" vertical="center"/>
    </xf>
    <xf numFmtId="165" fontId="5" fillId="27" borderId="23" xfId="1" applyNumberFormat="1" applyFont="1" applyFill="1" applyBorder="1" applyAlignment="1">
      <alignment horizontal="right" vertical="center"/>
    </xf>
    <xf numFmtId="49" fontId="5" fillId="27" borderId="24" xfId="0" applyNumberFormat="1" applyFont="1" applyFill="1" applyBorder="1" applyAlignment="1" applyProtection="1">
      <alignment horizontal="left" vertical="center"/>
    </xf>
    <xf numFmtId="165" fontId="5" fillId="27" borderId="24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164" fontId="35" fillId="25" borderId="18" xfId="171" applyNumberFormat="1" applyFont="1" applyFill="1" applyBorder="1" applyAlignment="1">
      <alignment vertical="center"/>
    </xf>
    <xf numFmtId="164" fontId="35" fillId="25" borderId="18" xfId="0" applyNumberFormat="1" applyFont="1" applyFill="1" applyBorder="1" applyAlignment="1" applyProtection="1">
      <alignment horizontal="right" vertical="center"/>
    </xf>
    <xf numFmtId="164" fontId="35" fillId="0" borderId="0" xfId="0" applyNumberFormat="1" applyFont="1" applyFill="1" applyBorder="1" applyProtection="1"/>
    <xf numFmtId="164" fontId="50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35" fillId="25" borderId="18" xfId="0" applyNumberFormat="1" applyFont="1" applyFill="1" applyBorder="1" applyProtection="1"/>
    <xf numFmtId="164" fontId="35" fillId="0" borderId="25" xfId="0" applyNumberFormat="1" applyFont="1" applyFill="1" applyBorder="1" applyProtection="1"/>
    <xf numFmtId="164" fontId="35" fillId="25" borderId="18" xfId="0" applyNumberFormat="1" applyFont="1" applyFill="1" applyBorder="1" applyAlignment="1" applyProtection="1">
      <alignment vertical="center"/>
    </xf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/>
    <xf numFmtId="164" fontId="2" fillId="27" borderId="5" xfId="0" applyNumberFormat="1" applyFont="1" applyFill="1" applyBorder="1"/>
    <xf numFmtId="164" fontId="2" fillId="0" borderId="5" xfId="1" applyNumberFormat="1" applyFont="1" applyFill="1" applyBorder="1"/>
    <xf numFmtId="164" fontId="38" fillId="0" borderId="5" xfId="0" applyNumberFormat="1" applyFont="1" applyFill="1" applyBorder="1"/>
    <xf numFmtId="43" fontId="2" fillId="0" borderId="5" xfId="1" applyFont="1" applyFill="1" applyBorder="1"/>
    <xf numFmtId="164" fontId="2" fillId="27" borderId="5" xfId="1" applyNumberFormat="1" applyFont="1" applyFill="1" applyBorder="1"/>
    <xf numFmtId="43" fontId="0" fillId="0" borderId="5" xfId="1" applyFont="1" applyFill="1" applyBorder="1"/>
    <xf numFmtId="43" fontId="38" fillId="0" borderId="5" xfId="1" applyFont="1" applyFill="1" applyBorder="1"/>
    <xf numFmtId="164" fontId="0" fillId="0" borderId="5" xfId="0" applyNumberFormat="1" applyFont="1" applyFill="1" applyBorder="1"/>
    <xf numFmtId="43" fontId="56" fillId="0" borderId="5" xfId="1" applyFont="1" applyFill="1" applyBorder="1" applyProtection="1"/>
    <xf numFmtId="49" fontId="6" fillId="27" borderId="3" xfId="0" applyNumberFormat="1" applyFont="1" applyFill="1" applyBorder="1" applyAlignment="1" applyProtection="1">
      <alignment horizontal="left" indent="1"/>
    </xf>
    <xf numFmtId="43" fontId="56" fillId="27" borderId="5" xfId="1" applyFont="1" applyFill="1" applyBorder="1" applyProtection="1"/>
    <xf numFmtId="43" fontId="56" fillId="26" borderId="5" xfId="1" applyFont="1" applyFill="1" applyBorder="1" applyProtection="1"/>
    <xf numFmtId="43" fontId="57" fillId="27" borderId="5" xfId="1" applyFont="1" applyFill="1" applyBorder="1"/>
    <xf numFmtId="43" fontId="57" fillId="26" borderId="5" xfId="1" applyFont="1" applyFill="1" applyBorder="1"/>
    <xf numFmtId="49" fontId="6" fillId="0" borderId="0" xfId="0" applyNumberFormat="1" applyFont="1" applyFill="1" applyBorder="1" applyAlignment="1" applyProtection="1">
      <alignment horizontal="left" indent="2"/>
    </xf>
    <xf numFmtId="164" fontId="5" fillId="0" borderId="0" xfId="171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horizontal="right"/>
    </xf>
    <xf numFmtId="43" fontId="6" fillId="0" borderId="0" xfId="1" applyFont="1" applyFill="1" applyBorder="1"/>
    <xf numFmtId="164" fontId="35" fillId="25" borderId="18" xfId="171" applyNumberFormat="1" applyFont="1" applyFill="1" applyBorder="1" applyAlignment="1" applyProtection="1">
      <alignment vertical="center"/>
    </xf>
    <xf numFmtId="164" fontId="2" fillId="0" borderId="5" xfId="0" applyNumberFormat="1" applyFont="1" applyBorder="1" applyAlignment="1">
      <alignment vertical="center"/>
    </xf>
    <xf numFmtId="43" fontId="2" fillId="0" borderId="5" xfId="1" applyFont="1" applyBorder="1"/>
    <xf numFmtId="164" fontId="38" fillId="0" borderId="5" xfId="0" applyNumberFormat="1" applyFont="1" applyBorder="1"/>
    <xf numFmtId="49" fontId="6" fillId="27" borderId="3" xfId="0" applyNumberFormat="1" applyFont="1" applyFill="1" applyBorder="1" applyAlignment="1" applyProtection="1">
      <alignment horizontal="left" indent="4"/>
    </xf>
    <xf numFmtId="43" fontId="6" fillId="27" borderId="3" xfId="1" applyFont="1" applyFill="1" applyBorder="1" applyProtection="1"/>
    <xf numFmtId="43" fontId="56" fillId="0" borderId="3" xfId="1" applyFont="1" applyFill="1" applyBorder="1" applyProtection="1"/>
    <xf numFmtId="43" fontId="56" fillId="27" borderId="3" xfId="1" applyFont="1" applyFill="1" applyBorder="1" applyProtection="1"/>
    <xf numFmtId="164" fontId="2" fillId="0" borderId="3" xfId="0" applyNumberFormat="1" applyFont="1" applyFill="1" applyBorder="1"/>
    <xf numFmtId="43" fontId="56" fillId="26" borderId="3" xfId="1" applyFont="1" applyFill="1" applyBorder="1" applyProtection="1"/>
  </cellXfs>
  <cellStyles count="17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Array" xfId="20"/>
    <cellStyle name="Array Enter" xfId="21"/>
    <cellStyle name="Array_Sheet1" xfId="22"/>
    <cellStyle name="base paren" xfId="23"/>
    <cellStyle name="Buena 2" xfId="24"/>
    <cellStyle name="Cálculo 2" xfId="25"/>
    <cellStyle name="Celda de comprobación 2" xfId="26"/>
    <cellStyle name="Celda vinculada 2" xfId="27"/>
    <cellStyle name="Comma 2" xfId="28"/>
    <cellStyle name="Comma 2 2" xfId="29"/>
    <cellStyle name="Comma 2 3" xfId="30"/>
    <cellStyle name="Comma 2_Sheet1" xfId="31"/>
    <cellStyle name="Comma 3" xfId="32"/>
    <cellStyle name="Comma 3 2" xfId="33"/>
    <cellStyle name="Comma 3 3" xfId="34"/>
    <cellStyle name="Comma 4" xfId="35"/>
    <cellStyle name="Comma 4 2" xfId="36"/>
    <cellStyle name="Comma 4 3" xfId="37"/>
    <cellStyle name="Comma 5" xfId="38"/>
    <cellStyle name="Comma 6" xfId="39"/>
    <cellStyle name="Comma 7" xfId="40"/>
    <cellStyle name="Comma 8" xfId="41"/>
    <cellStyle name="Comma 9" xfId="42"/>
    <cellStyle name="Comma 9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uro" xfId="52"/>
    <cellStyle name="Hipervínculo 2" xfId="53"/>
    <cellStyle name="Incorrecto 2" xfId="54"/>
    <cellStyle name="MacroCode" xfId="55"/>
    <cellStyle name="Millares" xfId="1" builtinId="3"/>
    <cellStyle name="Millares 10" xfId="56"/>
    <cellStyle name="Millares 10 2" xfId="57"/>
    <cellStyle name="Millares 10 2 2" xfId="58"/>
    <cellStyle name="Millares 10 3" xfId="59"/>
    <cellStyle name="Millares 10 4" xfId="60"/>
    <cellStyle name="Millares 10 5" xfId="61"/>
    <cellStyle name="Millares 10 6" xfId="62"/>
    <cellStyle name="Millares 11" xfId="63"/>
    <cellStyle name="Millares 11 2" xfId="64"/>
    <cellStyle name="Millares 12" xfId="65"/>
    <cellStyle name="Millares 13" xfId="66"/>
    <cellStyle name="Millares 14" xfId="67"/>
    <cellStyle name="Millares 2" xfId="68"/>
    <cellStyle name="Millares 2 2" xfId="69"/>
    <cellStyle name="Millares 2 2 2" xfId="70"/>
    <cellStyle name="Millares 2 2 3" xfId="71"/>
    <cellStyle name="Millares 2 3" xfId="72"/>
    <cellStyle name="Millares 2 4" xfId="73"/>
    <cellStyle name="Millares 2 5" xfId="74"/>
    <cellStyle name="Millares 2_DGA" xfId="75"/>
    <cellStyle name="Millares 3" xfId="76"/>
    <cellStyle name="Millares 3 2" xfId="77"/>
    <cellStyle name="Millares 3 2 2" xfId="78"/>
    <cellStyle name="Millares 3 2 3" xfId="79"/>
    <cellStyle name="Millares 3 3" xfId="80"/>
    <cellStyle name="Millares 3 4" xfId="81"/>
    <cellStyle name="Millares 3 5" xfId="82"/>
    <cellStyle name="Millares 3_DGA" xfId="83"/>
    <cellStyle name="Millares 4" xfId="84"/>
    <cellStyle name="Millares 4 2" xfId="85"/>
    <cellStyle name="Millares 4 3" xfId="86"/>
    <cellStyle name="Millares 4 4" xfId="87"/>
    <cellStyle name="Millares 4 5" xfId="88"/>
    <cellStyle name="Millares 4 6" xfId="89"/>
    <cellStyle name="Millares 4_DGA" xfId="90"/>
    <cellStyle name="Millares 5" xfId="91"/>
    <cellStyle name="Millares 5 2" xfId="92"/>
    <cellStyle name="Millares 5 3" xfId="93"/>
    <cellStyle name="Millares 5_DGA" xfId="94"/>
    <cellStyle name="Millares 6" xfId="95"/>
    <cellStyle name="Millares 7" xfId="96"/>
    <cellStyle name="Millares 7 2" xfId="97"/>
    <cellStyle name="Millares 8" xfId="98"/>
    <cellStyle name="Millares 8 2" xfId="99"/>
    <cellStyle name="Millares 8 3" xfId="100"/>
    <cellStyle name="Millares 9" xfId="101"/>
    <cellStyle name="Millares 9 2" xfId="102"/>
    <cellStyle name="Millares 9 2 2" xfId="103"/>
    <cellStyle name="Millares 9 3" xfId="104"/>
    <cellStyle name="Millares 9 4" xfId="105"/>
    <cellStyle name="Millares 9 5" xfId="106"/>
    <cellStyle name="Millares 9 6" xfId="107"/>
    <cellStyle name="Neutral 2" xfId="108"/>
    <cellStyle name="Normal" xfId="0" builtinId="0"/>
    <cellStyle name="Normal 10" xfId="109"/>
    <cellStyle name="Normal 2" xfId="110"/>
    <cellStyle name="Normal 2 2" xfId="111"/>
    <cellStyle name="Normal 2 2 2" xfId="112"/>
    <cellStyle name="Normal 2 2 2 2" xfId="174"/>
    <cellStyle name="Normal 2 3" xfId="113"/>
    <cellStyle name="Normal 2 4" xfId="114"/>
    <cellStyle name="Normal 2_DGA" xfId="115"/>
    <cellStyle name="Normal 3" xfId="116"/>
    <cellStyle name="Normal 3 2" xfId="117"/>
    <cellStyle name="Normal 3 3" xfId="118"/>
    <cellStyle name="Normal 3 4" xfId="119"/>
    <cellStyle name="Normal 3 5" xfId="120"/>
    <cellStyle name="Normal 3_Sheet1" xfId="121"/>
    <cellStyle name="Normal 4" xfId="122"/>
    <cellStyle name="Normal 5" xfId="123"/>
    <cellStyle name="Normal 5 2" xfId="124"/>
    <cellStyle name="Normal 5 3" xfId="125"/>
    <cellStyle name="Normal 5 4" xfId="126"/>
    <cellStyle name="Normal 6" xfId="127"/>
    <cellStyle name="Normal 6 2" xfId="128"/>
    <cellStyle name="Normal 6 2 2" xfId="129"/>
    <cellStyle name="Normal 6 2 3" xfId="130"/>
    <cellStyle name="Normal 6 3" xfId="131"/>
    <cellStyle name="Normal 6 4" xfId="132"/>
    <cellStyle name="Normal 7" xfId="133"/>
    <cellStyle name="Normal 7 2" xfId="134"/>
    <cellStyle name="Normal 7 2 2" xfId="135"/>
    <cellStyle name="Normal 7 3" xfId="136"/>
    <cellStyle name="Normal 7 4" xfId="137"/>
    <cellStyle name="Normal 7 5" xfId="138"/>
    <cellStyle name="Normal 8" xfId="139"/>
    <cellStyle name="Normal 8 2" xfId="140"/>
    <cellStyle name="Normal 9" xfId="141"/>
    <cellStyle name="Normal 9 2" xfId="142"/>
    <cellStyle name="Normal 9 3" xfId="143"/>
    <cellStyle name="Normal_COMPARACION 2002-2001" xfId="171"/>
    <cellStyle name="Normal_Hoja4" xfId="172"/>
    <cellStyle name="Normal_Hoja6" xfId="173"/>
    <cellStyle name="Notas 2" xfId="144"/>
    <cellStyle name="Notas 2 2" xfId="145"/>
    <cellStyle name="Notas 2_Sheet1" xfId="146"/>
    <cellStyle name="Percent 2" xfId="147"/>
    <cellStyle name="Percent 2 2" xfId="148"/>
    <cellStyle name="Percent 3" xfId="149"/>
    <cellStyle name="Percent 4" xfId="150"/>
    <cellStyle name="Percent 5" xfId="151"/>
    <cellStyle name="Percent 6" xfId="152"/>
    <cellStyle name="Percent 7" xfId="153"/>
    <cellStyle name="Percent 7 2" xfId="154"/>
    <cellStyle name="Porcentual 2" xfId="155"/>
    <cellStyle name="Porcentual 2 2" xfId="156"/>
    <cellStyle name="Porcentual 2 3" xfId="157"/>
    <cellStyle name="Porcentual 3" xfId="158"/>
    <cellStyle name="Porcentual 3 2" xfId="159"/>
    <cellStyle name="Porcentual 4" xfId="160"/>
    <cellStyle name="Red Text" xfId="161"/>
    <cellStyle name="Salida 2" xfId="162"/>
    <cellStyle name="Texto de advertencia 2" xfId="163"/>
    <cellStyle name="Texto explicativo 2" xfId="164"/>
    <cellStyle name="Título 1 2" xfId="165"/>
    <cellStyle name="Título 2 2" xfId="166"/>
    <cellStyle name="Título 3 2" xfId="167"/>
    <cellStyle name="Título 4" xfId="168"/>
    <cellStyle name="TopGrey" xfId="169"/>
    <cellStyle name="Total 2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28575</xdr:rowOff>
    </xdr:from>
    <xdr:to>
      <xdr:col>4</xdr:col>
      <xdr:colOff>592870</xdr:colOff>
      <xdr:row>5</xdr:row>
      <xdr:rowOff>153504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28575"/>
          <a:ext cx="945295" cy="991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0</xdr:rowOff>
    </xdr:from>
    <xdr:to>
      <xdr:col>4</xdr:col>
      <xdr:colOff>459520</xdr:colOff>
      <xdr:row>4</xdr:row>
      <xdr:rowOff>124929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0"/>
          <a:ext cx="945295" cy="991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288070</xdr:colOff>
      <xdr:row>4</xdr:row>
      <xdr:rowOff>267804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0"/>
          <a:ext cx="945295" cy="9917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920"/>
  <sheetViews>
    <sheetView showGridLines="0" topLeftCell="B12" workbookViewId="0">
      <pane xSplit="1" ySplit="1" topLeftCell="K85" activePane="bottomRight" state="frozen"/>
      <selection activeCell="B12" sqref="B12"/>
      <selection pane="topRight" activeCell="C12" sqref="C12"/>
      <selection pane="bottomLeft" activeCell="B13" sqref="B13"/>
      <selection pane="bottomRight" activeCell="C93" sqref="C93"/>
    </sheetView>
  </sheetViews>
  <sheetFormatPr baseColWidth="10" defaultRowHeight="14.25"/>
  <cols>
    <col min="1" max="1" width="2.140625" customWidth="1"/>
    <col min="2" max="2" width="65.85546875" style="6" customWidth="1"/>
    <col min="3" max="10" width="10.7109375" style="6" customWidth="1"/>
    <col min="11" max="13" width="10" style="6" customWidth="1"/>
    <col min="14" max="16" width="11.42578125" style="1"/>
    <col min="17" max="17" width="17.28515625" bestFit="1" customWidth="1"/>
    <col min="19" max="19" width="17.28515625" bestFit="1" customWidth="1"/>
    <col min="237" max="237" width="0.85546875" customWidth="1"/>
    <col min="238" max="238" width="73.28515625" customWidth="1"/>
    <col min="239" max="246" width="8.5703125" customWidth="1"/>
    <col min="247" max="249" width="10" customWidth="1"/>
    <col min="250" max="250" width="10.85546875" customWidth="1"/>
    <col min="251" max="251" width="10.7109375" customWidth="1"/>
    <col min="252" max="259" width="8.28515625" customWidth="1"/>
    <col min="260" max="260" width="10.140625" customWidth="1"/>
    <col min="261" max="261" width="8.7109375" customWidth="1"/>
    <col min="262" max="262" width="10.140625" customWidth="1"/>
    <col min="263" max="263" width="10.5703125" customWidth="1"/>
    <col min="264" max="264" width="10" customWidth="1"/>
    <col min="265" max="265" width="9.5703125" customWidth="1"/>
    <col min="266" max="266" width="9" customWidth="1"/>
    <col min="493" max="493" width="0.85546875" customWidth="1"/>
    <col min="494" max="494" width="73.28515625" customWidth="1"/>
    <col min="495" max="502" width="8.5703125" customWidth="1"/>
    <col min="503" max="505" width="10" customWidth="1"/>
    <col min="506" max="506" width="10.85546875" customWidth="1"/>
    <col min="507" max="507" width="10.7109375" customWidth="1"/>
    <col min="508" max="515" width="8.28515625" customWidth="1"/>
    <col min="516" max="516" width="10.140625" customWidth="1"/>
    <col min="517" max="517" width="8.7109375" customWidth="1"/>
    <col min="518" max="518" width="10.140625" customWidth="1"/>
    <col min="519" max="519" width="10.5703125" customWidth="1"/>
    <col min="520" max="520" width="10" customWidth="1"/>
    <col min="521" max="521" width="9.5703125" customWidth="1"/>
    <col min="522" max="522" width="9" customWidth="1"/>
    <col min="749" max="749" width="0.85546875" customWidth="1"/>
    <col min="750" max="750" width="73.28515625" customWidth="1"/>
    <col min="751" max="758" width="8.5703125" customWidth="1"/>
    <col min="759" max="761" width="10" customWidth="1"/>
    <col min="762" max="762" width="10.85546875" customWidth="1"/>
    <col min="763" max="763" width="10.7109375" customWidth="1"/>
    <col min="764" max="771" width="8.28515625" customWidth="1"/>
    <col min="772" max="772" width="10.140625" customWidth="1"/>
    <col min="773" max="773" width="8.7109375" customWidth="1"/>
    <col min="774" max="774" width="10.140625" customWidth="1"/>
    <col min="775" max="775" width="10.5703125" customWidth="1"/>
    <col min="776" max="776" width="10" customWidth="1"/>
    <col min="777" max="777" width="9.5703125" customWidth="1"/>
    <col min="778" max="778" width="9" customWidth="1"/>
    <col min="1005" max="1005" width="0.85546875" customWidth="1"/>
    <col min="1006" max="1006" width="73.28515625" customWidth="1"/>
    <col min="1007" max="1014" width="8.5703125" customWidth="1"/>
    <col min="1015" max="1017" width="10" customWidth="1"/>
    <col min="1018" max="1018" width="10.85546875" customWidth="1"/>
    <col min="1019" max="1019" width="10.7109375" customWidth="1"/>
    <col min="1020" max="1027" width="8.28515625" customWidth="1"/>
    <col min="1028" max="1028" width="10.140625" customWidth="1"/>
    <col min="1029" max="1029" width="8.7109375" customWidth="1"/>
    <col min="1030" max="1030" width="10.140625" customWidth="1"/>
    <col min="1031" max="1031" width="10.5703125" customWidth="1"/>
    <col min="1032" max="1032" width="10" customWidth="1"/>
    <col min="1033" max="1033" width="9.5703125" customWidth="1"/>
    <col min="1034" max="1034" width="9" customWidth="1"/>
    <col min="1261" max="1261" width="0.85546875" customWidth="1"/>
    <col min="1262" max="1262" width="73.28515625" customWidth="1"/>
    <col min="1263" max="1270" width="8.5703125" customWidth="1"/>
    <col min="1271" max="1273" width="10" customWidth="1"/>
    <col min="1274" max="1274" width="10.85546875" customWidth="1"/>
    <col min="1275" max="1275" width="10.7109375" customWidth="1"/>
    <col min="1276" max="1283" width="8.28515625" customWidth="1"/>
    <col min="1284" max="1284" width="10.140625" customWidth="1"/>
    <col min="1285" max="1285" width="8.7109375" customWidth="1"/>
    <col min="1286" max="1286" width="10.140625" customWidth="1"/>
    <col min="1287" max="1287" width="10.5703125" customWidth="1"/>
    <col min="1288" max="1288" width="10" customWidth="1"/>
    <col min="1289" max="1289" width="9.5703125" customWidth="1"/>
    <col min="1290" max="1290" width="9" customWidth="1"/>
    <col min="1517" max="1517" width="0.85546875" customWidth="1"/>
    <col min="1518" max="1518" width="73.28515625" customWidth="1"/>
    <col min="1519" max="1526" width="8.5703125" customWidth="1"/>
    <col min="1527" max="1529" width="10" customWidth="1"/>
    <col min="1530" max="1530" width="10.85546875" customWidth="1"/>
    <col min="1531" max="1531" width="10.7109375" customWidth="1"/>
    <col min="1532" max="1539" width="8.28515625" customWidth="1"/>
    <col min="1540" max="1540" width="10.140625" customWidth="1"/>
    <col min="1541" max="1541" width="8.7109375" customWidth="1"/>
    <col min="1542" max="1542" width="10.140625" customWidth="1"/>
    <col min="1543" max="1543" width="10.5703125" customWidth="1"/>
    <col min="1544" max="1544" width="10" customWidth="1"/>
    <col min="1545" max="1545" width="9.5703125" customWidth="1"/>
    <col min="1546" max="1546" width="9" customWidth="1"/>
    <col min="1773" max="1773" width="0.85546875" customWidth="1"/>
    <col min="1774" max="1774" width="73.28515625" customWidth="1"/>
    <col min="1775" max="1782" width="8.5703125" customWidth="1"/>
    <col min="1783" max="1785" width="10" customWidth="1"/>
    <col min="1786" max="1786" width="10.85546875" customWidth="1"/>
    <col min="1787" max="1787" width="10.7109375" customWidth="1"/>
    <col min="1788" max="1795" width="8.28515625" customWidth="1"/>
    <col min="1796" max="1796" width="10.140625" customWidth="1"/>
    <col min="1797" max="1797" width="8.7109375" customWidth="1"/>
    <col min="1798" max="1798" width="10.140625" customWidth="1"/>
    <col min="1799" max="1799" width="10.5703125" customWidth="1"/>
    <col min="1800" max="1800" width="10" customWidth="1"/>
    <col min="1801" max="1801" width="9.5703125" customWidth="1"/>
    <col min="1802" max="1802" width="9" customWidth="1"/>
    <col min="2029" max="2029" width="0.85546875" customWidth="1"/>
    <col min="2030" max="2030" width="73.28515625" customWidth="1"/>
    <col min="2031" max="2038" width="8.5703125" customWidth="1"/>
    <col min="2039" max="2041" width="10" customWidth="1"/>
    <col min="2042" max="2042" width="10.85546875" customWidth="1"/>
    <col min="2043" max="2043" width="10.7109375" customWidth="1"/>
    <col min="2044" max="2051" width="8.28515625" customWidth="1"/>
    <col min="2052" max="2052" width="10.140625" customWidth="1"/>
    <col min="2053" max="2053" width="8.7109375" customWidth="1"/>
    <col min="2054" max="2054" width="10.140625" customWidth="1"/>
    <col min="2055" max="2055" width="10.5703125" customWidth="1"/>
    <col min="2056" max="2056" width="10" customWidth="1"/>
    <col min="2057" max="2057" width="9.5703125" customWidth="1"/>
    <col min="2058" max="2058" width="9" customWidth="1"/>
    <col min="2285" max="2285" width="0.85546875" customWidth="1"/>
    <col min="2286" max="2286" width="73.28515625" customWidth="1"/>
    <col min="2287" max="2294" width="8.5703125" customWidth="1"/>
    <col min="2295" max="2297" width="10" customWidth="1"/>
    <col min="2298" max="2298" width="10.85546875" customWidth="1"/>
    <col min="2299" max="2299" width="10.7109375" customWidth="1"/>
    <col min="2300" max="2307" width="8.28515625" customWidth="1"/>
    <col min="2308" max="2308" width="10.140625" customWidth="1"/>
    <col min="2309" max="2309" width="8.7109375" customWidth="1"/>
    <col min="2310" max="2310" width="10.140625" customWidth="1"/>
    <col min="2311" max="2311" width="10.5703125" customWidth="1"/>
    <col min="2312" max="2312" width="10" customWidth="1"/>
    <col min="2313" max="2313" width="9.5703125" customWidth="1"/>
    <col min="2314" max="2314" width="9" customWidth="1"/>
    <col min="2541" max="2541" width="0.85546875" customWidth="1"/>
    <col min="2542" max="2542" width="73.28515625" customWidth="1"/>
    <col min="2543" max="2550" width="8.5703125" customWidth="1"/>
    <col min="2551" max="2553" width="10" customWidth="1"/>
    <col min="2554" max="2554" width="10.85546875" customWidth="1"/>
    <col min="2555" max="2555" width="10.7109375" customWidth="1"/>
    <col min="2556" max="2563" width="8.28515625" customWidth="1"/>
    <col min="2564" max="2564" width="10.140625" customWidth="1"/>
    <col min="2565" max="2565" width="8.7109375" customWidth="1"/>
    <col min="2566" max="2566" width="10.140625" customWidth="1"/>
    <col min="2567" max="2567" width="10.5703125" customWidth="1"/>
    <col min="2568" max="2568" width="10" customWidth="1"/>
    <col min="2569" max="2569" width="9.5703125" customWidth="1"/>
    <col min="2570" max="2570" width="9" customWidth="1"/>
    <col min="2797" max="2797" width="0.85546875" customWidth="1"/>
    <col min="2798" max="2798" width="73.28515625" customWidth="1"/>
    <col min="2799" max="2806" width="8.5703125" customWidth="1"/>
    <col min="2807" max="2809" width="10" customWidth="1"/>
    <col min="2810" max="2810" width="10.85546875" customWidth="1"/>
    <col min="2811" max="2811" width="10.7109375" customWidth="1"/>
    <col min="2812" max="2819" width="8.28515625" customWidth="1"/>
    <col min="2820" max="2820" width="10.140625" customWidth="1"/>
    <col min="2821" max="2821" width="8.7109375" customWidth="1"/>
    <col min="2822" max="2822" width="10.140625" customWidth="1"/>
    <col min="2823" max="2823" width="10.5703125" customWidth="1"/>
    <col min="2824" max="2824" width="10" customWidth="1"/>
    <col min="2825" max="2825" width="9.5703125" customWidth="1"/>
    <col min="2826" max="2826" width="9" customWidth="1"/>
    <col min="3053" max="3053" width="0.85546875" customWidth="1"/>
    <col min="3054" max="3054" width="73.28515625" customWidth="1"/>
    <col min="3055" max="3062" width="8.5703125" customWidth="1"/>
    <col min="3063" max="3065" width="10" customWidth="1"/>
    <col min="3066" max="3066" width="10.85546875" customWidth="1"/>
    <col min="3067" max="3067" width="10.7109375" customWidth="1"/>
    <col min="3068" max="3075" width="8.28515625" customWidth="1"/>
    <col min="3076" max="3076" width="10.140625" customWidth="1"/>
    <col min="3077" max="3077" width="8.7109375" customWidth="1"/>
    <col min="3078" max="3078" width="10.140625" customWidth="1"/>
    <col min="3079" max="3079" width="10.5703125" customWidth="1"/>
    <col min="3080" max="3080" width="10" customWidth="1"/>
    <col min="3081" max="3081" width="9.5703125" customWidth="1"/>
    <col min="3082" max="3082" width="9" customWidth="1"/>
    <col min="3309" max="3309" width="0.85546875" customWidth="1"/>
    <col min="3310" max="3310" width="73.28515625" customWidth="1"/>
    <col min="3311" max="3318" width="8.5703125" customWidth="1"/>
    <col min="3319" max="3321" width="10" customWidth="1"/>
    <col min="3322" max="3322" width="10.85546875" customWidth="1"/>
    <col min="3323" max="3323" width="10.7109375" customWidth="1"/>
    <col min="3324" max="3331" width="8.28515625" customWidth="1"/>
    <col min="3332" max="3332" width="10.140625" customWidth="1"/>
    <col min="3333" max="3333" width="8.7109375" customWidth="1"/>
    <col min="3334" max="3334" width="10.140625" customWidth="1"/>
    <col min="3335" max="3335" width="10.5703125" customWidth="1"/>
    <col min="3336" max="3336" width="10" customWidth="1"/>
    <col min="3337" max="3337" width="9.5703125" customWidth="1"/>
    <col min="3338" max="3338" width="9" customWidth="1"/>
    <col min="3565" max="3565" width="0.85546875" customWidth="1"/>
    <col min="3566" max="3566" width="73.28515625" customWidth="1"/>
    <col min="3567" max="3574" width="8.5703125" customWidth="1"/>
    <col min="3575" max="3577" width="10" customWidth="1"/>
    <col min="3578" max="3578" width="10.85546875" customWidth="1"/>
    <col min="3579" max="3579" width="10.7109375" customWidth="1"/>
    <col min="3580" max="3587" width="8.28515625" customWidth="1"/>
    <col min="3588" max="3588" width="10.140625" customWidth="1"/>
    <col min="3589" max="3589" width="8.7109375" customWidth="1"/>
    <col min="3590" max="3590" width="10.140625" customWidth="1"/>
    <col min="3591" max="3591" width="10.5703125" customWidth="1"/>
    <col min="3592" max="3592" width="10" customWidth="1"/>
    <col min="3593" max="3593" width="9.5703125" customWidth="1"/>
    <col min="3594" max="3594" width="9" customWidth="1"/>
    <col min="3821" max="3821" width="0.85546875" customWidth="1"/>
    <col min="3822" max="3822" width="73.28515625" customWidth="1"/>
    <col min="3823" max="3830" width="8.5703125" customWidth="1"/>
    <col min="3831" max="3833" width="10" customWidth="1"/>
    <col min="3834" max="3834" width="10.85546875" customWidth="1"/>
    <col min="3835" max="3835" width="10.7109375" customWidth="1"/>
    <col min="3836" max="3843" width="8.28515625" customWidth="1"/>
    <col min="3844" max="3844" width="10.140625" customWidth="1"/>
    <col min="3845" max="3845" width="8.7109375" customWidth="1"/>
    <col min="3846" max="3846" width="10.140625" customWidth="1"/>
    <col min="3847" max="3847" width="10.5703125" customWidth="1"/>
    <col min="3848" max="3848" width="10" customWidth="1"/>
    <col min="3849" max="3849" width="9.5703125" customWidth="1"/>
    <col min="3850" max="3850" width="9" customWidth="1"/>
    <col min="4077" max="4077" width="0.85546875" customWidth="1"/>
    <col min="4078" max="4078" width="73.28515625" customWidth="1"/>
    <col min="4079" max="4086" width="8.5703125" customWidth="1"/>
    <col min="4087" max="4089" width="10" customWidth="1"/>
    <col min="4090" max="4090" width="10.85546875" customWidth="1"/>
    <col min="4091" max="4091" width="10.7109375" customWidth="1"/>
    <col min="4092" max="4099" width="8.28515625" customWidth="1"/>
    <col min="4100" max="4100" width="10.140625" customWidth="1"/>
    <col min="4101" max="4101" width="8.7109375" customWidth="1"/>
    <col min="4102" max="4102" width="10.140625" customWidth="1"/>
    <col min="4103" max="4103" width="10.5703125" customWidth="1"/>
    <col min="4104" max="4104" width="10" customWidth="1"/>
    <col min="4105" max="4105" width="9.5703125" customWidth="1"/>
    <col min="4106" max="4106" width="9" customWidth="1"/>
    <col min="4333" max="4333" width="0.85546875" customWidth="1"/>
    <col min="4334" max="4334" width="73.28515625" customWidth="1"/>
    <col min="4335" max="4342" width="8.5703125" customWidth="1"/>
    <col min="4343" max="4345" width="10" customWidth="1"/>
    <col min="4346" max="4346" width="10.85546875" customWidth="1"/>
    <col min="4347" max="4347" width="10.7109375" customWidth="1"/>
    <col min="4348" max="4355" width="8.28515625" customWidth="1"/>
    <col min="4356" max="4356" width="10.140625" customWidth="1"/>
    <col min="4357" max="4357" width="8.7109375" customWidth="1"/>
    <col min="4358" max="4358" width="10.140625" customWidth="1"/>
    <col min="4359" max="4359" width="10.5703125" customWidth="1"/>
    <col min="4360" max="4360" width="10" customWidth="1"/>
    <col min="4361" max="4361" width="9.5703125" customWidth="1"/>
    <col min="4362" max="4362" width="9" customWidth="1"/>
    <col min="4589" max="4589" width="0.85546875" customWidth="1"/>
    <col min="4590" max="4590" width="73.28515625" customWidth="1"/>
    <col min="4591" max="4598" width="8.5703125" customWidth="1"/>
    <col min="4599" max="4601" width="10" customWidth="1"/>
    <col min="4602" max="4602" width="10.85546875" customWidth="1"/>
    <col min="4603" max="4603" width="10.7109375" customWidth="1"/>
    <col min="4604" max="4611" width="8.28515625" customWidth="1"/>
    <col min="4612" max="4612" width="10.140625" customWidth="1"/>
    <col min="4613" max="4613" width="8.7109375" customWidth="1"/>
    <col min="4614" max="4614" width="10.140625" customWidth="1"/>
    <col min="4615" max="4615" width="10.5703125" customWidth="1"/>
    <col min="4616" max="4616" width="10" customWidth="1"/>
    <col min="4617" max="4617" width="9.5703125" customWidth="1"/>
    <col min="4618" max="4618" width="9" customWidth="1"/>
    <col min="4845" max="4845" width="0.85546875" customWidth="1"/>
    <col min="4846" max="4846" width="73.28515625" customWidth="1"/>
    <col min="4847" max="4854" width="8.5703125" customWidth="1"/>
    <col min="4855" max="4857" width="10" customWidth="1"/>
    <col min="4858" max="4858" width="10.85546875" customWidth="1"/>
    <col min="4859" max="4859" width="10.7109375" customWidth="1"/>
    <col min="4860" max="4867" width="8.28515625" customWidth="1"/>
    <col min="4868" max="4868" width="10.140625" customWidth="1"/>
    <col min="4869" max="4869" width="8.7109375" customWidth="1"/>
    <col min="4870" max="4870" width="10.140625" customWidth="1"/>
    <col min="4871" max="4871" width="10.5703125" customWidth="1"/>
    <col min="4872" max="4872" width="10" customWidth="1"/>
    <col min="4873" max="4873" width="9.5703125" customWidth="1"/>
    <col min="4874" max="4874" width="9" customWidth="1"/>
    <col min="5101" max="5101" width="0.85546875" customWidth="1"/>
    <col min="5102" max="5102" width="73.28515625" customWidth="1"/>
    <col min="5103" max="5110" width="8.5703125" customWidth="1"/>
    <col min="5111" max="5113" width="10" customWidth="1"/>
    <col min="5114" max="5114" width="10.85546875" customWidth="1"/>
    <col min="5115" max="5115" width="10.7109375" customWidth="1"/>
    <col min="5116" max="5123" width="8.28515625" customWidth="1"/>
    <col min="5124" max="5124" width="10.140625" customWidth="1"/>
    <col min="5125" max="5125" width="8.7109375" customWidth="1"/>
    <col min="5126" max="5126" width="10.140625" customWidth="1"/>
    <col min="5127" max="5127" width="10.5703125" customWidth="1"/>
    <col min="5128" max="5128" width="10" customWidth="1"/>
    <col min="5129" max="5129" width="9.5703125" customWidth="1"/>
    <col min="5130" max="5130" width="9" customWidth="1"/>
    <col min="5357" max="5357" width="0.85546875" customWidth="1"/>
    <col min="5358" max="5358" width="73.28515625" customWidth="1"/>
    <col min="5359" max="5366" width="8.5703125" customWidth="1"/>
    <col min="5367" max="5369" width="10" customWidth="1"/>
    <col min="5370" max="5370" width="10.85546875" customWidth="1"/>
    <col min="5371" max="5371" width="10.7109375" customWidth="1"/>
    <col min="5372" max="5379" width="8.28515625" customWidth="1"/>
    <col min="5380" max="5380" width="10.140625" customWidth="1"/>
    <col min="5381" max="5381" width="8.7109375" customWidth="1"/>
    <col min="5382" max="5382" width="10.140625" customWidth="1"/>
    <col min="5383" max="5383" width="10.5703125" customWidth="1"/>
    <col min="5384" max="5384" width="10" customWidth="1"/>
    <col min="5385" max="5385" width="9.5703125" customWidth="1"/>
    <col min="5386" max="5386" width="9" customWidth="1"/>
    <col min="5613" max="5613" width="0.85546875" customWidth="1"/>
    <col min="5614" max="5614" width="73.28515625" customWidth="1"/>
    <col min="5615" max="5622" width="8.5703125" customWidth="1"/>
    <col min="5623" max="5625" width="10" customWidth="1"/>
    <col min="5626" max="5626" width="10.85546875" customWidth="1"/>
    <col min="5627" max="5627" width="10.7109375" customWidth="1"/>
    <col min="5628" max="5635" width="8.28515625" customWidth="1"/>
    <col min="5636" max="5636" width="10.140625" customWidth="1"/>
    <col min="5637" max="5637" width="8.7109375" customWidth="1"/>
    <col min="5638" max="5638" width="10.140625" customWidth="1"/>
    <col min="5639" max="5639" width="10.5703125" customWidth="1"/>
    <col min="5640" max="5640" width="10" customWidth="1"/>
    <col min="5641" max="5641" width="9.5703125" customWidth="1"/>
    <col min="5642" max="5642" width="9" customWidth="1"/>
    <col min="5869" max="5869" width="0.85546875" customWidth="1"/>
    <col min="5870" max="5870" width="73.28515625" customWidth="1"/>
    <col min="5871" max="5878" width="8.5703125" customWidth="1"/>
    <col min="5879" max="5881" width="10" customWidth="1"/>
    <col min="5882" max="5882" width="10.85546875" customWidth="1"/>
    <col min="5883" max="5883" width="10.7109375" customWidth="1"/>
    <col min="5884" max="5891" width="8.28515625" customWidth="1"/>
    <col min="5892" max="5892" width="10.140625" customWidth="1"/>
    <col min="5893" max="5893" width="8.7109375" customWidth="1"/>
    <col min="5894" max="5894" width="10.140625" customWidth="1"/>
    <col min="5895" max="5895" width="10.5703125" customWidth="1"/>
    <col min="5896" max="5896" width="10" customWidth="1"/>
    <col min="5897" max="5897" width="9.5703125" customWidth="1"/>
    <col min="5898" max="5898" width="9" customWidth="1"/>
    <col min="6125" max="6125" width="0.85546875" customWidth="1"/>
    <col min="6126" max="6126" width="73.28515625" customWidth="1"/>
    <col min="6127" max="6134" width="8.5703125" customWidth="1"/>
    <col min="6135" max="6137" width="10" customWidth="1"/>
    <col min="6138" max="6138" width="10.85546875" customWidth="1"/>
    <col min="6139" max="6139" width="10.7109375" customWidth="1"/>
    <col min="6140" max="6147" width="8.28515625" customWidth="1"/>
    <col min="6148" max="6148" width="10.140625" customWidth="1"/>
    <col min="6149" max="6149" width="8.7109375" customWidth="1"/>
    <col min="6150" max="6150" width="10.140625" customWidth="1"/>
    <col min="6151" max="6151" width="10.5703125" customWidth="1"/>
    <col min="6152" max="6152" width="10" customWidth="1"/>
    <col min="6153" max="6153" width="9.5703125" customWidth="1"/>
    <col min="6154" max="6154" width="9" customWidth="1"/>
    <col min="6381" max="6381" width="0.85546875" customWidth="1"/>
    <col min="6382" max="6382" width="73.28515625" customWidth="1"/>
    <col min="6383" max="6390" width="8.5703125" customWidth="1"/>
    <col min="6391" max="6393" width="10" customWidth="1"/>
    <col min="6394" max="6394" width="10.85546875" customWidth="1"/>
    <col min="6395" max="6395" width="10.7109375" customWidth="1"/>
    <col min="6396" max="6403" width="8.28515625" customWidth="1"/>
    <col min="6404" max="6404" width="10.140625" customWidth="1"/>
    <col min="6405" max="6405" width="8.7109375" customWidth="1"/>
    <col min="6406" max="6406" width="10.140625" customWidth="1"/>
    <col min="6407" max="6407" width="10.5703125" customWidth="1"/>
    <col min="6408" max="6408" width="10" customWidth="1"/>
    <col min="6409" max="6409" width="9.5703125" customWidth="1"/>
    <col min="6410" max="6410" width="9" customWidth="1"/>
    <col min="6637" max="6637" width="0.85546875" customWidth="1"/>
    <col min="6638" max="6638" width="73.28515625" customWidth="1"/>
    <col min="6639" max="6646" width="8.5703125" customWidth="1"/>
    <col min="6647" max="6649" width="10" customWidth="1"/>
    <col min="6650" max="6650" width="10.85546875" customWidth="1"/>
    <col min="6651" max="6651" width="10.7109375" customWidth="1"/>
    <col min="6652" max="6659" width="8.28515625" customWidth="1"/>
    <col min="6660" max="6660" width="10.140625" customWidth="1"/>
    <col min="6661" max="6661" width="8.7109375" customWidth="1"/>
    <col min="6662" max="6662" width="10.140625" customWidth="1"/>
    <col min="6663" max="6663" width="10.5703125" customWidth="1"/>
    <col min="6664" max="6664" width="10" customWidth="1"/>
    <col min="6665" max="6665" width="9.5703125" customWidth="1"/>
    <col min="6666" max="6666" width="9" customWidth="1"/>
    <col min="6893" max="6893" width="0.85546875" customWidth="1"/>
    <col min="6894" max="6894" width="73.28515625" customWidth="1"/>
    <col min="6895" max="6902" width="8.5703125" customWidth="1"/>
    <col min="6903" max="6905" width="10" customWidth="1"/>
    <col min="6906" max="6906" width="10.85546875" customWidth="1"/>
    <col min="6907" max="6907" width="10.7109375" customWidth="1"/>
    <col min="6908" max="6915" width="8.28515625" customWidth="1"/>
    <col min="6916" max="6916" width="10.140625" customWidth="1"/>
    <col min="6917" max="6917" width="8.7109375" customWidth="1"/>
    <col min="6918" max="6918" width="10.140625" customWidth="1"/>
    <col min="6919" max="6919" width="10.5703125" customWidth="1"/>
    <col min="6920" max="6920" width="10" customWidth="1"/>
    <col min="6921" max="6921" width="9.5703125" customWidth="1"/>
    <col min="6922" max="6922" width="9" customWidth="1"/>
    <col min="7149" max="7149" width="0.85546875" customWidth="1"/>
    <col min="7150" max="7150" width="73.28515625" customWidth="1"/>
    <col min="7151" max="7158" width="8.5703125" customWidth="1"/>
    <col min="7159" max="7161" width="10" customWidth="1"/>
    <col min="7162" max="7162" width="10.85546875" customWidth="1"/>
    <col min="7163" max="7163" width="10.7109375" customWidth="1"/>
    <col min="7164" max="7171" width="8.28515625" customWidth="1"/>
    <col min="7172" max="7172" width="10.140625" customWidth="1"/>
    <col min="7173" max="7173" width="8.7109375" customWidth="1"/>
    <col min="7174" max="7174" width="10.140625" customWidth="1"/>
    <col min="7175" max="7175" width="10.5703125" customWidth="1"/>
    <col min="7176" max="7176" width="10" customWidth="1"/>
    <col min="7177" max="7177" width="9.5703125" customWidth="1"/>
    <col min="7178" max="7178" width="9" customWidth="1"/>
    <col min="7405" max="7405" width="0.85546875" customWidth="1"/>
    <col min="7406" max="7406" width="73.28515625" customWidth="1"/>
    <col min="7407" max="7414" width="8.5703125" customWidth="1"/>
    <col min="7415" max="7417" width="10" customWidth="1"/>
    <col min="7418" max="7418" width="10.85546875" customWidth="1"/>
    <col min="7419" max="7419" width="10.7109375" customWidth="1"/>
    <col min="7420" max="7427" width="8.28515625" customWidth="1"/>
    <col min="7428" max="7428" width="10.140625" customWidth="1"/>
    <col min="7429" max="7429" width="8.7109375" customWidth="1"/>
    <col min="7430" max="7430" width="10.140625" customWidth="1"/>
    <col min="7431" max="7431" width="10.5703125" customWidth="1"/>
    <col min="7432" max="7432" width="10" customWidth="1"/>
    <col min="7433" max="7433" width="9.5703125" customWidth="1"/>
    <col min="7434" max="7434" width="9" customWidth="1"/>
    <col min="7661" max="7661" width="0.85546875" customWidth="1"/>
    <col min="7662" max="7662" width="73.28515625" customWidth="1"/>
    <col min="7663" max="7670" width="8.5703125" customWidth="1"/>
    <col min="7671" max="7673" width="10" customWidth="1"/>
    <col min="7674" max="7674" width="10.85546875" customWidth="1"/>
    <col min="7675" max="7675" width="10.7109375" customWidth="1"/>
    <col min="7676" max="7683" width="8.28515625" customWidth="1"/>
    <col min="7684" max="7684" width="10.140625" customWidth="1"/>
    <col min="7685" max="7685" width="8.7109375" customWidth="1"/>
    <col min="7686" max="7686" width="10.140625" customWidth="1"/>
    <col min="7687" max="7687" width="10.5703125" customWidth="1"/>
    <col min="7688" max="7688" width="10" customWidth="1"/>
    <col min="7689" max="7689" width="9.5703125" customWidth="1"/>
    <col min="7690" max="7690" width="9" customWidth="1"/>
    <col min="7917" max="7917" width="0.85546875" customWidth="1"/>
    <col min="7918" max="7918" width="73.28515625" customWidth="1"/>
    <col min="7919" max="7926" width="8.5703125" customWidth="1"/>
    <col min="7927" max="7929" width="10" customWidth="1"/>
    <col min="7930" max="7930" width="10.85546875" customWidth="1"/>
    <col min="7931" max="7931" width="10.7109375" customWidth="1"/>
    <col min="7932" max="7939" width="8.28515625" customWidth="1"/>
    <col min="7940" max="7940" width="10.140625" customWidth="1"/>
    <col min="7941" max="7941" width="8.7109375" customWidth="1"/>
    <col min="7942" max="7942" width="10.140625" customWidth="1"/>
    <col min="7943" max="7943" width="10.5703125" customWidth="1"/>
    <col min="7944" max="7944" width="10" customWidth="1"/>
    <col min="7945" max="7945" width="9.5703125" customWidth="1"/>
    <col min="7946" max="7946" width="9" customWidth="1"/>
    <col min="8173" max="8173" width="0.85546875" customWidth="1"/>
    <col min="8174" max="8174" width="73.28515625" customWidth="1"/>
    <col min="8175" max="8182" width="8.5703125" customWidth="1"/>
    <col min="8183" max="8185" width="10" customWidth="1"/>
    <col min="8186" max="8186" width="10.85546875" customWidth="1"/>
    <col min="8187" max="8187" width="10.7109375" customWidth="1"/>
    <col min="8188" max="8195" width="8.28515625" customWidth="1"/>
    <col min="8196" max="8196" width="10.140625" customWidth="1"/>
    <col min="8197" max="8197" width="8.7109375" customWidth="1"/>
    <col min="8198" max="8198" width="10.140625" customWidth="1"/>
    <col min="8199" max="8199" width="10.5703125" customWidth="1"/>
    <col min="8200" max="8200" width="10" customWidth="1"/>
    <col min="8201" max="8201" width="9.5703125" customWidth="1"/>
    <col min="8202" max="8202" width="9" customWidth="1"/>
    <col min="8429" max="8429" width="0.85546875" customWidth="1"/>
    <col min="8430" max="8430" width="73.28515625" customWidth="1"/>
    <col min="8431" max="8438" width="8.5703125" customWidth="1"/>
    <col min="8439" max="8441" width="10" customWidth="1"/>
    <col min="8442" max="8442" width="10.85546875" customWidth="1"/>
    <col min="8443" max="8443" width="10.7109375" customWidth="1"/>
    <col min="8444" max="8451" width="8.28515625" customWidth="1"/>
    <col min="8452" max="8452" width="10.140625" customWidth="1"/>
    <col min="8453" max="8453" width="8.7109375" customWidth="1"/>
    <col min="8454" max="8454" width="10.140625" customWidth="1"/>
    <col min="8455" max="8455" width="10.5703125" customWidth="1"/>
    <col min="8456" max="8456" width="10" customWidth="1"/>
    <col min="8457" max="8457" width="9.5703125" customWidth="1"/>
    <col min="8458" max="8458" width="9" customWidth="1"/>
    <col min="8685" max="8685" width="0.85546875" customWidth="1"/>
    <col min="8686" max="8686" width="73.28515625" customWidth="1"/>
    <col min="8687" max="8694" width="8.5703125" customWidth="1"/>
    <col min="8695" max="8697" width="10" customWidth="1"/>
    <col min="8698" max="8698" width="10.85546875" customWidth="1"/>
    <col min="8699" max="8699" width="10.7109375" customWidth="1"/>
    <col min="8700" max="8707" width="8.28515625" customWidth="1"/>
    <col min="8708" max="8708" width="10.140625" customWidth="1"/>
    <col min="8709" max="8709" width="8.7109375" customWidth="1"/>
    <col min="8710" max="8710" width="10.140625" customWidth="1"/>
    <col min="8711" max="8711" width="10.5703125" customWidth="1"/>
    <col min="8712" max="8712" width="10" customWidth="1"/>
    <col min="8713" max="8713" width="9.5703125" customWidth="1"/>
    <col min="8714" max="8714" width="9" customWidth="1"/>
    <col min="8941" max="8941" width="0.85546875" customWidth="1"/>
    <col min="8942" max="8942" width="73.28515625" customWidth="1"/>
    <col min="8943" max="8950" width="8.5703125" customWidth="1"/>
    <col min="8951" max="8953" width="10" customWidth="1"/>
    <col min="8954" max="8954" width="10.85546875" customWidth="1"/>
    <col min="8955" max="8955" width="10.7109375" customWidth="1"/>
    <col min="8956" max="8963" width="8.28515625" customWidth="1"/>
    <col min="8964" max="8964" width="10.140625" customWidth="1"/>
    <col min="8965" max="8965" width="8.7109375" customWidth="1"/>
    <col min="8966" max="8966" width="10.140625" customWidth="1"/>
    <col min="8967" max="8967" width="10.5703125" customWidth="1"/>
    <col min="8968" max="8968" width="10" customWidth="1"/>
    <col min="8969" max="8969" width="9.5703125" customWidth="1"/>
    <col min="8970" max="8970" width="9" customWidth="1"/>
    <col min="9197" max="9197" width="0.85546875" customWidth="1"/>
    <col min="9198" max="9198" width="73.28515625" customWidth="1"/>
    <col min="9199" max="9206" width="8.5703125" customWidth="1"/>
    <col min="9207" max="9209" width="10" customWidth="1"/>
    <col min="9210" max="9210" width="10.85546875" customWidth="1"/>
    <col min="9211" max="9211" width="10.7109375" customWidth="1"/>
    <col min="9212" max="9219" width="8.28515625" customWidth="1"/>
    <col min="9220" max="9220" width="10.140625" customWidth="1"/>
    <col min="9221" max="9221" width="8.7109375" customWidth="1"/>
    <col min="9222" max="9222" width="10.140625" customWidth="1"/>
    <col min="9223" max="9223" width="10.5703125" customWidth="1"/>
    <col min="9224" max="9224" width="10" customWidth="1"/>
    <col min="9225" max="9225" width="9.5703125" customWidth="1"/>
    <col min="9226" max="9226" width="9" customWidth="1"/>
    <col min="9453" max="9453" width="0.85546875" customWidth="1"/>
    <col min="9454" max="9454" width="73.28515625" customWidth="1"/>
    <col min="9455" max="9462" width="8.5703125" customWidth="1"/>
    <col min="9463" max="9465" width="10" customWidth="1"/>
    <col min="9466" max="9466" width="10.85546875" customWidth="1"/>
    <col min="9467" max="9467" width="10.7109375" customWidth="1"/>
    <col min="9468" max="9475" width="8.28515625" customWidth="1"/>
    <col min="9476" max="9476" width="10.140625" customWidth="1"/>
    <col min="9477" max="9477" width="8.7109375" customWidth="1"/>
    <col min="9478" max="9478" width="10.140625" customWidth="1"/>
    <col min="9479" max="9479" width="10.5703125" customWidth="1"/>
    <col min="9480" max="9480" width="10" customWidth="1"/>
    <col min="9481" max="9481" width="9.5703125" customWidth="1"/>
    <col min="9482" max="9482" width="9" customWidth="1"/>
    <col min="9709" max="9709" width="0.85546875" customWidth="1"/>
    <col min="9710" max="9710" width="73.28515625" customWidth="1"/>
    <col min="9711" max="9718" width="8.5703125" customWidth="1"/>
    <col min="9719" max="9721" width="10" customWidth="1"/>
    <col min="9722" max="9722" width="10.85546875" customWidth="1"/>
    <col min="9723" max="9723" width="10.7109375" customWidth="1"/>
    <col min="9724" max="9731" width="8.28515625" customWidth="1"/>
    <col min="9732" max="9732" width="10.140625" customWidth="1"/>
    <col min="9733" max="9733" width="8.7109375" customWidth="1"/>
    <col min="9734" max="9734" width="10.140625" customWidth="1"/>
    <col min="9735" max="9735" width="10.5703125" customWidth="1"/>
    <col min="9736" max="9736" width="10" customWidth="1"/>
    <col min="9737" max="9737" width="9.5703125" customWidth="1"/>
    <col min="9738" max="9738" width="9" customWidth="1"/>
    <col min="9965" max="9965" width="0.85546875" customWidth="1"/>
    <col min="9966" max="9966" width="73.28515625" customWidth="1"/>
    <col min="9967" max="9974" width="8.5703125" customWidth="1"/>
    <col min="9975" max="9977" width="10" customWidth="1"/>
    <col min="9978" max="9978" width="10.85546875" customWidth="1"/>
    <col min="9979" max="9979" width="10.7109375" customWidth="1"/>
    <col min="9980" max="9987" width="8.28515625" customWidth="1"/>
    <col min="9988" max="9988" width="10.140625" customWidth="1"/>
    <col min="9989" max="9989" width="8.7109375" customWidth="1"/>
    <col min="9990" max="9990" width="10.140625" customWidth="1"/>
    <col min="9991" max="9991" width="10.5703125" customWidth="1"/>
    <col min="9992" max="9992" width="10" customWidth="1"/>
    <col min="9993" max="9993" width="9.5703125" customWidth="1"/>
    <col min="9994" max="9994" width="9" customWidth="1"/>
    <col min="10221" max="10221" width="0.85546875" customWidth="1"/>
    <col min="10222" max="10222" width="73.28515625" customWidth="1"/>
    <col min="10223" max="10230" width="8.5703125" customWidth="1"/>
    <col min="10231" max="10233" width="10" customWidth="1"/>
    <col min="10234" max="10234" width="10.85546875" customWidth="1"/>
    <col min="10235" max="10235" width="10.7109375" customWidth="1"/>
    <col min="10236" max="10243" width="8.28515625" customWidth="1"/>
    <col min="10244" max="10244" width="10.140625" customWidth="1"/>
    <col min="10245" max="10245" width="8.7109375" customWidth="1"/>
    <col min="10246" max="10246" width="10.140625" customWidth="1"/>
    <col min="10247" max="10247" width="10.5703125" customWidth="1"/>
    <col min="10248" max="10248" width="10" customWidth="1"/>
    <col min="10249" max="10249" width="9.5703125" customWidth="1"/>
    <col min="10250" max="10250" width="9" customWidth="1"/>
    <col min="10477" max="10477" width="0.85546875" customWidth="1"/>
    <col min="10478" max="10478" width="73.28515625" customWidth="1"/>
    <col min="10479" max="10486" width="8.5703125" customWidth="1"/>
    <col min="10487" max="10489" width="10" customWidth="1"/>
    <col min="10490" max="10490" width="10.85546875" customWidth="1"/>
    <col min="10491" max="10491" width="10.7109375" customWidth="1"/>
    <col min="10492" max="10499" width="8.28515625" customWidth="1"/>
    <col min="10500" max="10500" width="10.140625" customWidth="1"/>
    <col min="10501" max="10501" width="8.7109375" customWidth="1"/>
    <col min="10502" max="10502" width="10.140625" customWidth="1"/>
    <col min="10503" max="10503" width="10.5703125" customWidth="1"/>
    <col min="10504" max="10504" width="10" customWidth="1"/>
    <col min="10505" max="10505" width="9.5703125" customWidth="1"/>
    <col min="10506" max="10506" width="9" customWidth="1"/>
    <col min="10733" max="10733" width="0.85546875" customWidth="1"/>
    <col min="10734" max="10734" width="73.28515625" customWidth="1"/>
    <col min="10735" max="10742" width="8.5703125" customWidth="1"/>
    <col min="10743" max="10745" width="10" customWidth="1"/>
    <col min="10746" max="10746" width="10.85546875" customWidth="1"/>
    <col min="10747" max="10747" width="10.7109375" customWidth="1"/>
    <col min="10748" max="10755" width="8.28515625" customWidth="1"/>
    <col min="10756" max="10756" width="10.140625" customWidth="1"/>
    <col min="10757" max="10757" width="8.7109375" customWidth="1"/>
    <col min="10758" max="10758" width="10.140625" customWidth="1"/>
    <col min="10759" max="10759" width="10.5703125" customWidth="1"/>
    <col min="10760" max="10760" width="10" customWidth="1"/>
    <col min="10761" max="10761" width="9.5703125" customWidth="1"/>
    <col min="10762" max="10762" width="9" customWidth="1"/>
    <col min="10989" max="10989" width="0.85546875" customWidth="1"/>
    <col min="10990" max="10990" width="73.28515625" customWidth="1"/>
    <col min="10991" max="10998" width="8.5703125" customWidth="1"/>
    <col min="10999" max="11001" width="10" customWidth="1"/>
    <col min="11002" max="11002" width="10.85546875" customWidth="1"/>
    <col min="11003" max="11003" width="10.7109375" customWidth="1"/>
    <col min="11004" max="11011" width="8.28515625" customWidth="1"/>
    <col min="11012" max="11012" width="10.140625" customWidth="1"/>
    <col min="11013" max="11013" width="8.7109375" customWidth="1"/>
    <col min="11014" max="11014" width="10.140625" customWidth="1"/>
    <col min="11015" max="11015" width="10.5703125" customWidth="1"/>
    <col min="11016" max="11016" width="10" customWidth="1"/>
    <col min="11017" max="11017" width="9.5703125" customWidth="1"/>
    <col min="11018" max="11018" width="9" customWidth="1"/>
    <col min="11245" max="11245" width="0.85546875" customWidth="1"/>
    <col min="11246" max="11246" width="73.28515625" customWidth="1"/>
    <col min="11247" max="11254" width="8.5703125" customWidth="1"/>
    <col min="11255" max="11257" width="10" customWidth="1"/>
    <col min="11258" max="11258" width="10.85546875" customWidth="1"/>
    <col min="11259" max="11259" width="10.7109375" customWidth="1"/>
    <col min="11260" max="11267" width="8.28515625" customWidth="1"/>
    <col min="11268" max="11268" width="10.140625" customWidth="1"/>
    <col min="11269" max="11269" width="8.7109375" customWidth="1"/>
    <col min="11270" max="11270" width="10.140625" customWidth="1"/>
    <col min="11271" max="11271" width="10.5703125" customWidth="1"/>
    <col min="11272" max="11272" width="10" customWidth="1"/>
    <col min="11273" max="11273" width="9.5703125" customWidth="1"/>
    <col min="11274" max="11274" width="9" customWidth="1"/>
    <col min="11501" max="11501" width="0.85546875" customWidth="1"/>
    <col min="11502" max="11502" width="73.28515625" customWidth="1"/>
    <col min="11503" max="11510" width="8.5703125" customWidth="1"/>
    <col min="11511" max="11513" width="10" customWidth="1"/>
    <col min="11514" max="11514" width="10.85546875" customWidth="1"/>
    <col min="11515" max="11515" width="10.7109375" customWidth="1"/>
    <col min="11516" max="11523" width="8.28515625" customWidth="1"/>
    <col min="11524" max="11524" width="10.140625" customWidth="1"/>
    <col min="11525" max="11525" width="8.7109375" customWidth="1"/>
    <col min="11526" max="11526" width="10.140625" customWidth="1"/>
    <col min="11527" max="11527" width="10.5703125" customWidth="1"/>
    <col min="11528" max="11528" width="10" customWidth="1"/>
    <col min="11529" max="11529" width="9.5703125" customWidth="1"/>
    <col min="11530" max="11530" width="9" customWidth="1"/>
    <col min="11757" max="11757" width="0.85546875" customWidth="1"/>
    <col min="11758" max="11758" width="73.28515625" customWidth="1"/>
    <col min="11759" max="11766" width="8.5703125" customWidth="1"/>
    <col min="11767" max="11769" width="10" customWidth="1"/>
    <col min="11770" max="11770" width="10.85546875" customWidth="1"/>
    <col min="11771" max="11771" width="10.7109375" customWidth="1"/>
    <col min="11772" max="11779" width="8.28515625" customWidth="1"/>
    <col min="11780" max="11780" width="10.140625" customWidth="1"/>
    <col min="11781" max="11781" width="8.7109375" customWidth="1"/>
    <col min="11782" max="11782" width="10.140625" customWidth="1"/>
    <col min="11783" max="11783" width="10.5703125" customWidth="1"/>
    <col min="11784" max="11784" width="10" customWidth="1"/>
    <col min="11785" max="11785" width="9.5703125" customWidth="1"/>
    <col min="11786" max="11786" width="9" customWidth="1"/>
    <col min="12013" max="12013" width="0.85546875" customWidth="1"/>
    <col min="12014" max="12014" width="73.28515625" customWidth="1"/>
    <col min="12015" max="12022" width="8.5703125" customWidth="1"/>
    <col min="12023" max="12025" width="10" customWidth="1"/>
    <col min="12026" max="12026" width="10.85546875" customWidth="1"/>
    <col min="12027" max="12027" width="10.7109375" customWidth="1"/>
    <col min="12028" max="12035" width="8.28515625" customWidth="1"/>
    <col min="12036" max="12036" width="10.140625" customWidth="1"/>
    <col min="12037" max="12037" width="8.7109375" customWidth="1"/>
    <col min="12038" max="12038" width="10.140625" customWidth="1"/>
    <col min="12039" max="12039" width="10.5703125" customWidth="1"/>
    <col min="12040" max="12040" width="10" customWidth="1"/>
    <col min="12041" max="12041" width="9.5703125" customWidth="1"/>
    <col min="12042" max="12042" width="9" customWidth="1"/>
    <col min="12269" max="12269" width="0.85546875" customWidth="1"/>
    <col min="12270" max="12270" width="73.28515625" customWidth="1"/>
    <col min="12271" max="12278" width="8.5703125" customWidth="1"/>
    <col min="12279" max="12281" width="10" customWidth="1"/>
    <col min="12282" max="12282" width="10.85546875" customWidth="1"/>
    <col min="12283" max="12283" width="10.7109375" customWidth="1"/>
    <col min="12284" max="12291" width="8.28515625" customWidth="1"/>
    <col min="12292" max="12292" width="10.140625" customWidth="1"/>
    <col min="12293" max="12293" width="8.7109375" customWidth="1"/>
    <col min="12294" max="12294" width="10.140625" customWidth="1"/>
    <col min="12295" max="12295" width="10.5703125" customWidth="1"/>
    <col min="12296" max="12296" width="10" customWidth="1"/>
    <col min="12297" max="12297" width="9.5703125" customWidth="1"/>
    <col min="12298" max="12298" width="9" customWidth="1"/>
    <col min="12525" max="12525" width="0.85546875" customWidth="1"/>
    <col min="12526" max="12526" width="73.28515625" customWidth="1"/>
    <col min="12527" max="12534" width="8.5703125" customWidth="1"/>
    <col min="12535" max="12537" width="10" customWidth="1"/>
    <col min="12538" max="12538" width="10.85546875" customWidth="1"/>
    <col min="12539" max="12539" width="10.7109375" customWidth="1"/>
    <col min="12540" max="12547" width="8.28515625" customWidth="1"/>
    <col min="12548" max="12548" width="10.140625" customWidth="1"/>
    <col min="12549" max="12549" width="8.7109375" customWidth="1"/>
    <col min="12550" max="12550" width="10.140625" customWidth="1"/>
    <col min="12551" max="12551" width="10.5703125" customWidth="1"/>
    <col min="12552" max="12552" width="10" customWidth="1"/>
    <col min="12553" max="12553" width="9.5703125" customWidth="1"/>
    <col min="12554" max="12554" width="9" customWidth="1"/>
    <col min="12781" max="12781" width="0.85546875" customWidth="1"/>
    <col min="12782" max="12782" width="73.28515625" customWidth="1"/>
    <col min="12783" max="12790" width="8.5703125" customWidth="1"/>
    <col min="12791" max="12793" width="10" customWidth="1"/>
    <col min="12794" max="12794" width="10.85546875" customWidth="1"/>
    <col min="12795" max="12795" width="10.7109375" customWidth="1"/>
    <col min="12796" max="12803" width="8.28515625" customWidth="1"/>
    <col min="12804" max="12804" width="10.140625" customWidth="1"/>
    <col min="12805" max="12805" width="8.7109375" customWidth="1"/>
    <col min="12806" max="12806" width="10.140625" customWidth="1"/>
    <col min="12807" max="12807" width="10.5703125" customWidth="1"/>
    <col min="12808" max="12808" width="10" customWidth="1"/>
    <col min="12809" max="12809" width="9.5703125" customWidth="1"/>
    <col min="12810" max="12810" width="9" customWidth="1"/>
    <col min="13037" max="13037" width="0.85546875" customWidth="1"/>
    <col min="13038" max="13038" width="73.28515625" customWidth="1"/>
    <col min="13039" max="13046" width="8.5703125" customWidth="1"/>
    <col min="13047" max="13049" width="10" customWidth="1"/>
    <col min="13050" max="13050" width="10.85546875" customWidth="1"/>
    <col min="13051" max="13051" width="10.7109375" customWidth="1"/>
    <col min="13052" max="13059" width="8.28515625" customWidth="1"/>
    <col min="13060" max="13060" width="10.140625" customWidth="1"/>
    <col min="13061" max="13061" width="8.7109375" customWidth="1"/>
    <col min="13062" max="13062" width="10.140625" customWidth="1"/>
    <col min="13063" max="13063" width="10.5703125" customWidth="1"/>
    <col min="13064" max="13064" width="10" customWidth="1"/>
    <col min="13065" max="13065" width="9.5703125" customWidth="1"/>
    <col min="13066" max="13066" width="9" customWidth="1"/>
    <col min="13293" max="13293" width="0.85546875" customWidth="1"/>
    <col min="13294" max="13294" width="73.28515625" customWidth="1"/>
    <col min="13295" max="13302" width="8.5703125" customWidth="1"/>
    <col min="13303" max="13305" width="10" customWidth="1"/>
    <col min="13306" max="13306" width="10.85546875" customWidth="1"/>
    <col min="13307" max="13307" width="10.7109375" customWidth="1"/>
    <col min="13308" max="13315" width="8.28515625" customWidth="1"/>
    <col min="13316" max="13316" width="10.140625" customWidth="1"/>
    <col min="13317" max="13317" width="8.7109375" customWidth="1"/>
    <col min="13318" max="13318" width="10.140625" customWidth="1"/>
    <col min="13319" max="13319" width="10.5703125" customWidth="1"/>
    <col min="13320" max="13320" width="10" customWidth="1"/>
    <col min="13321" max="13321" width="9.5703125" customWidth="1"/>
    <col min="13322" max="13322" width="9" customWidth="1"/>
    <col min="13549" max="13549" width="0.85546875" customWidth="1"/>
    <col min="13550" max="13550" width="73.28515625" customWidth="1"/>
    <col min="13551" max="13558" width="8.5703125" customWidth="1"/>
    <col min="13559" max="13561" width="10" customWidth="1"/>
    <col min="13562" max="13562" width="10.85546875" customWidth="1"/>
    <col min="13563" max="13563" width="10.7109375" customWidth="1"/>
    <col min="13564" max="13571" width="8.28515625" customWidth="1"/>
    <col min="13572" max="13572" width="10.140625" customWidth="1"/>
    <col min="13573" max="13573" width="8.7109375" customWidth="1"/>
    <col min="13574" max="13574" width="10.140625" customWidth="1"/>
    <col min="13575" max="13575" width="10.5703125" customWidth="1"/>
    <col min="13576" max="13576" width="10" customWidth="1"/>
    <col min="13577" max="13577" width="9.5703125" customWidth="1"/>
    <col min="13578" max="13578" width="9" customWidth="1"/>
    <col min="13805" max="13805" width="0.85546875" customWidth="1"/>
    <col min="13806" max="13806" width="73.28515625" customWidth="1"/>
    <col min="13807" max="13814" width="8.5703125" customWidth="1"/>
    <col min="13815" max="13817" width="10" customWidth="1"/>
    <col min="13818" max="13818" width="10.85546875" customWidth="1"/>
    <col min="13819" max="13819" width="10.7109375" customWidth="1"/>
    <col min="13820" max="13827" width="8.28515625" customWidth="1"/>
    <col min="13828" max="13828" width="10.140625" customWidth="1"/>
    <col min="13829" max="13829" width="8.7109375" customWidth="1"/>
    <col min="13830" max="13830" width="10.140625" customWidth="1"/>
    <col min="13831" max="13831" width="10.5703125" customWidth="1"/>
    <col min="13832" max="13832" width="10" customWidth="1"/>
    <col min="13833" max="13833" width="9.5703125" customWidth="1"/>
    <col min="13834" max="13834" width="9" customWidth="1"/>
    <col min="14061" max="14061" width="0.85546875" customWidth="1"/>
    <col min="14062" max="14062" width="73.28515625" customWidth="1"/>
    <col min="14063" max="14070" width="8.5703125" customWidth="1"/>
    <col min="14071" max="14073" width="10" customWidth="1"/>
    <col min="14074" max="14074" width="10.85546875" customWidth="1"/>
    <col min="14075" max="14075" width="10.7109375" customWidth="1"/>
    <col min="14076" max="14083" width="8.28515625" customWidth="1"/>
    <col min="14084" max="14084" width="10.140625" customWidth="1"/>
    <col min="14085" max="14085" width="8.7109375" customWidth="1"/>
    <col min="14086" max="14086" width="10.140625" customWidth="1"/>
    <col min="14087" max="14087" width="10.5703125" customWidth="1"/>
    <col min="14088" max="14088" width="10" customWidth="1"/>
    <col min="14089" max="14089" width="9.5703125" customWidth="1"/>
    <col min="14090" max="14090" width="9" customWidth="1"/>
    <col min="14317" max="14317" width="0.85546875" customWidth="1"/>
    <col min="14318" max="14318" width="73.28515625" customWidth="1"/>
    <col min="14319" max="14326" width="8.5703125" customWidth="1"/>
    <col min="14327" max="14329" width="10" customWidth="1"/>
    <col min="14330" max="14330" width="10.85546875" customWidth="1"/>
    <col min="14331" max="14331" width="10.7109375" customWidth="1"/>
    <col min="14332" max="14339" width="8.28515625" customWidth="1"/>
    <col min="14340" max="14340" width="10.140625" customWidth="1"/>
    <col min="14341" max="14341" width="8.7109375" customWidth="1"/>
    <col min="14342" max="14342" width="10.140625" customWidth="1"/>
    <col min="14343" max="14343" width="10.5703125" customWidth="1"/>
    <col min="14344" max="14344" width="10" customWidth="1"/>
    <col min="14345" max="14345" width="9.5703125" customWidth="1"/>
    <col min="14346" max="14346" width="9" customWidth="1"/>
    <col min="14573" max="14573" width="0.85546875" customWidth="1"/>
    <col min="14574" max="14574" width="73.28515625" customWidth="1"/>
    <col min="14575" max="14582" width="8.5703125" customWidth="1"/>
    <col min="14583" max="14585" width="10" customWidth="1"/>
    <col min="14586" max="14586" width="10.85546875" customWidth="1"/>
    <col min="14587" max="14587" width="10.7109375" customWidth="1"/>
    <col min="14588" max="14595" width="8.28515625" customWidth="1"/>
    <col min="14596" max="14596" width="10.140625" customWidth="1"/>
    <col min="14597" max="14597" width="8.7109375" customWidth="1"/>
    <col min="14598" max="14598" width="10.140625" customWidth="1"/>
    <col min="14599" max="14599" width="10.5703125" customWidth="1"/>
    <col min="14600" max="14600" width="10" customWidth="1"/>
    <col min="14601" max="14601" width="9.5703125" customWidth="1"/>
    <col min="14602" max="14602" width="9" customWidth="1"/>
    <col min="14829" max="14829" width="0.85546875" customWidth="1"/>
    <col min="14830" max="14830" width="73.28515625" customWidth="1"/>
    <col min="14831" max="14838" width="8.5703125" customWidth="1"/>
    <col min="14839" max="14841" width="10" customWidth="1"/>
    <col min="14842" max="14842" width="10.85546875" customWidth="1"/>
    <col min="14843" max="14843" width="10.7109375" customWidth="1"/>
    <col min="14844" max="14851" width="8.28515625" customWidth="1"/>
    <col min="14852" max="14852" width="10.140625" customWidth="1"/>
    <col min="14853" max="14853" width="8.7109375" customWidth="1"/>
    <col min="14854" max="14854" width="10.140625" customWidth="1"/>
    <col min="14855" max="14855" width="10.5703125" customWidth="1"/>
    <col min="14856" max="14856" width="10" customWidth="1"/>
    <col min="14857" max="14857" width="9.5703125" customWidth="1"/>
    <col min="14858" max="14858" width="9" customWidth="1"/>
    <col min="15085" max="15085" width="0.85546875" customWidth="1"/>
    <col min="15086" max="15086" width="73.28515625" customWidth="1"/>
    <col min="15087" max="15094" width="8.5703125" customWidth="1"/>
    <col min="15095" max="15097" width="10" customWidth="1"/>
    <col min="15098" max="15098" width="10.85546875" customWidth="1"/>
    <col min="15099" max="15099" width="10.7109375" customWidth="1"/>
    <col min="15100" max="15107" width="8.28515625" customWidth="1"/>
    <col min="15108" max="15108" width="10.140625" customWidth="1"/>
    <col min="15109" max="15109" width="8.7109375" customWidth="1"/>
    <col min="15110" max="15110" width="10.140625" customWidth="1"/>
    <col min="15111" max="15111" width="10.5703125" customWidth="1"/>
    <col min="15112" max="15112" width="10" customWidth="1"/>
    <col min="15113" max="15113" width="9.5703125" customWidth="1"/>
    <col min="15114" max="15114" width="9" customWidth="1"/>
    <col min="15341" max="15341" width="0.85546875" customWidth="1"/>
    <col min="15342" max="15342" width="73.28515625" customWidth="1"/>
    <col min="15343" max="15350" width="8.5703125" customWidth="1"/>
    <col min="15351" max="15353" width="10" customWidth="1"/>
    <col min="15354" max="15354" width="10.85546875" customWidth="1"/>
    <col min="15355" max="15355" width="10.7109375" customWidth="1"/>
    <col min="15356" max="15363" width="8.28515625" customWidth="1"/>
    <col min="15364" max="15364" width="10.140625" customWidth="1"/>
    <col min="15365" max="15365" width="8.7109375" customWidth="1"/>
    <col min="15366" max="15366" width="10.140625" customWidth="1"/>
    <col min="15367" max="15367" width="10.5703125" customWidth="1"/>
    <col min="15368" max="15368" width="10" customWidth="1"/>
    <col min="15369" max="15369" width="9.5703125" customWidth="1"/>
    <col min="15370" max="15370" width="9" customWidth="1"/>
    <col min="15597" max="15597" width="0.85546875" customWidth="1"/>
    <col min="15598" max="15598" width="73.28515625" customWidth="1"/>
    <col min="15599" max="15606" width="8.5703125" customWidth="1"/>
    <col min="15607" max="15609" width="10" customWidth="1"/>
    <col min="15610" max="15610" width="10.85546875" customWidth="1"/>
    <col min="15611" max="15611" width="10.7109375" customWidth="1"/>
    <col min="15612" max="15619" width="8.28515625" customWidth="1"/>
    <col min="15620" max="15620" width="10.140625" customWidth="1"/>
    <col min="15621" max="15621" width="8.7109375" customWidth="1"/>
    <col min="15622" max="15622" width="10.140625" customWidth="1"/>
    <col min="15623" max="15623" width="10.5703125" customWidth="1"/>
    <col min="15624" max="15624" width="10" customWidth="1"/>
    <col min="15625" max="15625" width="9.5703125" customWidth="1"/>
    <col min="15626" max="15626" width="9" customWidth="1"/>
    <col min="15853" max="15853" width="0.85546875" customWidth="1"/>
    <col min="15854" max="15854" width="73.28515625" customWidth="1"/>
    <col min="15855" max="15862" width="8.5703125" customWidth="1"/>
    <col min="15863" max="15865" width="10" customWidth="1"/>
    <col min="15866" max="15866" width="10.85546875" customWidth="1"/>
    <col min="15867" max="15867" width="10.7109375" customWidth="1"/>
    <col min="15868" max="15875" width="8.28515625" customWidth="1"/>
    <col min="15876" max="15876" width="10.140625" customWidth="1"/>
    <col min="15877" max="15877" width="8.7109375" customWidth="1"/>
    <col min="15878" max="15878" width="10.140625" customWidth="1"/>
    <col min="15879" max="15879" width="10.5703125" customWidth="1"/>
    <col min="15880" max="15880" width="10" customWidth="1"/>
    <col min="15881" max="15881" width="9.5703125" customWidth="1"/>
    <col min="15882" max="15882" width="9" customWidth="1"/>
    <col min="16109" max="16109" width="0.85546875" customWidth="1"/>
    <col min="16110" max="16110" width="73.28515625" customWidth="1"/>
    <col min="16111" max="16118" width="8.5703125" customWidth="1"/>
    <col min="16119" max="16121" width="10" customWidth="1"/>
    <col min="16122" max="16122" width="10.85546875" customWidth="1"/>
    <col min="16123" max="16123" width="10.7109375" customWidth="1"/>
    <col min="16124" max="16131" width="8.28515625" customWidth="1"/>
    <col min="16132" max="16132" width="10.140625" customWidth="1"/>
    <col min="16133" max="16133" width="8.7109375" customWidth="1"/>
    <col min="16134" max="16134" width="10.140625" customWidth="1"/>
    <col min="16135" max="16135" width="10.5703125" customWidth="1"/>
    <col min="16136" max="16136" width="10" customWidth="1"/>
    <col min="16137" max="16137" width="9.5703125" customWidth="1"/>
    <col min="16138" max="16138" width="9" customWidth="1"/>
  </cols>
  <sheetData>
    <row r="1" spans="2:61" ht="7.15" customHeight="1">
      <c r="B1" s="5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2"/>
      <c r="O1" s="22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2:61" ht="16.5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2"/>
      <c r="O2" s="22"/>
      <c r="P2" s="2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</row>
    <row r="3" spans="2:61" ht="1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2"/>
      <c r="O3" s="22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2:61" ht="15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2:61" ht="15" customHeigh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</row>
    <row r="6" spans="2:61" ht="15" customHeight="1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2"/>
      <c r="O6" s="22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2:61" ht="15" customHeight="1">
      <c r="B7" s="268" t="s">
        <v>75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2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2:61" ht="19.5" customHeight="1">
      <c r="B8" s="268" t="s">
        <v>76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2"/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</row>
    <row r="9" spans="2:61" ht="18" customHeight="1">
      <c r="B9" s="267" t="s">
        <v>84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2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2:61" ht="15.75" customHeight="1">
      <c r="B10" s="266" t="s">
        <v>171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2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2:61" ht="16.5">
      <c r="B11" s="265" t="s">
        <v>77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2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2:61" ht="24.75" customHeight="1" thickBot="1">
      <c r="B12" s="106" t="s">
        <v>79</v>
      </c>
      <c r="C12" s="107">
        <v>2007</v>
      </c>
      <c r="D12" s="107">
        <v>2008</v>
      </c>
      <c r="E12" s="107">
        <v>2009</v>
      </c>
      <c r="F12" s="107">
        <v>2010</v>
      </c>
      <c r="G12" s="107">
        <v>2011</v>
      </c>
      <c r="H12" s="107">
        <v>2012</v>
      </c>
      <c r="I12" s="107">
        <v>2013</v>
      </c>
      <c r="J12" s="107">
        <v>2014</v>
      </c>
      <c r="K12" s="107">
        <v>2015</v>
      </c>
      <c r="L12" s="107">
        <v>2016</v>
      </c>
      <c r="M12" s="149">
        <v>2017</v>
      </c>
      <c r="N12" s="149">
        <v>2018</v>
      </c>
      <c r="O12" s="108">
        <v>2019</v>
      </c>
      <c r="P12" s="253">
        <v>2020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2:61" ht="21" customHeight="1" thickTop="1">
      <c r="B13" s="59" t="s">
        <v>80</v>
      </c>
      <c r="C13" s="100">
        <f t="shared" ref="C13:N13" si="0">+C14+C61+C73+C81</f>
        <v>147359.50000000003</v>
      </c>
      <c r="D13" s="100">
        <f t="shared" si="0"/>
        <v>159499.10000000003</v>
      </c>
      <c r="E13" s="100">
        <f t="shared" si="0"/>
        <v>151908.29999999999</v>
      </c>
      <c r="F13" s="100">
        <f t="shared" si="0"/>
        <v>183472.43008099002</v>
      </c>
      <c r="G13" s="100">
        <f t="shared" si="0"/>
        <v>206157.4</v>
      </c>
      <c r="H13" s="100">
        <f t="shared" si="0"/>
        <v>248107.49999999997</v>
      </c>
      <c r="I13" s="100">
        <f t="shared" si="0"/>
        <v>285366.09999999998</v>
      </c>
      <c r="J13" s="100">
        <f t="shared" si="0"/>
        <v>313464.8</v>
      </c>
      <c r="K13" s="100">
        <f t="shared" si="0"/>
        <v>320609.70000000007</v>
      </c>
      <c r="L13" s="100">
        <f t="shared" si="0"/>
        <v>352551.60000000003</v>
      </c>
      <c r="M13" s="100">
        <f t="shared" si="0"/>
        <v>386214.89999999997</v>
      </c>
      <c r="N13" s="100">
        <f t="shared" si="0"/>
        <v>430636.20000000007</v>
      </c>
      <c r="O13" s="148">
        <f t="shared" ref="O13:P13" si="1">+O14+O61+O73+O81</f>
        <v>483126.8</v>
      </c>
      <c r="P13" s="254">
        <f t="shared" si="1"/>
        <v>442708.97353970987</v>
      </c>
      <c r="Q13" s="26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2:61" ht="18" customHeight="1">
      <c r="B14" s="104" t="s">
        <v>81</v>
      </c>
      <c r="C14" s="43">
        <f t="shared" ref="C14:N14" si="2">+C15+C20+C31+C55+C59+C60</f>
        <v>145972.40000000002</v>
      </c>
      <c r="D14" s="43">
        <f t="shared" si="2"/>
        <v>158129.20000000001</v>
      </c>
      <c r="E14" s="43">
        <f>+E15+E20+E31+E55+E59+E60</f>
        <v>150657.79999999999</v>
      </c>
      <c r="F14" s="43">
        <f t="shared" si="2"/>
        <v>182085.60008099</v>
      </c>
      <c r="G14" s="43">
        <f t="shared" si="2"/>
        <v>204616.5</v>
      </c>
      <c r="H14" s="43">
        <f t="shared" si="2"/>
        <v>246434.9</v>
      </c>
      <c r="I14" s="43">
        <f t="shared" si="2"/>
        <v>282147</v>
      </c>
      <c r="J14" s="43">
        <f t="shared" si="2"/>
        <v>309414.39999999997</v>
      </c>
      <c r="K14" s="43">
        <f t="shared" si="2"/>
        <v>316500.10000000003</v>
      </c>
      <c r="L14" s="43">
        <f t="shared" si="2"/>
        <v>348067.10000000003</v>
      </c>
      <c r="M14" s="78">
        <f t="shared" si="2"/>
        <v>381640.8</v>
      </c>
      <c r="N14" s="78">
        <f t="shared" si="2"/>
        <v>417262.4</v>
      </c>
      <c r="O14" s="61">
        <f t="shared" ref="O14" si="3">+O15+O20+O31+O55+O59+O60</f>
        <v>467727.3</v>
      </c>
      <c r="P14" s="222">
        <f>+P15+P20+P31+P55+P59+P60</f>
        <v>425934.77353970992</v>
      </c>
      <c r="Q14" s="26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2:61" ht="18" customHeight="1">
      <c r="B15" s="66" t="s">
        <v>82</v>
      </c>
      <c r="C15" s="62">
        <f t="shared" ref="C15:I15" si="4">SUM(C16:C19)</f>
        <v>55232.299999999996</v>
      </c>
      <c r="D15" s="62">
        <f t="shared" si="4"/>
        <v>57703.900000000009</v>
      </c>
      <c r="E15" s="62">
        <f t="shared" si="4"/>
        <v>54127.69999999999</v>
      </c>
      <c r="F15" s="62">
        <f t="shared" si="4"/>
        <v>53643.400000000009</v>
      </c>
      <c r="G15" s="62">
        <f t="shared" si="4"/>
        <v>65453.4</v>
      </c>
      <c r="H15" s="62">
        <f t="shared" si="4"/>
        <v>92849.700000000012</v>
      </c>
      <c r="I15" s="62">
        <f t="shared" si="4"/>
        <v>108852.6</v>
      </c>
      <c r="J15" s="62">
        <f t="shared" ref="J15" si="5">SUM(J16:J19)</f>
        <v>125097.79999999999</v>
      </c>
      <c r="K15" s="62">
        <f t="shared" ref="K15" si="6">SUM(K16:K19)</f>
        <v>119819.20000000001</v>
      </c>
      <c r="L15" s="62">
        <f t="shared" ref="L15:M15" si="7">SUM(L16:L19)</f>
        <v>135699.50000000003</v>
      </c>
      <c r="M15" s="46">
        <f t="shared" si="7"/>
        <v>155024.29999999999</v>
      </c>
      <c r="N15" s="46">
        <f t="shared" ref="N15:O15" si="8">SUM(N16:N19)</f>
        <v>170561.09999999998</v>
      </c>
      <c r="O15" s="63">
        <f t="shared" si="8"/>
        <v>194280.79999999996</v>
      </c>
      <c r="P15" s="201">
        <f t="shared" ref="P15" si="9">SUM(P16:P19)</f>
        <v>188486.19999999995</v>
      </c>
      <c r="Q15" s="26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2:61" ht="18" customHeight="1">
      <c r="B16" s="65" t="s">
        <v>26</v>
      </c>
      <c r="C16" s="64">
        <v>14664.6</v>
      </c>
      <c r="D16" s="64">
        <v>16581.7</v>
      </c>
      <c r="E16" s="64">
        <v>15436.8</v>
      </c>
      <c r="F16" s="64">
        <v>17087.7</v>
      </c>
      <c r="G16" s="64">
        <v>20673</v>
      </c>
      <c r="H16" s="64">
        <v>21874.100000000002</v>
      </c>
      <c r="I16" s="64">
        <v>27147.4</v>
      </c>
      <c r="J16" s="64">
        <v>31525</v>
      </c>
      <c r="K16" s="64">
        <v>35548.6</v>
      </c>
      <c r="L16" s="64">
        <v>40193.100000000006</v>
      </c>
      <c r="M16" s="150">
        <v>43553.100000000006</v>
      </c>
      <c r="N16" s="150">
        <v>51425.2</v>
      </c>
      <c r="O16" s="24">
        <v>59447.7</v>
      </c>
      <c r="P16" s="255">
        <v>58746.900000000009</v>
      </c>
      <c r="Q16" s="26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2:61" ht="18" customHeight="1">
      <c r="B17" s="65" t="s">
        <v>27</v>
      </c>
      <c r="C17" s="64">
        <v>29202.799999999999</v>
      </c>
      <c r="D17" s="64">
        <v>26168.400000000001</v>
      </c>
      <c r="E17" s="64">
        <v>22545.799999999996</v>
      </c>
      <c r="F17" s="64">
        <v>21475.4</v>
      </c>
      <c r="G17" s="64">
        <v>25125</v>
      </c>
      <c r="H17" s="64">
        <v>46921</v>
      </c>
      <c r="I17" s="64">
        <v>58923.1</v>
      </c>
      <c r="J17" s="64">
        <v>72865.299999999988</v>
      </c>
      <c r="K17" s="64">
        <v>61694.900000000009</v>
      </c>
      <c r="L17" s="64">
        <v>69362.200000000012</v>
      </c>
      <c r="M17" s="150">
        <v>83046.599999999991</v>
      </c>
      <c r="N17" s="150">
        <v>88079.1</v>
      </c>
      <c r="O17" s="24">
        <v>96181.4</v>
      </c>
      <c r="P17" s="255">
        <v>90442.4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2:61" ht="18" customHeight="1">
      <c r="B18" s="65" t="s">
        <v>28</v>
      </c>
      <c r="C18" s="64">
        <v>10745.8</v>
      </c>
      <c r="D18" s="64">
        <v>14612.8</v>
      </c>
      <c r="E18" s="64">
        <v>15545.7</v>
      </c>
      <c r="F18" s="64">
        <v>14240.4</v>
      </c>
      <c r="G18" s="64">
        <v>18653.5</v>
      </c>
      <c r="H18" s="64">
        <v>23063.8</v>
      </c>
      <c r="I18" s="64">
        <v>21626.5</v>
      </c>
      <c r="J18" s="64">
        <v>19790.599999999999</v>
      </c>
      <c r="K18" s="64">
        <v>21525.599999999999</v>
      </c>
      <c r="L18" s="64">
        <v>25249.1</v>
      </c>
      <c r="M18" s="150">
        <v>26696.100000000002</v>
      </c>
      <c r="N18" s="150">
        <v>29238.300000000003</v>
      </c>
      <c r="O18" s="24">
        <v>36395.399999999994</v>
      </c>
      <c r="P18" s="255">
        <v>38020.599999999991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2:61" ht="18" customHeight="1">
      <c r="B19" s="65" t="s">
        <v>1</v>
      </c>
      <c r="C19" s="64">
        <v>619.1</v>
      </c>
      <c r="D19" s="64">
        <v>341</v>
      </c>
      <c r="E19" s="64">
        <v>599.4</v>
      </c>
      <c r="F19" s="64">
        <v>839.9</v>
      </c>
      <c r="G19" s="64">
        <v>1001.9</v>
      </c>
      <c r="H19" s="64">
        <v>990.8</v>
      </c>
      <c r="I19" s="64">
        <v>1155.5999999999999</v>
      </c>
      <c r="J19" s="64">
        <v>916.9</v>
      </c>
      <c r="K19" s="64">
        <v>1050.1000000000001</v>
      </c>
      <c r="L19" s="64">
        <v>895.1</v>
      </c>
      <c r="M19" s="150">
        <v>1728.5</v>
      </c>
      <c r="N19" s="150">
        <v>1818.5000000000002</v>
      </c>
      <c r="O19" s="24">
        <v>2256.3000000000002</v>
      </c>
      <c r="P19" s="255">
        <v>1276.3000000000002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2:61" ht="18" customHeight="1">
      <c r="B20" s="66" t="s">
        <v>83</v>
      </c>
      <c r="C20" s="43">
        <f t="shared" ref="C20:I20" si="10">+C21+C30</f>
        <v>9995.6999999999989</v>
      </c>
      <c r="D20" s="43">
        <f t="shared" si="10"/>
        <v>11863.300000000003</v>
      </c>
      <c r="E20" s="43">
        <f t="shared" si="10"/>
        <v>11684.4</v>
      </c>
      <c r="F20" s="43">
        <f t="shared" si="10"/>
        <v>13314.60675083</v>
      </c>
      <c r="G20" s="43">
        <f t="shared" si="10"/>
        <v>15927.899999999998</v>
      </c>
      <c r="H20" s="43">
        <f t="shared" si="10"/>
        <v>19605.7</v>
      </c>
      <c r="I20" s="43">
        <f t="shared" si="10"/>
        <v>22928</v>
      </c>
      <c r="J20" s="43">
        <f t="shared" ref="J20" si="11">+J21+J30</f>
        <v>18183.000000000004</v>
      </c>
      <c r="K20" s="43">
        <f t="shared" ref="K20" si="12">+K21+K30</f>
        <v>19044.100000000002</v>
      </c>
      <c r="L20" s="43">
        <f t="shared" ref="L20:M20" si="13">+L21+L30</f>
        <v>20717.399999999998</v>
      </c>
      <c r="M20" s="78">
        <f t="shared" si="13"/>
        <v>22942.400000000001</v>
      </c>
      <c r="N20" s="78">
        <f t="shared" ref="N20:O20" si="14">+N21+N30</f>
        <v>25716.200000000004</v>
      </c>
      <c r="O20" s="61">
        <f t="shared" si="14"/>
        <v>29564.499999999993</v>
      </c>
      <c r="P20" s="222">
        <v>25251.473539710001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2:61" ht="18" customHeight="1">
      <c r="B21" s="109" t="s">
        <v>29</v>
      </c>
      <c r="C21" s="43">
        <f t="shared" ref="C21:I21" si="15">SUM(C22:C29)</f>
        <v>9694.0999999999985</v>
      </c>
      <c r="D21" s="43">
        <f t="shared" si="15"/>
        <v>11408.600000000002</v>
      </c>
      <c r="E21" s="43">
        <f t="shared" si="15"/>
        <v>10910.4</v>
      </c>
      <c r="F21" s="78">
        <f t="shared" si="15"/>
        <v>12415.50675083</v>
      </c>
      <c r="G21" s="43">
        <f t="shared" si="15"/>
        <v>14917.899999999998</v>
      </c>
      <c r="H21" s="43">
        <f t="shared" si="15"/>
        <v>18637.400000000001</v>
      </c>
      <c r="I21" s="43">
        <f t="shared" si="15"/>
        <v>22175.3</v>
      </c>
      <c r="J21" s="43">
        <f t="shared" ref="J21" si="16">SUM(J22:J29)</f>
        <v>17489.300000000003</v>
      </c>
      <c r="K21" s="43">
        <f t="shared" ref="K21" si="17">SUM(K22:K29)</f>
        <v>18336.300000000003</v>
      </c>
      <c r="L21" s="43">
        <f t="shared" ref="L21:M21" si="18">SUM(L22:L29)</f>
        <v>19809.399999999998</v>
      </c>
      <c r="M21" s="78">
        <f t="shared" si="18"/>
        <v>21501.800000000003</v>
      </c>
      <c r="N21" s="78">
        <f t="shared" ref="N21:O21" si="19">SUM(N22:N29)</f>
        <v>23955.300000000003</v>
      </c>
      <c r="O21" s="61">
        <f t="shared" si="19"/>
        <v>27374.199999999993</v>
      </c>
      <c r="P21" s="222">
        <f>SUM(P22:P29)</f>
        <v>24366.873539710003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2:61" ht="18" customHeight="1">
      <c r="B22" s="110" t="s">
        <v>30</v>
      </c>
      <c r="C22" s="64">
        <v>593.80000000000007</v>
      </c>
      <c r="D22" s="64">
        <v>551.6</v>
      </c>
      <c r="E22" s="64">
        <v>472.6</v>
      </c>
      <c r="F22" s="248">
        <v>555</v>
      </c>
      <c r="G22" s="64">
        <v>629.19999999999993</v>
      </c>
      <c r="H22" s="64">
        <v>686.4</v>
      </c>
      <c r="I22" s="64">
        <v>1517.6</v>
      </c>
      <c r="J22" s="64">
        <v>1578.5999999999997</v>
      </c>
      <c r="K22" s="64">
        <v>1754.8999999999999</v>
      </c>
      <c r="L22" s="64">
        <v>1871.3000000000002</v>
      </c>
      <c r="M22" s="150">
        <v>2166.3000000000002</v>
      </c>
      <c r="N22" s="150">
        <v>2526.8000000000002</v>
      </c>
      <c r="O22" s="24">
        <v>2904.3</v>
      </c>
      <c r="P22" s="255">
        <v>2856.7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</row>
    <row r="23" spans="2:61" ht="18" customHeight="1">
      <c r="B23" s="110" t="s">
        <v>31</v>
      </c>
      <c r="C23" s="64">
        <v>1280.8</v>
      </c>
      <c r="D23" s="64">
        <v>2015.7</v>
      </c>
      <c r="E23" s="64">
        <v>2229.4</v>
      </c>
      <c r="F23" s="248">
        <v>2448.5067508300003</v>
      </c>
      <c r="G23" s="64">
        <v>2789.6</v>
      </c>
      <c r="H23" s="64">
        <v>3044</v>
      </c>
      <c r="I23" s="64">
        <v>3336.6</v>
      </c>
      <c r="J23" s="64">
        <v>3453.7000000000003</v>
      </c>
      <c r="K23" s="64">
        <v>3445.1000000000004</v>
      </c>
      <c r="L23" s="64">
        <v>3544.0000000000005</v>
      </c>
      <c r="M23" s="150">
        <v>4112.4999999999991</v>
      </c>
      <c r="N23" s="150">
        <v>4608.5</v>
      </c>
      <c r="O23" s="24">
        <v>5154.9999999999991</v>
      </c>
      <c r="P23" s="255">
        <v>4522.3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</row>
    <row r="24" spans="2:61" ht="18" customHeight="1">
      <c r="B24" s="110" t="s">
        <v>32</v>
      </c>
      <c r="C24" s="64">
        <v>3290.8</v>
      </c>
      <c r="D24" s="64">
        <v>3404.2999999999997</v>
      </c>
      <c r="E24" s="64">
        <v>3261.6000000000004</v>
      </c>
      <c r="F24" s="248">
        <v>3863.5000000000005</v>
      </c>
      <c r="G24" s="64">
        <v>3762.9</v>
      </c>
      <c r="H24" s="64">
        <v>3871.5</v>
      </c>
      <c r="I24" s="64">
        <v>5236.1000000000004</v>
      </c>
      <c r="J24" s="64">
        <v>4875.8999999999996</v>
      </c>
      <c r="K24" s="64">
        <v>5169.2</v>
      </c>
      <c r="L24" s="64">
        <v>5668.2</v>
      </c>
      <c r="M24" s="150">
        <v>5801.7</v>
      </c>
      <c r="N24" s="150">
        <v>6320.4000000000005</v>
      </c>
      <c r="O24" s="24">
        <v>7525.9</v>
      </c>
      <c r="P24" s="255">
        <v>5909.9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</row>
    <row r="25" spans="2:61" ht="18" customHeight="1">
      <c r="B25" s="110" t="s">
        <v>33</v>
      </c>
      <c r="C25" s="64">
        <v>251.4</v>
      </c>
      <c r="D25" s="64">
        <v>385.60000000000008</v>
      </c>
      <c r="E25" s="64">
        <v>507.1</v>
      </c>
      <c r="F25" s="150">
        <v>532.5</v>
      </c>
      <c r="G25" s="64">
        <v>572.20000000000005</v>
      </c>
      <c r="H25" s="64">
        <v>682.2</v>
      </c>
      <c r="I25" s="64">
        <v>805.1</v>
      </c>
      <c r="J25" s="64">
        <v>897.59999999999991</v>
      </c>
      <c r="K25" s="64">
        <v>947</v>
      </c>
      <c r="L25" s="64">
        <v>1005.4</v>
      </c>
      <c r="M25" s="150">
        <v>1076.4000000000001</v>
      </c>
      <c r="N25" s="150">
        <v>1215</v>
      </c>
      <c r="O25" s="24">
        <v>1422.2</v>
      </c>
      <c r="P25" s="255">
        <v>1080.2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</row>
    <row r="26" spans="2:61" ht="18" customHeight="1">
      <c r="B26" s="110" t="s">
        <v>34</v>
      </c>
      <c r="C26" s="64">
        <v>143</v>
      </c>
      <c r="D26" s="195">
        <v>221.2</v>
      </c>
      <c r="E26" s="195">
        <v>198.8</v>
      </c>
      <c r="F26" s="249">
        <v>230.9</v>
      </c>
      <c r="G26" s="64">
        <v>237.4</v>
      </c>
      <c r="H26" s="64">
        <v>226.89999999999998</v>
      </c>
      <c r="I26" s="64">
        <v>315</v>
      </c>
      <c r="J26" s="64">
        <v>325</v>
      </c>
      <c r="K26" s="64">
        <v>417.7</v>
      </c>
      <c r="L26" s="64">
        <v>388.4</v>
      </c>
      <c r="M26" s="150">
        <v>454.59999999999997</v>
      </c>
      <c r="N26" s="150">
        <v>525.5</v>
      </c>
      <c r="O26" s="24">
        <v>714.60000000000014</v>
      </c>
      <c r="P26" s="255">
        <v>522.5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2:61" ht="18" customHeight="1">
      <c r="B27" s="110" t="s">
        <v>139</v>
      </c>
      <c r="C27" s="165">
        <v>0</v>
      </c>
      <c r="D27" s="165">
        <v>0</v>
      </c>
      <c r="E27" s="165">
        <v>0</v>
      </c>
      <c r="F27" s="165">
        <v>0</v>
      </c>
      <c r="G27" s="64">
        <v>1815.5</v>
      </c>
      <c r="H27" s="64">
        <v>4620.3999999999996</v>
      </c>
      <c r="I27" s="64">
        <v>5328.7</v>
      </c>
      <c r="J27" s="165">
        <v>0</v>
      </c>
      <c r="K27" s="165">
        <v>0</v>
      </c>
      <c r="L27" s="165">
        <v>0</v>
      </c>
      <c r="M27" s="166">
        <v>0</v>
      </c>
      <c r="N27" s="166">
        <v>0</v>
      </c>
      <c r="O27" s="205">
        <v>0</v>
      </c>
      <c r="P27" s="256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2:61" ht="18" customHeight="1">
      <c r="B28" s="111" t="s">
        <v>35</v>
      </c>
      <c r="C28" s="64">
        <v>3832.5</v>
      </c>
      <c r="D28" s="64">
        <v>4472</v>
      </c>
      <c r="E28" s="64">
        <v>3919</v>
      </c>
      <c r="F28" s="64">
        <v>4261.8</v>
      </c>
      <c r="G28" s="64">
        <v>4491.8</v>
      </c>
      <c r="H28" s="64">
        <v>4851.5</v>
      </c>
      <c r="I28" s="64">
        <v>5167.3</v>
      </c>
      <c r="J28" s="64">
        <v>5620.0999999999995</v>
      </c>
      <c r="K28" s="64">
        <v>5950.8000000000011</v>
      </c>
      <c r="L28" s="64">
        <v>6590.9</v>
      </c>
      <c r="M28" s="150">
        <v>7116.9000000000005</v>
      </c>
      <c r="N28" s="150">
        <v>8139.4000000000005</v>
      </c>
      <c r="O28" s="24">
        <v>8646.4999999999982</v>
      </c>
      <c r="P28" s="255">
        <v>8644.3000000000011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2:61" s="1" customFormat="1" ht="18" customHeight="1">
      <c r="B29" s="111" t="s">
        <v>0</v>
      </c>
      <c r="C29" s="64">
        <v>301.8</v>
      </c>
      <c r="D29" s="64">
        <v>358.2</v>
      </c>
      <c r="E29" s="64">
        <v>321.89999999999998</v>
      </c>
      <c r="F29" s="64">
        <v>523.29999999999995</v>
      </c>
      <c r="G29" s="64">
        <v>619.29999999999995</v>
      </c>
      <c r="H29" s="64">
        <v>654.5</v>
      </c>
      <c r="I29" s="64">
        <v>468.9</v>
      </c>
      <c r="J29" s="64">
        <v>738.39999999999986</v>
      </c>
      <c r="K29" s="64">
        <v>651.6</v>
      </c>
      <c r="L29" s="64">
        <v>741.2</v>
      </c>
      <c r="M29" s="150">
        <v>773.4</v>
      </c>
      <c r="N29" s="150">
        <v>619.69999999999993</v>
      </c>
      <c r="O29" s="24">
        <v>1005.7</v>
      </c>
      <c r="P29" s="255">
        <v>830.97353971000007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s="1" customFormat="1" ht="18" customHeight="1">
      <c r="B30" s="109" t="s">
        <v>36</v>
      </c>
      <c r="C30" s="62">
        <v>301.60000000000002</v>
      </c>
      <c r="D30" s="62">
        <v>454.7</v>
      </c>
      <c r="E30" s="62">
        <v>774</v>
      </c>
      <c r="F30" s="62">
        <v>899.10000000000014</v>
      </c>
      <c r="G30" s="62">
        <v>1010</v>
      </c>
      <c r="H30" s="62">
        <v>968.3</v>
      </c>
      <c r="I30" s="62">
        <v>752.7</v>
      </c>
      <c r="J30" s="62">
        <v>693.70000000000016</v>
      </c>
      <c r="K30" s="62">
        <v>707.8</v>
      </c>
      <c r="L30" s="62">
        <v>908.00000000000011</v>
      </c>
      <c r="M30" s="46">
        <v>1440.6000000000001</v>
      </c>
      <c r="N30" s="46">
        <v>1760.9</v>
      </c>
      <c r="O30" s="206">
        <v>2190.3000000000002</v>
      </c>
      <c r="P30" s="257">
        <v>884.6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s="1" customFormat="1" ht="18" customHeight="1">
      <c r="B31" s="66" t="s">
        <v>85</v>
      </c>
      <c r="C31" s="43">
        <f t="shared" ref="C31:N31" si="20">+C32+C34+C44+C54</f>
        <v>77211.10000000002</v>
      </c>
      <c r="D31" s="43">
        <f t="shared" si="20"/>
        <v>85422.6</v>
      </c>
      <c r="E31" s="43">
        <f t="shared" si="20"/>
        <v>81594.100000000006</v>
      </c>
      <c r="F31" s="43">
        <f t="shared" si="20"/>
        <v>111662.59333015999</v>
      </c>
      <c r="G31" s="43">
        <f t="shared" si="20"/>
        <v>119554.2</v>
      </c>
      <c r="H31" s="43">
        <f t="shared" si="20"/>
        <v>129976.4</v>
      </c>
      <c r="I31" s="43">
        <f t="shared" si="20"/>
        <v>145772.4</v>
      </c>
      <c r="J31" s="43">
        <f t="shared" si="20"/>
        <v>160862.90000000002</v>
      </c>
      <c r="K31" s="43">
        <f t="shared" si="20"/>
        <v>171582.19999999998</v>
      </c>
      <c r="L31" s="43">
        <f t="shared" si="20"/>
        <v>185088.3</v>
      </c>
      <c r="M31" s="78">
        <f t="shared" si="20"/>
        <v>196734.1</v>
      </c>
      <c r="N31" s="78">
        <f t="shared" si="20"/>
        <v>213336.90000000002</v>
      </c>
      <c r="O31" s="61">
        <f>+O32+O34+O44+O54</f>
        <v>235863.2</v>
      </c>
      <c r="P31" s="222">
        <f>+P32+P34+P44+P54</f>
        <v>208669.79999999996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s="1" customFormat="1" ht="18" customHeight="1">
      <c r="B32" s="109" t="s">
        <v>37</v>
      </c>
      <c r="C32" s="43">
        <f t="shared" ref="C32:P32" si="21">+C33</f>
        <v>35712.400000000001</v>
      </c>
      <c r="D32" s="43">
        <f t="shared" si="21"/>
        <v>40034.699999999997</v>
      </c>
      <c r="E32" s="43">
        <f t="shared" si="21"/>
        <v>41593.300000000003</v>
      </c>
      <c r="F32" s="43">
        <f t="shared" si="21"/>
        <v>44703.7</v>
      </c>
      <c r="G32" s="43">
        <f t="shared" si="21"/>
        <v>45639.1</v>
      </c>
      <c r="H32" s="43">
        <f t="shared" si="21"/>
        <v>52359.3</v>
      </c>
      <c r="I32" s="43">
        <f t="shared" si="21"/>
        <v>66972.2</v>
      </c>
      <c r="J32" s="43">
        <f t="shared" si="21"/>
        <v>77082.3</v>
      </c>
      <c r="K32" s="43">
        <f t="shared" si="21"/>
        <v>84921.7</v>
      </c>
      <c r="L32" s="43">
        <f t="shared" si="21"/>
        <v>92049.5</v>
      </c>
      <c r="M32" s="78">
        <f t="shared" si="21"/>
        <v>94770.700000000012</v>
      </c>
      <c r="N32" s="78">
        <f t="shared" si="21"/>
        <v>106661.99999999999</v>
      </c>
      <c r="O32" s="61">
        <f t="shared" si="21"/>
        <v>120605.6</v>
      </c>
      <c r="P32" s="222">
        <f t="shared" si="21"/>
        <v>112315.79999999999</v>
      </c>
      <c r="Q32" s="205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s="1" customFormat="1" ht="18" customHeight="1">
      <c r="B33" s="112" t="s">
        <v>38</v>
      </c>
      <c r="C33" s="64">
        <v>35712.400000000001</v>
      </c>
      <c r="D33" s="64">
        <v>40034.699999999997</v>
      </c>
      <c r="E33" s="64">
        <v>41593.300000000003</v>
      </c>
      <c r="F33" s="64">
        <v>44703.7</v>
      </c>
      <c r="G33" s="64">
        <v>45639.1</v>
      </c>
      <c r="H33" s="64">
        <v>52359.3</v>
      </c>
      <c r="I33" s="64">
        <v>66972.2</v>
      </c>
      <c r="J33" s="64">
        <v>77082.3</v>
      </c>
      <c r="K33" s="64">
        <v>84921.7</v>
      </c>
      <c r="L33" s="64">
        <v>92049.5</v>
      </c>
      <c r="M33" s="150">
        <v>94770.700000000012</v>
      </c>
      <c r="N33" s="150">
        <v>106661.99999999999</v>
      </c>
      <c r="O33" s="24">
        <v>120605.6</v>
      </c>
      <c r="P33" s="255">
        <v>112315.79999999999</v>
      </c>
      <c r="Q33" s="205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1" customFormat="1" ht="18" customHeight="1">
      <c r="B34" s="105" t="s">
        <v>39</v>
      </c>
      <c r="C34" s="43">
        <f t="shared" ref="C34:I34" si="22">SUM(C35:C43)</f>
        <v>33754.000000000007</v>
      </c>
      <c r="D34" s="43">
        <f t="shared" si="22"/>
        <v>38770.400000000009</v>
      </c>
      <c r="E34" s="43">
        <f t="shared" si="22"/>
        <v>34678</v>
      </c>
      <c r="F34" s="43">
        <f t="shared" si="22"/>
        <v>60288.183136939995</v>
      </c>
      <c r="G34" s="43">
        <f t="shared" si="22"/>
        <v>66832.899999999994</v>
      </c>
      <c r="H34" s="43">
        <f t="shared" si="22"/>
        <v>70118.2</v>
      </c>
      <c r="I34" s="43">
        <f t="shared" si="22"/>
        <v>71246.900000000009</v>
      </c>
      <c r="J34" s="43">
        <f t="shared" ref="J34" si="23">SUM(J35:J43)</f>
        <v>74958.300000000017</v>
      </c>
      <c r="K34" s="43">
        <f t="shared" ref="K34:M34" si="24">SUM(K35:K43)</f>
        <v>76330.2</v>
      </c>
      <c r="L34" s="43">
        <f t="shared" si="24"/>
        <v>80316.5</v>
      </c>
      <c r="M34" s="78">
        <f t="shared" si="24"/>
        <v>88652.9</v>
      </c>
      <c r="N34" s="78">
        <f t="shared" ref="N34:O34" si="25">SUM(N35:N43)</f>
        <v>92316.700000000012</v>
      </c>
      <c r="O34" s="61">
        <f t="shared" si="25"/>
        <v>97741.6</v>
      </c>
      <c r="P34" s="222">
        <f t="shared" ref="P34" si="26">SUM(P35:P43)</f>
        <v>84693.39999999998</v>
      </c>
      <c r="Q34" s="205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1" customFormat="1" ht="18" customHeight="1">
      <c r="B35" s="112" t="s">
        <v>40</v>
      </c>
      <c r="C35" s="165">
        <v>0</v>
      </c>
      <c r="D35" s="165">
        <v>0</v>
      </c>
      <c r="E35" s="165">
        <v>0</v>
      </c>
      <c r="F35" s="64">
        <v>20042.183136940002</v>
      </c>
      <c r="G35" s="64">
        <v>22052.9</v>
      </c>
      <c r="H35" s="64">
        <v>24251.3</v>
      </c>
      <c r="I35" s="64">
        <v>24321.100000000002</v>
      </c>
      <c r="J35" s="64">
        <v>25473.499999999996</v>
      </c>
      <c r="K35" s="64">
        <v>29988.500000000004</v>
      </c>
      <c r="L35" s="64">
        <v>32697.400000000005</v>
      </c>
      <c r="M35" s="150">
        <v>36148</v>
      </c>
      <c r="N35" s="150">
        <v>36433.599999999999</v>
      </c>
      <c r="O35" s="24">
        <v>40590.700000000004</v>
      </c>
      <c r="P35" s="255">
        <v>33407.300000000003</v>
      </c>
      <c r="Q35" s="205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s="1" customFormat="1" ht="18" customHeight="1">
      <c r="B36" s="112" t="s">
        <v>41</v>
      </c>
      <c r="C36" s="64">
        <v>12147.100000000002</v>
      </c>
      <c r="D36" s="64">
        <v>15990.2</v>
      </c>
      <c r="E36" s="64">
        <v>11160.1</v>
      </c>
      <c r="F36" s="64">
        <v>14555.4</v>
      </c>
      <c r="G36" s="64">
        <v>18250.2</v>
      </c>
      <c r="H36" s="64">
        <v>18124.7</v>
      </c>
      <c r="I36" s="64">
        <v>17901</v>
      </c>
      <c r="J36" s="64">
        <v>18861.300000000003</v>
      </c>
      <c r="K36" s="64">
        <v>13326.7</v>
      </c>
      <c r="L36" s="64">
        <v>13000.3</v>
      </c>
      <c r="M36" s="150">
        <v>16926.600000000002</v>
      </c>
      <c r="N36" s="150">
        <v>20619.2</v>
      </c>
      <c r="O36" s="207">
        <v>20237.600000000002</v>
      </c>
      <c r="P36" s="258">
        <v>14446.5</v>
      </c>
      <c r="Q36" s="205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s="1" customFormat="1" ht="31.5" customHeight="1">
      <c r="B37" s="134" t="s">
        <v>42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71">
        <v>83.7</v>
      </c>
      <c r="I37" s="71">
        <v>1056.9000000000001</v>
      </c>
      <c r="J37" s="71">
        <v>1056</v>
      </c>
      <c r="K37" s="71">
        <v>1184.2</v>
      </c>
      <c r="L37" s="71">
        <v>1277.3999999999999</v>
      </c>
      <c r="M37" s="70">
        <v>1466.5</v>
      </c>
      <c r="N37" s="99">
        <v>0</v>
      </c>
      <c r="O37" s="208">
        <v>0</v>
      </c>
      <c r="P37" s="208">
        <v>0</v>
      </c>
      <c r="Q37" s="205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s="1" customFormat="1" ht="18" customHeight="1">
      <c r="B38" s="112" t="s">
        <v>43</v>
      </c>
      <c r="C38" s="64">
        <v>5039.3999999999996</v>
      </c>
      <c r="D38" s="64">
        <v>4667.7</v>
      </c>
      <c r="E38" s="64">
        <v>4369.2</v>
      </c>
      <c r="F38" s="64">
        <v>4536</v>
      </c>
      <c r="G38" s="64">
        <v>4637.8999999999996</v>
      </c>
      <c r="H38" s="64">
        <v>5140.6000000000004</v>
      </c>
      <c r="I38" s="64">
        <v>5115.8999999999996</v>
      </c>
      <c r="J38" s="64">
        <v>4922.8999999999996</v>
      </c>
      <c r="K38" s="64">
        <v>4820.7999999999993</v>
      </c>
      <c r="L38" s="64">
        <v>5181.2999999999993</v>
      </c>
      <c r="M38" s="150">
        <v>5596.4</v>
      </c>
      <c r="N38" s="70">
        <v>6509.5999999999995</v>
      </c>
      <c r="O38" s="24">
        <v>6467.8999999999987</v>
      </c>
      <c r="P38" s="255">
        <v>7586.8</v>
      </c>
      <c r="Q38" s="205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s="1" customFormat="1" ht="18" customHeight="1">
      <c r="B39" s="112" t="s">
        <v>44</v>
      </c>
      <c r="C39" s="64">
        <v>7015.5</v>
      </c>
      <c r="D39" s="64">
        <v>7141.2</v>
      </c>
      <c r="E39" s="64">
        <v>7730.2</v>
      </c>
      <c r="F39" s="64">
        <v>9064.4</v>
      </c>
      <c r="G39" s="64">
        <v>9647.2999999999993</v>
      </c>
      <c r="H39" s="64">
        <v>9791</v>
      </c>
      <c r="I39" s="64">
        <v>9331.7999999999993</v>
      </c>
      <c r="J39" s="64">
        <v>10508.400000000001</v>
      </c>
      <c r="K39" s="64">
        <v>11974.2</v>
      </c>
      <c r="L39" s="64">
        <v>12758.400000000001</v>
      </c>
      <c r="M39" s="150">
        <v>13539.9</v>
      </c>
      <c r="N39" s="150">
        <v>15132.200000000003</v>
      </c>
      <c r="O39" s="24">
        <v>15974.9</v>
      </c>
      <c r="P39" s="255">
        <v>14132.899999999998</v>
      </c>
      <c r="Q39" s="20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s="1" customFormat="1" ht="18" customHeight="1">
      <c r="B40" s="112" t="s">
        <v>45</v>
      </c>
      <c r="C40" s="64">
        <v>3198</v>
      </c>
      <c r="D40" s="64">
        <v>4049.2</v>
      </c>
      <c r="E40" s="64">
        <v>3828.2</v>
      </c>
      <c r="F40" s="64">
        <v>4092.7</v>
      </c>
      <c r="G40" s="64">
        <v>4053.1999999999994</v>
      </c>
      <c r="H40" s="64">
        <v>4126.5</v>
      </c>
      <c r="I40" s="64">
        <v>3919.5</v>
      </c>
      <c r="J40" s="64">
        <v>3918.5000000000005</v>
      </c>
      <c r="K40" s="64">
        <v>4194.0999999999995</v>
      </c>
      <c r="L40" s="64">
        <v>3775.3999999999996</v>
      </c>
      <c r="M40" s="150">
        <v>2854.8999999999996</v>
      </c>
      <c r="N40" s="150">
        <v>444.6</v>
      </c>
      <c r="O40" s="24">
        <v>350.6</v>
      </c>
      <c r="P40" s="255">
        <v>446.4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2:61" s="1" customFormat="1" ht="18" customHeight="1">
      <c r="B41" s="112" t="s">
        <v>46</v>
      </c>
      <c r="C41" s="64">
        <v>3866.4</v>
      </c>
      <c r="D41" s="64">
        <v>4100</v>
      </c>
      <c r="E41" s="64">
        <v>4588.7</v>
      </c>
      <c r="F41" s="64">
        <v>4885.5999999999995</v>
      </c>
      <c r="G41" s="64">
        <v>4946.5</v>
      </c>
      <c r="H41" s="64">
        <v>5124.2</v>
      </c>
      <c r="I41" s="64">
        <v>5897.1</v>
      </c>
      <c r="J41" s="64">
        <v>6129.3</v>
      </c>
      <c r="K41" s="64">
        <v>6374.7</v>
      </c>
      <c r="L41" s="64">
        <v>6607.4000000000005</v>
      </c>
      <c r="M41" s="150">
        <v>6781.4000000000005</v>
      </c>
      <c r="N41" s="150">
        <v>7145.4999999999991</v>
      </c>
      <c r="O41" s="24">
        <v>7313</v>
      </c>
      <c r="P41" s="255">
        <v>7494.2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1" s="1" customFormat="1" ht="18" customHeight="1">
      <c r="B42" s="112" t="s">
        <v>47</v>
      </c>
      <c r="C42" s="64">
        <v>2210.7999999999997</v>
      </c>
      <c r="D42" s="64">
        <v>2795.8</v>
      </c>
      <c r="E42" s="64">
        <v>2978.3999999999996</v>
      </c>
      <c r="F42" s="64">
        <v>3088.2</v>
      </c>
      <c r="G42" s="64">
        <v>3237.7</v>
      </c>
      <c r="H42" s="64">
        <v>3437.3</v>
      </c>
      <c r="I42" s="64">
        <v>3673.9</v>
      </c>
      <c r="J42" s="64">
        <v>3964.8</v>
      </c>
      <c r="K42" s="64">
        <v>4300.8000000000011</v>
      </c>
      <c r="L42" s="64">
        <v>4828.4000000000005</v>
      </c>
      <c r="M42" s="150">
        <v>5236.3999999999996</v>
      </c>
      <c r="N42" s="150">
        <v>5975.5</v>
      </c>
      <c r="O42" s="24">
        <v>6782.3</v>
      </c>
      <c r="P42" s="255">
        <v>7127.9000000000005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</row>
    <row r="43" spans="2:61" s="1" customFormat="1" ht="18" customHeight="1">
      <c r="B43" s="112" t="s">
        <v>0</v>
      </c>
      <c r="C43" s="64">
        <v>276.8</v>
      </c>
      <c r="D43" s="64">
        <v>26.3</v>
      </c>
      <c r="E43" s="64">
        <v>23.2</v>
      </c>
      <c r="F43" s="64">
        <v>23.7</v>
      </c>
      <c r="G43" s="64">
        <v>7.2</v>
      </c>
      <c r="H43" s="64">
        <v>38.9</v>
      </c>
      <c r="I43" s="64">
        <v>29.7</v>
      </c>
      <c r="J43" s="64">
        <v>123.60000000000001</v>
      </c>
      <c r="K43" s="64">
        <v>166.20000000000002</v>
      </c>
      <c r="L43" s="64">
        <v>190.5</v>
      </c>
      <c r="M43" s="150">
        <v>102.80000000000001</v>
      </c>
      <c r="N43" s="150">
        <v>56.500000000000014</v>
      </c>
      <c r="O43" s="24">
        <v>24.599999999999998</v>
      </c>
      <c r="P43" s="255">
        <v>51.400000000000013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2:61" s="1" customFormat="1" ht="15" customHeight="1">
      <c r="B44" s="105" t="s">
        <v>48</v>
      </c>
      <c r="C44" s="43">
        <f t="shared" ref="C44:O44" si="27">SUM(C45:C53)</f>
        <v>7355.4000000000015</v>
      </c>
      <c r="D44" s="43">
        <f t="shared" si="27"/>
        <v>6369.9000000000005</v>
      </c>
      <c r="E44" s="43">
        <f t="shared" si="27"/>
        <v>4796.2999999999993</v>
      </c>
      <c r="F44" s="43">
        <f t="shared" si="27"/>
        <v>5966.6101932199999</v>
      </c>
      <c r="G44" s="43">
        <f t="shared" si="27"/>
        <v>6311.7</v>
      </c>
      <c r="H44" s="43">
        <f t="shared" si="27"/>
        <v>6851.7</v>
      </c>
      <c r="I44" s="43">
        <f t="shared" si="27"/>
        <v>6897.3</v>
      </c>
      <c r="J44" s="43">
        <f t="shared" si="27"/>
        <v>8192.4000000000015</v>
      </c>
      <c r="K44" s="43">
        <f t="shared" si="27"/>
        <v>9756.0000000000018</v>
      </c>
      <c r="L44" s="43">
        <f t="shared" si="27"/>
        <v>12044.300000000001</v>
      </c>
      <c r="M44" s="43">
        <f t="shared" si="27"/>
        <v>12403.300000000001</v>
      </c>
      <c r="N44" s="78">
        <f t="shared" si="27"/>
        <v>13238.5</v>
      </c>
      <c r="O44" s="61">
        <f t="shared" si="27"/>
        <v>16117.1</v>
      </c>
      <c r="P44" s="222">
        <f t="shared" ref="P44" si="28">SUM(P45:P53)</f>
        <v>10955.999999999998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</row>
    <row r="45" spans="2:61" s="1" customFormat="1" ht="18" customHeight="1">
      <c r="B45" s="113" t="s">
        <v>144</v>
      </c>
      <c r="C45" s="64">
        <v>4140.1000000000004</v>
      </c>
      <c r="D45" s="64">
        <v>4797.7999999999993</v>
      </c>
      <c r="E45" s="64">
        <v>3162.7</v>
      </c>
      <c r="F45" s="64">
        <v>4233.6101932199999</v>
      </c>
      <c r="G45" s="64">
        <v>4268.5</v>
      </c>
      <c r="H45" s="64">
        <v>4505.2</v>
      </c>
      <c r="I45" s="64">
        <v>4595.3</v>
      </c>
      <c r="J45" s="64">
        <v>5682.9000000000005</v>
      </c>
      <c r="K45" s="64">
        <v>6989.9000000000005</v>
      </c>
      <c r="L45" s="64">
        <v>8903</v>
      </c>
      <c r="M45" s="150">
        <v>9071.6999999999989</v>
      </c>
      <c r="N45" s="150">
        <v>9667.2000000000007</v>
      </c>
      <c r="O45" s="24">
        <v>11442</v>
      </c>
      <c r="P45" s="255">
        <v>8882.0999999999985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2:61" s="1" customFormat="1" ht="18" customHeight="1">
      <c r="B46" s="113" t="s">
        <v>49</v>
      </c>
      <c r="C46" s="64">
        <v>1387.6</v>
      </c>
      <c r="D46" s="64">
        <v>1183.0999999999999</v>
      </c>
      <c r="E46" s="64">
        <v>1224.2</v>
      </c>
      <c r="F46" s="64">
        <v>1275.1000000000001</v>
      </c>
      <c r="G46" s="64">
        <v>1300.0999999999999</v>
      </c>
      <c r="H46" s="64">
        <v>1270.7</v>
      </c>
      <c r="I46" s="64">
        <v>1073</v>
      </c>
      <c r="J46" s="64">
        <v>1288.9000000000001</v>
      </c>
      <c r="K46" s="64">
        <v>1558</v>
      </c>
      <c r="L46" s="64">
        <v>1931.7</v>
      </c>
      <c r="M46" s="150">
        <v>2081.3000000000002</v>
      </c>
      <c r="N46" s="150">
        <v>2309.5</v>
      </c>
      <c r="O46" s="24">
        <v>3406.6000000000004</v>
      </c>
      <c r="P46" s="255">
        <v>1189.3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</row>
    <row r="47" spans="2:61" s="1" customFormat="1" ht="18" customHeight="1">
      <c r="B47" s="112" t="s">
        <v>113</v>
      </c>
      <c r="C47" s="165">
        <v>0</v>
      </c>
      <c r="D47" s="177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205">
        <v>0</v>
      </c>
      <c r="P47" s="256">
        <v>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</row>
    <row r="48" spans="2:61" s="1" customFormat="1" ht="18" customHeight="1">
      <c r="B48" s="112" t="s">
        <v>145</v>
      </c>
      <c r="C48" s="165">
        <v>0</v>
      </c>
      <c r="D48" s="165">
        <v>0</v>
      </c>
      <c r="E48" s="165">
        <v>0</v>
      </c>
      <c r="F48" s="165">
        <v>0</v>
      </c>
      <c r="G48" s="64">
        <v>371.5</v>
      </c>
      <c r="H48" s="64">
        <v>803.5</v>
      </c>
      <c r="I48" s="64">
        <v>937.29999999999984</v>
      </c>
      <c r="J48" s="64">
        <v>975</v>
      </c>
      <c r="K48" s="64">
        <v>965.59999999999991</v>
      </c>
      <c r="L48" s="64">
        <v>949.9</v>
      </c>
      <c r="M48" s="150">
        <v>984.7</v>
      </c>
      <c r="N48" s="150">
        <v>988.30000000000007</v>
      </c>
      <c r="O48" s="24">
        <v>985.80000000000007</v>
      </c>
      <c r="P48" s="255">
        <v>685.2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</row>
    <row r="49" spans="1:61" s="1" customFormat="1" ht="18" customHeight="1">
      <c r="B49" s="112" t="s">
        <v>146</v>
      </c>
      <c r="C49" s="165">
        <v>0</v>
      </c>
      <c r="D49" s="165">
        <v>0</v>
      </c>
      <c r="E49" s="165">
        <v>0</v>
      </c>
      <c r="F49" s="165">
        <v>0</v>
      </c>
      <c r="G49" s="64">
        <v>84.2</v>
      </c>
      <c r="H49" s="64">
        <v>272.3</v>
      </c>
      <c r="I49" s="64">
        <v>291.69999999999993</v>
      </c>
      <c r="J49" s="64">
        <v>245.6</v>
      </c>
      <c r="K49" s="64">
        <v>242.5</v>
      </c>
      <c r="L49" s="64">
        <v>259.7</v>
      </c>
      <c r="M49" s="150">
        <v>265.60000000000002</v>
      </c>
      <c r="N49" s="150">
        <v>273.5</v>
      </c>
      <c r="O49" s="24">
        <v>282.7</v>
      </c>
      <c r="P49" s="255">
        <v>199.39999999999998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</row>
    <row r="50" spans="1:61" s="1" customFormat="1" ht="18" customHeight="1">
      <c r="B50" s="112" t="s">
        <v>147</v>
      </c>
      <c r="C50" s="178" t="s">
        <v>150</v>
      </c>
      <c r="D50" s="64">
        <v>0.1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6">
        <v>0</v>
      </c>
      <c r="N50" s="166">
        <v>0</v>
      </c>
      <c r="O50" s="210">
        <v>0</v>
      </c>
      <c r="P50" s="210">
        <v>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</row>
    <row r="51" spans="1:61" s="1" customFormat="1" ht="18" customHeight="1">
      <c r="B51" s="112" t="s">
        <v>148</v>
      </c>
      <c r="C51" s="64">
        <v>1456.6</v>
      </c>
      <c r="D51" s="64">
        <v>2.2999999999999998</v>
      </c>
      <c r="E51" s="64">
        <v>0.2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6">
        <v>0</v>
      </c>
      <c r="N51" s="166">
        <v>0</v>
      </c>
      <c r="O51" s="210">
        <v>0</v>
      </c>
      <c r="P51" s="210">
        <v>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</row>
    <row r="52" spans="1:61" s="1" customFormat="1" ht="18" customHeight="1">
      <c r="B52" s="247" t="s">
        <v>169</v>
      </c>
      <c r="C52" s="64">
        <v>371.1</v>
      </c>
      <c r="D52" s="64">
        <v>385</v>
      </c>
      <c r="E52" s="64">
        <v>409.2</v>
      </c>
      <c r="F52" s="203">
        <v>457.90000000000003</v>
      </c>
      <c r="G52" s="203">
        <v>287.39999999999998</v>
      </c>
      <c r="H52" s="165"/>
      <c r="I52" s="165"/>
      <c r="J52" s="165"/>
      <c r="K52" s="165"/>
      <c r="L52" s="165"/>
      <c r="M52" s="166"/>
      <c r="N52" s="166"/>
      <c r="O52" s="210"/>
      <c r="P52" s="210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</row>
    <row r="53" spans="1:61" s="1" customFormat="1" ht="18" customHeight="1">
      <c r="B53" s="112" t="s">
        <v>0</v>
      </c>
      <c r="C53" s="64">
        <v>0</v>
      </c>
      <c r="D53" s="64">
        <v>1.6</v>
      </c>
      <c r="E53" s="165">
        <v>0</v>
      </c>
      <c r="F53" s="165">
        <v>0</v>
      </c>
      <c r="G53" s="203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6">
        <v>0</v>
      </c>
      <c r="N53" s="166">
        <v>0</v>
      </c>
      <c r="O53" s="210">
        <v>0</v>
      </c>
      <c r="P53" s="210"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</row>
    <row r="54" spans="1:61" s="1" customFormat="1" ht="18" customHeight="1">
      <c r="B54" s="109" t="s">
        <v>50</v>
      </c>
      <c r="C54" s="62">
        <v>389.3</v>
      </c>
      <c r="D54" s="62">
        <v>247.6</v>
      </c>
      <c r="E54" s="62">
        <v>526.5</v>
      </c>
      <c r="F54" s="62">
        <v>704.1</v>
      </c>
      <c r="G54" s="62">
        <v>770.5</v>
      </c>
      <c r="H54" s="62">
        <v>647.20000000000005</v>
      </c>
      <c r="I54" s="62">
        <v>656</v>
      </c>
      <c r="J54" s="62">
        <v>629.9</v>
      </c>
      <c r="K54" s="62">
        <v>574.29999999999995</v>
      </c>
      <c r="L54" s="62">
        <v>678.00000000000011</v>
      </c>
      <c r="M54" s="46">
        <v>907.2</v>
      </c>
      <c r="N54" s="46">
        <v>1119.7</v>
      </c>
      <c r="O54" s="206">
        <v>1398.9</v>
      </c>
      <c r="P54" s="257">
        <v>704.59999999999991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</row>
    <row r="55" spans="1:61" s="1" customFormat="1" ht="18" customHeight="1">
      <c r="B55" s="114" t="s">
        <v>86</v>
      </c>
      <c r="C55" s="43">
        <f t="shared" ref="C55:O55" si="29">SUM(C56:C58)</f>
        <v>3443.7000000000003</v>
      </c>
      <c r="D55" s="43">
        <f t="shared" si="29"/>
        <v>3116.3999999999996</v>
      </c>
      <c r="E55" s="43">
        <f t="shared" si="29"/>
        <v>3251.2999999999997</v>
      </c>
      <c r="F55" s="43">
        <f t="shared" si="29"/>
        <v>3465.0000000000005</v>
      </c>
      <c r="G55" s="43">
        <f t="shared" si="29"/>
        <v>3680.9</v>
      </c>
      <c r="H55" s="43">
        <f t="shared" si="29"/>
        <v>4002.9</v>
      </c>
      <c r="I55" s="43">
        <f t="shared" si="29"/>
        <v>4316.8999999999996</v>
      </c>
      <c r="J55" s="43">
        <f t="shared" si="29"/>
        <v>4854.5</v>
      </c>
      <c r="K55" s="43">
        <f t="shared" si="29"/>
        <v>5538.2000000000007</v>
      </c>
      <c r="L55" s="43">
        <f t="shared" si="29"/>
        <v>5893.7000000000007</v>
      </c>
      <c r="M55" s="78">
        <f t="shared" si="29"/>
        <v>6264.0999999999995</v>
      </c>
      <c r="N55" s="78">
        <f t="shared" si="29"/>
        <v>6936.2</v>
      </c>
      <c r="O55" s="61">
        <f t="shared" si="29"/>
        <v>7182.7</v>
      </c>
      <c r="P55" s="222">
        <f t="shared" ref="P55" si="30">SUM(P56:P58)</f>
        <v>2897.2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</row>
    <row r="56" spans="1:61" s="1" customFormat="1" ht="18" customHeight="1">
      <c r="B56" s="42" t="s">
        <v>51</v>
      </c>
      <c r="C56" s="64">
        <v>3131.3</v>
      </c>
      <c r="D56" s="64">
        <v>3073.2</v>
      </c>
      <c r="E56" s="64">
        <v>3222.2</v>
      </c>
      <c r="F56" s="64">
        <v>3428.2000000000003</v>
      </c>
      <c r="G56" s="64">
        <v>3631.9</v>
      </c>
      <c r="H56" s="64">
        <v>3951</v>
      </c>
      <c r="I56" s="64">
        <v>4283.3999999999996</v>
      </c>
      <c r="J56" s="64">
        <v>4838.7</v>
      </c>
      <c r="K56" s="64">
        <v>5535.2000000000007</v>
      </c>
      <c r="L56" s="64">
        <v>5891.6</v>
      </c>
      <c r="M56" s="150">
        <v>6251.5999999999995</v>
      </c>
      <c r="N56" s="150">
        <v>6932.8</v>
      </c>
      <c r="O56" s="24">
        <v>7180.0999999999995</v>
      </c>
      <c r="P56" s="255">
        <v>2893.8999999999996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</row>
    <row r="57" spans="1:61" s="1" customFormat="1" ht="18" customHeight="1">
      <c r="B57" s="42" t="s">
        <v>115</v>
      </c>
      <c r="C57" s="64">
        <v>223.4</v>
      </c>
      <c r="D57" s="64">
        <v>2</v>
      </c>
      <c r="E57" s="64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6">
        <v>0</v>
      </c>
      <c r="N57" s="166">
        <v>0</v>
      </c>
      <c r="O57" s="22"/>
      <c r="P57" s="259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</row>
    <row r="58" spans="1:61" s="1" customFormat="1" ht="18" customHeight="1">
      <c r="B58" s="42" t="s">
        <v>0</v>
      </c>
      <c r="C58" s="64">
        <v>89</v>
      </c>
      <c r="D58" s="64">
        <v>41.2</v>
      </c>
      <c r="E58" s="64">
        <v>29.1</v>
      </c>
      <c r="F58" s="64">
        <v>36.799999999999997</v>
      </c>
      <c r="G58" s="64">
        <v>49</v>
      </c>
      <c r="H58" s="64">
        <v>51.9</v>
      </c>
      <c r="I58" s="64">
        <v>33.5</v>
      </c>
      <c r="J58" s="64">
        <v>15.8</v>
      </c>
      <c r="K58" s="64">
        <v>3</v>
      </c>
      <c r="L58" s="64">
        <v>2.1</v>
      </c>
      <c r="M58" s="150">
        <v>12.5</v>
      </c>
      <c r="N58" s="150">
        <v>3.4000000000000004</v>
      </c>
      <c r="O58" s="211">
        <v>2.6</v>
      </c>
      <c r="P58" s="211">
        <v>3.3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</row>
    <row r="59" spans="1:61" ht="18" customHeight="1">
      <c r="B59" s="114" t="s">
        <v>87</v>
      </c>
      <c r="C59" s="180">
        <v>0</v>
      </c>
      <c r="D59" s="180">
        <v>0</v>
      </c>
      <c r="E59" s="180">
        <v>0</v>
      </c>
      <c r="F59" s="180">
        <v>0</v>
      </c>
      <c r="G59" s="180">
        <v>0</v>
      </c>
      <c r="H59" s="180">
        <v>0</v>
      </c>
      <c r="I59" s="62">
        <v>277</v>
      </c>
      <c r="J59" s="62">
        <v>415.60000000000008</v>
      </c>
      <c r="K59" s="62">
        <v>515.19999999999993</v>
      </c>
      <c r="L59" s="62">
        <v>666.89999999999986</v>
      </c>
      <c r="M59" s="46">
        <v>675.00000000000011</v>
      </c>
      <c r="N59" s="46">
        <v>710.8</v>
      </c>
      <c r="O59" s="206">
        <v>834.5</v>
      </c>
      <c r="P59" s="257">
        <v>629.1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</row>
    <row r="60" spans="1:61" ht="18" customHeight="1">
      <c r="A60" s="25"/>
      <c r="B60" s="114" t="s">
        <v>88</v>
      </c>
      <c r="C60" s="62">
        <v>89.6</v>
      </c>
      <c r="D60" s="62">
        <v>23</v>
      </c>
      <c r="E60" s="62">
        <v>0.3</v>
      </c>
      <c r="F60" s="62">
        <v>0</v>
      </c>
      <c r="G60" s="62">
        <v>0.1</v>
      </c>
      <c r="H60" s="62">
        <v>0.2</v>
      </c>
      <c r="I60" s="62">
        <v>0.1</v>
      </c>
      <c r="J60" s="62">
        <v>0.6</v>
      </c>
      <c r="K60" s="62">
        <v>1.2000000000000002</v>
      </c>
      <c r="L60" s="62">
        <v>1.3</v>
      </c>
      <c r="M60" s="46">
        <v>0.89999999999999991</v>
      </c>
      <c r="N60" s="46">
        <v>1.2000000000000002</v>
      </c>
      <c r="O60" s="206">
        <v>1.6000000000000003</v>
      </c>
      <c r="P60" s="257">
        <v>0.99999999999999989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</row>
    <row r="61" spans="1:61" ht="18" customHeight="1">
      <c r="B61" s="60" t="s">
        <v>89</v>
      </c>
      <c r="C61" s="43">
        <f>+C62+C67+C71+C72</f>
        <v>1237.7</v>
      </c>
      <c r="D61" s="43">
        <f t="shared" ref="D61:N61" si="31">+D62+D67+D71+D72</f>
        <v>1277.0999999999999</v>
      </c>
      <c r="E61" s="43">
        <f t="shared" si="31"/>
        <v>1092</v>
      </c>
      <c r="F61" s="43">
        <f t="shared" si="31"/>
        <v>1192.6299999999997</v>
      </c>
      <c r="G61" s="43">
        <f t="shared" si="31"/>
        <v>1386.5</v>
      </c>
      <c r="H61" s="43">
        <f t="shared" si="31"/>
        <v>1513.2999999999997</v>
      </c>
      <c r="I61" s="43">
        <f t="shared" si="31"/>
        <v>1565.8</v>
      </c>
      <c r="J61" s="43">
        <f t="shared" si="31"/>
        <v>1861.5</v>
      </c>
      <c r="K61" s="43">
        <f t="shared" si="31"/>
        <v>2010.2</v>
      </c>
      <c r="L61" s="43">
        <f t="shared" si="31"/>
        <v>2080.1</v>
      </c>
      <c r="M61" s="43">
        <f t="shared" si="31"/>
        <v>2157.6000000000004</v>
      </c>
      <c r="N61" s="78">
        <f t="shared" si="31"/>
        <v>2711.4</v>
      </c>
      <c r="O61" s="61">
        <f t="shared" ref="O61:P61" si="32">+O62+O67+O71+O72</f>
        <v>3586.6</v>
      </c>
      <c r="P61" s="222">
        <f t="shared" si="32"/>
        <v>2069.6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</row>
    <row r="62" spans="1:61" ht="18" customHeight="1">
      <c r="B62" s="67" t="s">
        <v>52</v>
      </c>
      <c r="C62" s="43">
        <f t="shared" ref="C62:I62" si="33">+C63+C64</f>
        <v>49.000000000000007</v>
      </c>
      <c r="D62" s="43">
        <f t="shared" si="33"/>
        <v>3.3</v>
      </c>
      <c r="E62" s="43">
        <f t="shared" si="33"/>
        <v>2.7</v>
      </c>
      <c r="F62" s="43">
        <f t="shared" si="33"/>
        <v>3.3</v>
      </c>
      <c r="G62" s="43">
        <f t="shared" si="33"/>
        <v>2.8</v>
      </c>
      <c r="H62" s="43">
        <f t="shared" si="33"/>
        <v>3.3</v>
      </c>
      <c r="I62" s="43">
        <f t="shared" si="33"/>
        <v>2.5</v>
      </c>
      <c r="J62" s="43">
        <f t="shared" ref="J62" si="34">+J63+J64</f>
        <v>2.5000000000000004</v>
      </c>
      <c r="K62" s="43">
        <f t="shared" ref="K62" si="35">+K63+K64</f>
        <v>3.7000000000000006</v>
      </c>
      <c r="L62" s="43">
        <f t="shared" ref="L62:M62" si="36">+L63+L64</f>
        <v>2.9000000000000004</v>
      </c>
      <c r="M62" s="78">
        <f t="shared" si="36"/>
        <v>2.1</v>
      </c>
      <c r="N62" s="78">
        <f t="shared" ref="N62:O62" si="37">+N63+N64</f>
        <v>2</v>
      </c>
      <c r="O62" s="61">
        <f t="shared" si="37"/>
        <v>1.8</v>
      </c>
      <c r="P62" s="222">
        <f t="shared" ref="P62" si="38">+P63+P64</f>
        <v>0.7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</row>
    <row r="63" spans="1:61" ht="18" customHeight="1">
      <c r="B63" s="115" t="s">
        <v>53</v>
      </c>
      <c r="C63" s="62">
        <v>1.6</v>
      </c>
      <c r="D63" s="62">
        <v>2</v>
      </c>
      <c r="E63" s="62">
        <v>2.7</v>
      </c>
      <c r="F63" s="62">
        <v>3.3</v>
      </c>
      <c r="G63" s="62">
        <v>2.8</v>
      </c>
      <c r="H63" s="62">
        <v>3.3</v>
      </c>
      <c r="I63" s="62">
        <v>2.5</v>
      </c>
      <c r="J63" s="62">
        <v>2.5000000000000004</v>
      </c>
      <c r="K63" s="62">
        <v>3.7000000000000006</v>
      </c>
      <c r="L63" s="62">
        <v>2.9000000000000004</v>
      </c>
      <c r="M63" s="46">
        <v>2.1</v>
      </c>
      <c r="N63" s="46">
        <v>2</v>
      </c>
      <c r="O63" s="201">
        <v>1.8</v>
      </c>
      <c r="P63" s="201">
        <v>0.7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</row>
    <row r="64" spans="1:61" ht="18" customHeight="1">
      <c r="B64" s="115" t="s">
        <v>54</v>
      </c>
      <c r="C64" s="62">
        <f t="shared" ref="C64:F64" si="39">+C65+C66</f>
        <v>47.400000000000006</v>
      </c>
      <c r="D64" s="62">
        <f t="shared" si="39"/>
        <v>1.3</v>
      </c>
      <c r="E64" s="180">
        <f t="shared" si="39"/>
        <v>0</v>
      </c>
      <c r="F64" s="180">
        <f t="shared" si="39"/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1">
        <v>0</v>
      </c>
      <c r="N64" s="181">
        <v>0</v>
      </c>
      <c r="O64" s="212">
        <v>0</v>
      </c>
      <c r="P64" s="212">
        <v>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</row>
    <row r="65" spans="1:234" ht="18" customHeight="1">
      <c r="B65" s="179" t="s">
        <v>151</v>
      </c>
      <c r="C65" s="64">
        <v>3.7</v>
      </c>
      <c r="D65" s="64">
        <v>0.1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5">
        <v>0</v>
      </c>
      <c r="M65" s="166">
        <v>0</v>
      </c>
      <c r="N65" s="166">
        <v>0</v>
      </c>
      <c r="O65" s="212">
        <v>0</v>
      </c>
      <c r="P65" s="212">
        <v>0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</row>
    <row r="66" spans="1:234" ht="18" customHeight="1">
      <c r="B66" s="179" t="s">
        <v>153</v>
      </c>
      <c r="C66" s="64">
        <v>43.7</v>
      </c>
      <c r="D66" s="64">
        <v>1.2</v>
      </c>
      <c r="E66" s="165">
        <v>0</v>
      </c>
      <c r="F66" s="165">
        <v>0</v>
      </c>
      <c r="G66" s="165">
        <v>0</v>
      </c>
      <c r="H66" s="165"/>
      <c r="I66" s="165"/>
      <c r="J66" s="165"/>
      <c r="K66" s="165"/>
      <c r="L66" s="165"/>
      <c r="M66" s="166"/>
      <c r="N66" s="166"/>
      <c r="O66" s="212">
        <v>0</v>
      </c>
      <c r="P66" s="212">
        <v>0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</row>
    <row r="67" spans="1:234" ht="18" customHeight="1">
      <c r="B67" s="67" t="s">
        <v>55</v>
      </c>
      <c r="C67" s="43">
        <f t="shared" ref="C67:O67" si="40">SUM(C68:C70)</f>
        <v>1137</v>
      </c>
      <c r="D67" s="43">
        <f t="shared" si="40"/>
        <v>1239.0999999999999</v>
      </c>
      <c r="E67" s="43">
        <f t="shared" si="40"/>
        <v>1059.5</v>
      </c>
      <c r="F67" s="43">
        <f t="shared" si="40"/>
        <v>1160.8299999999997</v>
      </c>
      <c r="G67" s="43">
        <f t="shared" si="40"/>
        <v>1357.3</v>
      </c>
      <c r="H67" s="43">
        <f t="shared" si="40"/>
        <v>1485.5999999999997</v>
      </c>
      <c r="I67" s="43">
        <f t="shared" si="40"/>
        <v>1536.5</v>
      </c>
      <c r="J67" s="43">
        <f t="shared" si="40"/>
        <v>1830.9</v>
      </c>
      <c r="K67" s="43">
        <f t="shared" si="40"/>
        <v>1979</v>
      </c>
      <c r="L67" s="43">
        <f t="shared" si="40"/>
        <v>2050.8999999999996</v>
      </c>
      <c r="M67" s="43">
        <f t="shared" si="40"/>
        <v>2114.1000000000004</v>
      </c>
      <c r="N67" s="78">
        <f t="shared" si="40"/>
        <v>2665</v>
      </c>
      <c r="O67" s="61">
        <f t="shared" si="40"/>
        <v>3526.7</v>
      </c>
      <c r="P67" s="222">
        <f t="shared" ref="P67" si="41">SUM(P68:P70)</f>
        <v>2030.7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</row>
    <row r="68" spans="1:234" ht="18" customHeight="1">
      <c r="A68" s="3"/>
      <c r="B68" s="42" t="s">
        <v>2</v>
      </c>
      <c r="C68" s="64">
        <v>1100.5</v>
      </c>
      <c r="D68" s="64">
        <v>1219.0999999999999</v>
      </c>
      <c r="E68" s="64">
        <v>1040.3</v>
      </c>
      <c r="F68" s="64">
        <v>1141.2299999999998</v>
      </c>
      <c r="G68" s="64">
        <v>1338</v>
      </c>
      <c r="H68" s="64">
        <v>1466.7999999999997</v>
      </c>
      <c r="I68" s="64">
        <v>1516.8</v>
      </c>
      <c r="J68" s="64">
        <v>1810.1000000000001</v>
      </c>
      <c r="K68" s="64">
        <v>1957.9</v>
      </c>
      <c r="L68" s="64">
        <v>2025.9999999999998</v>
      </c>
      <c r="M68" s="150">
        <v>2085.3000000000002</v>
      </c>
      <c r="N68" s="150">
        <v>2634.4</v>
      </c>
      <c r="O68" s="24">
        <v>3493.7999999999997</v>
      </c>
      <c r="P68" s="255">
        <v>2009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</row>
    <row r="69" spans="1:234" ht="18" customHeight="1">
      <c r="A69" s="3"/>
      <c r="B69" s="42" t="s">
        <v>160</v>
      </c>
      <c r="C69" s="64">
        <v>12.8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6">
        <v>0</v>
      </c>
      <c r="N69" s="166">
        <v>0</v>
      </c>
      <c r="O69" s="213">
        <v>0</v>
      </c>
      <c r="P69" s="260">
        <v>0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</row>
    <row r="70" spans="1:234" ht="18" customHeight="1">
      <c r="B70" s="42" t="s">
        <v>0</v>
      </c>
      <c r="C70" s="64">
        <v>23.7</v>
      </c>
      <c r="D70" s="64">
        <v>20</v>
      </c>
      <c r="E70" s="64">
        <v>19.2</v>
      </c>
      <c r="F70" s="64">
        <v>19.600000000000001</v>
      </c>
      <c r="G70" s="64">
        <v>19.3</v>
      </c>
      <c r="H70" s="64">
        <v>18.8</v>
      </c>
      <c r="I70" s="64">
        <v>19.7</v>
      </c>
      <c r="J70" s="64">
        <v>20.8</v>
      </c>
      <c r="K70" s="64">
        <v>21.1</v>
      </c>
      <c r="L70" s="64">
        <v>24.900000000000002</v>
      </c>
      <c r="M70" s="150">
        <v>28.800000000000004</v>
      </c>
      <c r="N70" s="150">
        <v>30.6</v>
      </c>
      <c r="O70" s="211">
        <v>32.9</v>
      </c>
      <c r="P70" s="260">
        <v>21.7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</row>
    <row r="71" spans="1:234" ht="18" customHeight="1">
      <c r="B71" s="67" t="s">
        <v>56</v>
      </c>
      <c r="C71" s="62">
        <v>50</v>
      </c>
      <c r="D71" s="62">
        <v>34.700000000000003</v>
      </c>
      <c r="E71" s="62">
        <v>29.8</v>
      </c>
      <c r="F71" s="62">
        <v>28.5</v>
      </c>
      <c r="G71" s="62">
        <v>26.4</v>
      </c>
      <c r="H71" s="62">
        <v>24.4</v>
      </c>
      <c r="I71" s="62">
        <v>26.8</v>
      </c>
      <c r="J71" s="62">
        <v>28.1</v>
      </c>
      <c r="K71" s="62">
        <v>27.500000000000004</v>
      </c>
      <c r="L71" s="62">
        <v>26.300000000000004</v>
      </c>
      <c r="M71" s="46">
        <v>41.4</v>
      </c>
      <c r="N71" s="46">
        <v>44.4</v>
      </c>
      <c r="O71" s="206">
        <v>58.099999999999987</v>
      </c>
      <c r="P71" s="257">
        <v>38.200000000000003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</row>
    <row r="72" spans="1:234" ht="18" customHeight="1">
      <c r="B72" s="67" t="s">
        <v>162</v>
      </c>
      <c r="C72" s="62">
        <v>1.7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1">
        <v>0</v>
      </c>
      <c r="N72" s="181">
        <v>0</v>
      </c>
      <c r="O72" s="181">
        <v>0</v>
      </c>
      <c r="P72" s="259"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</row>
    <row r="73" spans="1:234" ht="18" customHeight="1">
      <c r="B73" s="68" t="s">
        <v>90</v>
      </c>
      <c r="C73" s="43">
        <f t="shared" ref="C73:I73" si="42">+C74+C78+C79</f>
        <v>149.30000000000001</v>
      </c>
      <c r="D73" s="43">
        <f t="shared" si="42"/>
        <v>106.7</v>
      </c>
      <c r="E73" s="43">
        <f t="shared" si="42"/>
        <v>158.19999999999999</v>
      </c>
      <c r="F73" s="43">
        <f t="shared" si="42"/>
        <v>194.10000000000002</v>
      </c>
      <c r="G73" s="43">
        <f t="shared" si="42"/>
        <v>154.4</v>
      </c>
      <c r="H73" s="43">
        <f t="shared" si="42"/>
        <v>159.30000000000001</v>
      </c>
      <c r="I73" s="43">
        <f t="shared" si="42"/>
        <v>1653.3</v>
      </c>
      <c r="J73" s="43">
        <f t="shared" ref="J73" si="43">+J74+J78+J79</f>
        <v>2188.9</v>
      </c>
      <c r="K73" s="43">
        <f t="shared" ref="K73" si="44">+K74+K78+K79</f>
        <v>2099.4</v>
      </c>
      <c r="L73" s="43">
        <f t="shared" ref="L73:M73" si="45">+L74+L78+L79</f>
        <v>2404.3999999999996</v>
      </c>
      <c r="M73" s="78">
        <f t="shared" si="45"/>
        <v>2416.4999999999995</v>
      </c>
      <c r="N73" s="78">
        <f t="shared" ref="N73:O73" si="46">+N74+N78+N79</f>
        <v>10662.400000000001</v>
      </c>
      <c r="O73" s="61">
        <f t="shared" si="46"/>
        <v>11812.900000000001</v>
      </c>
      <c r="P73" s="222">
        <f t="shared" ref="P73" si="47">+P74+P78+P79</f>
        <v>14704.599999999999</v>
      </c>
      <c r="Q73" s="26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</row>
    <row r="74" spans="1:234" s="26" customFormat="1" ht="18" customHeight="1">
      <c r="B74" s="67" t="s">
        <v>57</v>
      </c>
      <c r="C74" s="43">
        <f t="shared" ref="C74:P74" si="48">+C75</f>
        <v>0.3</v>
      </c>
      <c r="D74" s="43">
        <f t="shared" si="48"/>
        <v>0.2</v>
      </c>
      <c r="E74" s="43">
        <f t="shared" si="48"/>
        <v>0.5</v>
      </c>
      <c r="F74" s="43">
        <f t="shared" si="48"/>
        <v>0.5</v>
      </c>
      <c r="G74" s="43">
        <f t="shared" si="48"/>
        <v>0.1</v>
      </c>
      <c r="H74" s="43">
        <f t="shared" si="48"/>
        <v>10.9</v>
      </c>
      <c r="I74" s="43">
        <f t="shared" si="48"/>
        <v>1472</v>
      </c>
      <c r="J74" s="43">
        <f t="shared" si="48"/>
        <v>2067.2999999999997</v>
      </c>
      <c r="K74" s="43">
        <f t="shared" si="48"/>
        <v>1878.6000000000001</v>
      </c>
      <c r="L74" s="43">
        <f t="shared" si="48"/>
        <v>2240.2999999999997</v>
      </c>
      <c r="M74" s="78">
        <f t="shared" si="48"/>
        <v>2158.8999999999996</v>
      </c>
      <c r="N74" s="78">
        <f t="shared" si="48"/>
        <v>2268.4</v>
      </c>
      <c r="O74" s="61">
        <f t="shared" si="48"/>
        <v>2302.9</v>
      </c>
      <c r="P74" s="222">
        <f t="shared" si="48"/>
        <v>5674.5</v>
      </c>
    </row>
    <row r="75" spans="1:234" ht="18" customHeight="1">
      <c r="B75" s="115" t="s">
        <v>58</v>
      </c>
      <c r="C75" s="43">
        <f t="shared" ref="C75:I75" si="49">+C76+C77</f>
        <v>0.3</v>
      </c>
      <c r="D75" s="43">
        <f t="shared" si="49"/>
        <v>0.2</v>
      </c>
      <c r="E75" s="43">
        <f t="shared" si="49"/>
        <v>0.5</v>
      </c>
      <c r="F75" s="43">
        <f t="shared" si="49"/>
        <v>0.5</v>
      </c>
      <c r="G75" s="43">
        <f t="shared" si="49"/>
        <v>0.1</v>
      </c>
      <c r="H75" s="43">
        <f t="shared" si="49"/>
        <v>10.9</v>
      </c>
      <c r="I75" s="43">
        <f t="shared" si="49"/>
        <v>1472</v>
      </c>
      <c r="J75" s="43">
        <f t="shared" ref="J75" si="50">+J76+J77</f>
        <v>2067.2999999999997</v>
      </c>
      <c r="K75" s="43">
        <f t="shared" ref="K75" si="51">+K76+K77</f>
        <v>1878.6000000000001</v>
      </c>
      <c r="L75" s="43">
        <f t="shared" ref="L75:M75" si="52">+L76+L77</f>
        <v>2240.2999999999997</v>
      </c>
      <c r="M75" s="78">
        <f t="shared" si="52"/>
        <v>2158.8999999999996</v>
      </c>
      <c r="N75" s="78">
        <f t="shared" ref="N75:O75" si="53">+N76+N77</f>
        <v>2268.4</v>
      </c>
      <c r="O75" s="61">
        <f t="shared" si="53"/>
        <v>2302.9</v>
      </c>
      <c r="P75" s="222">
        <f t="shared" ref="P75" si="54">+P76+P77</f>
        <v>5674.5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</row>
    <row r="76" spans="1:234" s="27" customFormat="1" ht="18" customHeight="1">
      <c r="B76" s="112" t="s">
        <v>59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1471.9</v>
      </c>
      <c r="J76" s="64">
        <v>2067.1999999999998</v>
      </c>
      <c r="K76" s="64">
        <v>1878.6000000000001</v>
      </c>
      <c r="L76" s="64">
        <v>2240.2999999999997</v>
      </c>
      <c r="M76" s="150">
        <v>2158.6999999999998</v>
      </c>
      <c r="N76" s="150">
        <v>2245.4</v>
      </c>
      <c r="O76" s="211">
        <v>2300.9</v>
      </c>
      <c r="P76" s="211">
        <v>5646.7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 t="s">
        <v>18</v>
      </c>
      <c r="BX76" s="28" t="s">
        <v>18</v>
      </c>
      <c r="BY76" s="28" t="s">
        <v>18</v>
      </c>
      <c r="BZ76" s="28" t="s">
        <v>18</v>
      </c>
      <c r="CA76" s="28" t="s">
        <v>18</v>
      </c>
      <c r="CB76" s="28" t="s">
        <v>18</v>
      </c>
      <c r="CC76" s="28" t="s">
        <v>18</v>
      </c>
      <c r="CD76" s="28" t="s">
        <v>18</v>
      </c>
      <c r="CE76" s="28" t="s">
        <v>18</v>
      </c>
      <c r="CF76" s="28" t="s">
        <v>18</v>
      </c>
      <c r="CG76" s="28" t="s">
        <v>18</v>
      </c>
      <c r="CH76" s="28" t="s">
        <v>18</v>
      </c>
      <c r="CI76" s="28" t="s">
        <v>18</v>
      </c>
      <c r="CJ76" s="28" t="s">
        <v>18</v>
      </c>
      <c r="CK76" s="28" t="s">
        <v>18</v>
      </c>
      <c r="CL76" s="28" t="s">
        <v>18</v>
      </c>
      <c r="CM76" s="28" t="s">
        <v>18</v>
      </c>
      <c r="CN76" s="28" t="s">
        <v>18</v>
      </c>
      <c r="CO76" s="28" t="s">
        <v>18</v>
      </c>
      <c r="CP76" s="28" t="s">
        <v>18</v>
      </c>
      <c r="CQ76" s="28" t="s">
        <v>18</v>
      </c>
      <c r="CR76" s="28" t="s">
        <v>18</v>
      </c>
      <c r="CS76" s="28" t="s">
        <v>18</v>
      </c>
      <c r="CT76" s="28" t="s">
        <v>18</v>
      </c>
      <c r="CU76" s="28" t="s">
        <v>18</v>
      </c>
      <c r="CV76" s="28" t="s">
        <v>18</v>
      </c>
      <c r="CW76" s="28" t="s">
        <v>18</v>
      </c>
      <c r="CX76" s="28" t="s">
        <v>18</v>
      </c>
      <c r="CY76" s="28" t="s">
        <v>18</v>
      </c>
      <c r="CZ76" s="28" t="s">
        <v>18</v>
      </c>
      <c r="DA76" s="28" t="s">
        <v>18</v>
      </c>
      <c r="DB76" s="28" t="s">
        <v>18</v>
      </c>
      <c r="DC76" s="28" t="s">
        <v>18</v>
      </c>
      <c r="DD76" s="28" t="s">
        <v>18</v>
      </c>
      <c r="DE76" s="28" t="s">
        <v>18</v>
      </c>
      <c r="DF76" s="28" t="s">
        <v>18</v>
      </c>
      <c r="DG76" s="28" t="s">
        <v>18</v>
      </c>
      <c r="DH76" s="28" t="s">
        <v>18</v>
      </c>
      <c r="DI76" s="28" t="s">
        <v>18</v>
      </c>
      <c r="DJ76" s="28" t="s">
        <v>18</v>
      </c>
      <c r="DK76" s="28" t="s">
        <v>18</v>
      </c>
      <c r="DL76" s="28" t="s">
        <v>18</v>
      </c>
      <c r="DM76" s="28" t="s">
        <v>18</v>
      </c>
      <c r="DN76" s="28" t="s">
        <v>18</v>
      </c>
      <c r="DO76" s="28" t="s">
        <v>18</v>
      </c>
      <c r="DP76" s="28" t="s">
        <v>18</v>
      </c>
      <c r="DQ76" s="28" t="s">
        <v>18</v>
      </c>
      <c r="DR76" s="28" t="s">
        <v>18</v>
      </c>
      <c r="DS76" s="28" t="s">
        <v>18</v>
      </c>
      <c r="DT76" s="28" t="s">
        <v>18</v>
      </c>
      <c r="DU76" s="28" t="s">
        <v>18</v>
      </c>
      <c r="DV76" s="28" t="s">
        <v>18</v>
      </c>
      <c r="DW76" s="28" t="s">
        <v>18</v>
      </c>
      <c r="DX76" s="28" t="s">
        <v>18</v>
      </c>
      <c r="DY76" s="28" t="s">
        <v>18</v>
      </c>
      <c r="DZ76" s="28" t="s">
        <v>18</v>
      </c>
      <c r="EA76" s="28" t="s">
        <v>18</v>
      </c>
      <c r="EB76" s="28" t="s">
        <v>18</v>
      </c>
      <c r="EC76" s="28" t="s">
        <v>18</v>
      </c>
      <c r="ED76" s="28" t="s">
        <v>18</v>
      </c>
      <c r="EE76" s="28" t="s">
        <v>18</v>
      </c>
      <c r="EF76" s="28" t="s">
        <v>18</v>
      </c>
      <c r="EG76" s="28" t="s">
        <v>18</v>
      </c>
      <c r="EH76" s="28" t="s">
        <v>18</v>
      </c>
      <c r="EI76" s="28" t="s">
        <v>18</v>
      </c>
      <c r="EJ76" s="28" t="s">
        <v>18</v>
      </c>
      <c r="EK76" s="28" t="s">
        <v>18</v>
      </c>
      <c r="EL76" s="28" t="s">
        <v>18</v>
      </c>
      <c r="EM76" s="28" t="s">
        <v>18</v>
      </c>
      <c r="EN76" s="28" t="s">
        <v>18</v>
      </c>
      <c r="EO76" s="28" t="s">
        <v>18</v>
      </c>
      <c r="EP76" s="28" t="s">
        <v>18</v>
      </c>
      <c r="EQ76" s="28" t="s">
        <v>18</v>
      </c>
      <c r="ER76" s="28" t="s">
        <v>18</v>
      </c>
      <c r="ES76" s="28" t="s">
        <v>18</v>
      </c>
      <c r="ET76" s="28" t="s">
        <v>18</v>
      </c>
      <c r="EU76" s="28" t="s">
        <v>18</v>
      </c>
      <c r="EV76" s="28" t="s">
        <v>18</v>
      </c>
      <c r="EW76" s="28" t="s">
        <v>18</v>
      </c>
      <c r="EX76" s="28" t="s">
        <v>18</v>
      </c>
      <c r="EY76" s="28" t="s">
        <v>18</v>
      </c>
      <c r="EZ76" s="28" t="s">
        <v>18</v>
      </c>
      <c r="FA76" s="28" t="s">
        <v>18</v>
      </c>
      <c r="FB76" s="28" t="s">
        <v>18</v>
      </c>
      <c r="FC76" s="28" t="s">
        <v>18</v>
      </c>
      <c r="FD76" s="28" t="s">
        <v>18</v>
      </c>
      <c r="FE76" s="28" t="s">
        <v>18</v>
      </c>
      <c r="FF76" s="28" t="s">
        <v>18</v>
      </c>
      <c r="FG76" s="28" t="s">
        <v>18</v>
      </c>
      <c r="FH76" s="28" t="s">
        <v>18</v>
      </c>
      <c r="FI76" s="28" t="s">
        <v>18</v>
      </c>
      <c r="FJ76" s="28" t="s">
        <v>18</v>
      </c>
      <c r="FK76" s="28" t="s">
        <v>18</v>
      </c>
      <c r="FL76" s="28" t="s">
        <v>18</v>
      </c>
      <c r="FM76" s="28" t="s">
        <v>18</v>
      </c>
      <c r="FN76" s="28" t="s">
        <v>18</v>
      </c>
      <c r="FO76" s="28" t="s">
        <v>18</v>
      </c>
      <c r="FP76" s="28" t="s">
        <v>18</v>
      </c>
      <c r="FQ76" s="28" t="s">
        <v>18</v>
      </c>
      <c r="FR76" s="28" t="s">
        <v>18</v>
      </c>
      <c r="FS76" s="28" t="s">
        <v>18</v>
      </c>
      <c r="FT76" s="28" t="s">
        <v>18</v>
      </c>
      <c r="FU76" s="28" t="s">
        <v>18</v>
      </c>
      <c r="FV76" s="28" t="s">
        <v>18</v>
      </c>
      <c r="FW76" s="28" t="s">
        <v>18</v>
      </c>
      <c r="FX76" s="28" t="s">
        <v>18</v>
      </c>
      <c r="FY76" s="28" t="s">
        <v>18</v>
      </c>
      <c r="FZ76" s="28" t="s">
        <v>18</v>
      </c>
      <c r="GA76" s="28" t="s">
        <v>18</v>
      </c>
      <c r="GB76" s="28" t="s">
        <v>18</v>
      </c>
      <c r="GC76" s="28" t="s">
        <v>18</v>
      </c>
      <c r="GD76" s="28" t="s">
        <v>18</v>
      </c>
      <c r="GE76" s="28" t="s">
        <v>18</v>
      </c>
      <c r="GF76" s="28" t="s">
        <v>18</v>
      </c>
      <c r="GG76" s="28" t="s">
        <v>18</v>
      </c>
      <c r="GH76" s="28" t="s">
        <v>18</v>
      </c>
      <c r="GI76" s="28" t="s">
        <v>18</v>
      </c>
      <c r="GJ76" s="28" t="s">
        <v>18</v>
      </c>
      <c r="GK76" s="28" t="s">
        <v>18</v>
      </c>
      <c r="GL76" s="28" t="s">
        <v>18</v>
      </c>
      <c r="GM76" s="28" t="s">
        <v>18</v>
      </c>
      <c r="GN76" s="28" t="s">
        <v>18</v>
      </c>
      <c r="GO76" s="28" t="s">
        <v>18</v>
      </c>
      <c r="GP76" s="28" t="s">
        <v>18</v>
      </c>
      <c r="GQ76" s="28" t="s">
        <v>18</v>
      </c>
      <c r="GR76" s="28" t="s">
        <v>18</v>
      </c>
      <c r="GS76" s="28" t="s">
        <v>18</v>
      </c>
      <c r="GT76" s="28" t="s">
        <v>18</v>
      </c>
      <c r="GU76" s="28" t="s">
        <v>18</v>
      </c>
      <c r="GV76" s="28" t="s">
        <v>18</v>
      </c>
      <c r="GW76" s="28" t="s">
        <v>18</v>
      </c>
      <c r="GX76" s="28" t="s">
        <v>18</v>
      </c>
      <c r="GY76" s="28" t="s">
        <v>18</v>
      </c>
      <c r="GZ76" s="28" t="s">
        <v>18</v>
      </c>
      <c r="HA76" s="28" t="s">
        <v>18</v>
      </c>
      <c r="HB76" s="28" t="s">
        <v>18</v>
      </c>
      <c r="HC76" s="28" t="s">
        <v>18</v>
      </c>
      <c r="HD76" s="28" t="s">
        <v>18</v>
      </c>
      <c r="HE76" s="28" t="s">
        <v>18</v>
      </c>
      <c r="HF76" s="28" t="s">
        <v>18</v>
      </c>
      <c r="HG76" s="28" t="s">
        <v>18</v>
      </c>
      <c r="HH76" s="28" t="s">
        <v>18</v>
      </c>
      <c r="HI76" s="28" t="s">
        <v>18</v>
      </c>
      <c r="HJ76" s="28" t="s">
        <v>18</v>
      </c>
      <c r="HK76" s="28" t="s">
        <v>18</v>
      </c>
      <c r="HL76" s="28" t="s">
        <v>18</v>
      </c>
      <c r="HM76" s="28" t="s">
        <v>18</v>
      </c>
      <c r="HN76" s="28" t="s">
        <v>18</v>
      </c>
      <c r="HO76" s="28" t="s">
        <v>18</v>
      </c>
      <c r="HP76" s="28" t="s">
        <v>18</v>
      </c>
      <c r="HQ76" s="28" t="s">
        <v>18</v>
      </c>
      <c r="HR76" s="28" t="s">
        <v>18</v>
      </c>
      <c r="HS76" s="28" t="s">
        <v>18</v>
      </c>
      <c r="HT76" s="28" t="s">
        <v>18</v>
      </c>
      <c r="HU76" s="28" t="s">
        <v>18</v>
      </c>
      <c r="HV76" s="28" t="s">
        <v>18</v>
      </c>
      <c r="HW76" s="28" t="s">
        <v>18</v>
      </c>
      <c r="HX76" s="28" t="s">
        <v>18</v>
      </c>
      <c r="HY76" s="28" t="s">
        <v>18</v>
      </c>
      <c r="HZ76" s="28" t="s">
        <v>18</v>
      </c>
    </row>
    <row r="77" spans="1:234" ht="18" customHeight="1">
      <c r="B77" s="112" t="s">
        <v>0</v>
      </c>
      <c r="C77" s="64">
        <v>0.3</v>
      </c>
      <c r="D77" s="64">
        <v>0.2</v>
      </c>
      <c r="E77" s="64">
        <v>0.5</v>
      </c>
      <c r="F77" s="64">
        <v>0.5</v>
      </c>
      <c r="G77" s="64">
        <v>0.1</v>
      </c>
      <c r="H77" s="64">
        <v>10.9</v>
      </c>
      <c r="I77" s="64">
        <v>0.1</v>
      </c>
      <c r="J77" s="64">
        <v>0.1</v>
      </c>
      <c r="K77" s="64">
        <v>0</v>
      </c>
      <c r="L77" s="64">
        <v>0</v>
      </c>
      <c r="M77" s="150">
        <v>0.2</v>
      </c>
      <c r="N77" s="150">
        <v>23</v>
      </c>
      <c r="O77" s="211">
        <v>2</v>
      </c>
      <c r="P77" s="211">
        <v>27.8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</row>
    <row r="78" spans="1:234" ht="18" customHeight="1">
      <c r="B78" s="67" t="s">
        <v>60</v>
      </c>
      <c r="C78" s="62">
        <v>95</v>
      </c>
      <c r="D78" s="62">
        <v>51.5</v>
      </c>
      <c r="E78" s="62">
        <v>58.9</v>
      </c>
      <c r="F78" s="62">
        <v>70.7</v>
      </c>
      <c r="G78" s="62">
        <v>99.7</v>
      </c>
      <c r="H78" s="62">
        <v>78.3</v>
      </c>
      <c r="I78" s="62">
        <v>138.6</v>
      </c>
      <c r="J78" s="62">
        <v>73.3</v>
      </c>
      <c r="K78" s="62">
        <v>143.30000000000001</v>
      </c>
      <c r="L78" s="62">
        <v>107.60000000000001</v>
      </c>
      <c r="M78" s="46">
        <v>206.5</v>
      </c>
      <c r="N78" s="46">
        <v>258.3</v>
      </c>
      <c r="O78" s="201">
        <v>271.89999999999998</v>
      </c>
      <c r="P78" s="201">
        <v>121.69999999999999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</row>
    <row r="79" spans="1:234" ht="18" customHeight="1">
      <c r="B79" s="67" t="s">
        <v>61</v>
      </c>
      <c r="C79" s="62">
        <v>54</v>
      </c>
      <c r="D79" s="62">
        <v>55</v>
      </c>
      <c r="E79" s="62">
        <v>98.8</v>
      </c>
      <c r="F79" s="62">
        <v>122.9</v>
      </c>
      <c r="G79" s="62">
        <v>54.6</v>
      </c>
      <c r="H79" s="62">
        <v>70.099999999999994</v>
      </c>
      <c r="I79" s="62">
        <v>42.699999999999996</v>
      </c>
      <c r="J79" s="62">
        <v>48.3</v>
      </c>
      <c r="K79" s="62">
        <v>77.5</v>
      </c>
      <c r="L79" s="62">
        <v>56.499999999999993</v>
      </c>
      <c r="M79" s="46">
        <v>51.099999999999994</v>
      </c>
      <c r="N79" s="46">
        <v>8135.7000000000007</v>
      </c>
      <c r="O79" s="201">
        <v>9238.1</v>
      </c>
      <c r="P79" s="201">
        <v>8908.4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</row>
    <row r="80" spans="1:234" ht="18" customHeight="1">
      <c r="B80" s="164" t="s">
        <v>138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6">
        <v>0</v>
      </c>
      <c r="N80" s="150">
        <v>8060.9</v>
      </c>
      <c r="O80" s="211">
        <v>9183</v>
      </c>
      <c r="P80" s="211">
        <v>8831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</row>
    <row r="81" spans="2:61" ht="18" customHeight="1">
      <c r="B81" s="67" t="s">
        <v>152</v>
      </c>
      <c r="C81" s="193">
        <v>0.1</v>
      </c>
      <c r="D81" s="193">
        <v>-13.9</v>
      </c>
      <c r="E81" s="193">
        <v>0.3</v>
      </c>
      <c r="F81" s="193">
        <v>0.1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2">
        <v>0</v>
      </c>
      <c r="P81" s="212"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</row>
    <row r="82" spans="2:61" ht="18" customHeight="1">
      <c r="B82" s="69" t="s">
        <v>91</v>
      </c>
      <c r="C82" s="62">
        <v>0.1</v>
      </c>
      <c r="D82" s="62">
        <v>0.1</v>
      </c>
      <c r="E82" s="62">
        <v>9.1999999999999993</v>
      </c>
      <c r="F82" s="62">
        <v>0.1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46">
        <v>0</v>
      </c>
      <c r="N82" s="46">
        <v>0</v>
      </c>
      <c r="O82" s="201">
        <v>0</v>
      </c>
      <c r="P82" s="201">
        <v>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</row>
    <row r="83" spans="2:61" ht="18" customHeight="1" thickBot="1">
      <c r="B83" s="129" t="s">
        <v>62</v>
      </c>
      <c r="C83" s="130">
        <f t="shared" ref="C83:O83" si="55">+C82+C13</f>
        <v>147359.60000000003</v>
      </c>
      <c r="D83" s="130">
        <f t="shared" si="55"/>
        <v>159499.20000000004</v>
      </c>
      <c r="E83" s="130">
        <f t="shared" si="55"/>
        <v>151917.5</v>
      </c>
      <c r="F83" s="130">
        <f t="shared" si="55"/>
        <v>183472.53008099002</v>
      </c>
      <c r="G83" s="130">
        <f>+G82+G13</f>
        <v>206157.4</v>
      </c>
      <c r="H83" s="130">
        <f t="shared" si="55"/>
        <v>248107.49999999997</v>
      </c>
      <c r="I83" s="130">
        <f t="shared" si="55"/>
        <v>285366.09999999998</v>
      </c>
      <c r="J83" s="130">
        <f t="shared" si="55"/>
        <v>313464.8</v>
      </c>
      <c r="K83" s="130">
        <f t="shared" si="55"/>
        <v>320609.70000000007</v>
      </c>
      <c r="L83" s="130">
        <f t="shared" si="55"/>
        <v>352551.60000000003</v>
      </c>
      <c r="M83" s="130">
        <f t="shared" si="55"/>
        <v>386214.89999999997</v>
      </c>
      <c r="N83" s="130">
        <f t="shared" si="55"/>
        <v>430636.20000000007</v>
      </c>
      <c r="O83" s="209">
        <f t="shared" si="55"/>
        <v>483126.8</v>
      </c>
      <c r="P83" s="209">
        <f t="shared" ref="P83" si="56">+P82+P13</f>
        <v>442708.97353970987</v>
      </c>
      <c r="Q83" s="262"/>
      <c r="R83" s="23"/>
      <c r="S83" s="26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</row>
    <row r="84" spans="2:61" ht="18" customHeight="1" thickTop="1">
      <c r="B84" s="175" t="s">
        <v>149</v>
      </c>
      <c r="C84" s="176">
        <v>0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215">
        <v>0</v>
      </c>
      <c r="P84" s="215">
        <v>0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</row>
    <row r="85" spans="2:61" ht="18" customHeight="1">
      <c r="B85" s="132" t="s">
        <v>92</v>
      </c>
      <c r="C85" s="131">
        <f t="shared" ref="C85:I85" si="57">+C86+C87+C89</f>
        <v>975.8</v>
      </c>
      <c r="D85" s="131">
        <f t="shared" si="57"/>
        <v>268.60000000000002</v>
      </c>
      <c r="E85" s="131">
        <f t="shared" si="57"/>
        <v>105.3</v>
      </c>
      <c r="F85" s="131">
        <f t="shared" si="57"/>
        <v>100.3</v>
      </c>
      <c r="G85" s="131">
        <f t="shared" si="57"/>
        <v>74.5</v>
      </c>
      <c r="H85" s="131">
        <f t="shared" si="57"/>
        <v>95.1</v>
      </c>
      <c r="I85" s="131">
        <f t="shared" si="57"/>
        <v>70</v>
      </c>
      <c r="J85" s="131">
        <f>+J86+J87+J89</f>
        <v>73</v>
      </c>
      <c r="K85" s="131">
        <f t="shared" ref="K85:M85" si="58">+K86+K87+K89</f>
        <v>103.00000000000001</v>
      </c>
      <c r="L85" s="131">
        <f t="shared" si="58"/>
        <v>1133.1000000000001</v>
      </c>
      <c r="M85" s="131">
        <f t="shared" si="58"/>
        <v>6650.2</v>
      </c>
      <c r="N85" s="131">
        <f t="shared" ref="N85:O85" si="59">+N86+N87+N89</f>
        <v>3671.2999999999997</v>
      </c>
      <c r="O85" s="216">
        <f t="shared" si="59"/>
        <v>2612.6000000000004</v>
      </c>
      <c r="P85" s="216">
        <f>+P86+P87+P89+P88</f>
        <v>4171.7999999999993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</row>
    <row r="86" spans="2:61" ht="18" customHeight="1">
      <c r="B86" s="91" t="s">
        <v>15</v>
      </c>
      <c r="C86" s="70">
        <v>975.8</v>
      </c>
      <c r="D86" s="70">
        <v>268.60000000000002</v>
      </c>
      <c r="E86" s="70">
        <v>105.3</v>
      </c>
      <c r="F86" s="70">
        <v>100.3</v>
      </c>
      <c r="G86" s="70">
        <v>74.5</v>
      </c>
      <c r="H86" s="70">
        <v>95.1</v>
      </c>
      <c r="I86" s="70">
        <v>70</v>
      </c>
      <c r="J86" s="70">
        <v>72.7</v>
      </c>
      <c r="K86" s="70">
        <v>102.20000000000002</v>
      </c>
      <c r="L86" s="71">
        <v>112.30000000000001</v>
      </c>
      <c r="M86" s="70">
        <v>157.80000000000001</v>
      </c>
      <c r="N86" s="70">
        <v>337.8</v>
      </c>
      <c r="O86" s="24">
        <v>182.79999999999998</v>
      </c>
      <c r="P86" s="255">
        <v>106.20000000000002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</row>
    <row r="87" spans="2:61" ht="18" customHeight="1">
      <c r="B87" s="91" t="s">
        <v>25</v>
      </c>
      <c r="C87" s="99">
        <v>0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71">
        <v>1020.4</v>
      </c>
      <c r="M87" s="70">
        <v>6489.5999999999995</v>
      </c>
      <c r="N87" s="70">
        <v>3332.2999999999997</v>
      </c>
      <c r="O87" s="24">
        <v>2429.7000000000003</v>
      </c>
      <c r="P87" s="255">
        <v>3601.5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</row>
    <row r="88" spans="2:61" ht="18" customHeight="1">
      <c r="B88" s="264" t="s">
        <v>172</v>
      </c>
      <c r="C88" s="99"/>
      <c r="D88" s="99"/>
      <c r="E88" s="99"/>
      <c r="F88" s="99"/>
      <c r="G88" s="99"/>
      <c r="H88" s="99"/>
      <c r="I88" s="99"/>
      <c r="J88" s="99"/>
      <c r="K88" s="99"/>
      <c r="L88" s="71"/>
      <c r="M88" s="70"/>
      <c r="N88" s="70"/>
      <c r="O88" s="24"/>
      <c r="P88" s="255">
        <v>462.5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</row>
    <row r="89" spans="2:61" ht="32.25" customHeight="1">
      <c r="B89" s="147" t="s">
        <v>19</v>
      </c>
      <c r="C89" s="99">
        <v>0</v>
      </c>
      <c r="D89" s="99">
        <v>0</v>
      </c>
      <c r="E89" s="99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0.3</v>
      </c>
      <c r="K89" s="70">
        <v>0.8</v>
      </c>
      <c r="L89" s="71">
        <v>0.4</v>
      </c>
      <c r="M89" s="70">
        <v>2.8</v>
      </c>
      <c r="N89" s="70">
        <v>1.2</v>
      </c>
      <c r="O89" s="214">
        <v>0.10000000000000009</v>
      </c>
      <c r="P89" s="261">
        <v>1.6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</row>
    <row r="90" spans="2:61" ht="23.25" customHeight="1" thickBot="1">
      <c r="B90" s="18" t="s">
        <v>107</v>
      </c>
      <c r="C90" s="133">
        <f t="shared" ref="C90:I90" si="60">+C85+C83</f>
        <v>148335.40000000002</v>
      </c>
      <c r="D90" s="133">
        <f t="shared" si="60"/>
        <v>159767.80000000005</v>
      </c>
      <c r="E90" s="133">
        <f t="shared" si="60"/>
        <v>152022.79999999999</v>
      </c>
      <c r="F90" s="133">
        <f t="shared" si="60"/>
        <v>183572.83008099001</v>
      </c>
      <c r="G90" s="133">
        <f t="shared" si="60"/>
        <v>206231.9</v>
      </c>
      <c r="H90" s="133">
        <f>+H85+H83</f>
        <v>248202.59999999998</v>
      </c>
      <c r="I90" s="133">
        <f t="shared" si="60"/>
        <v>285436.09999999998</v>
      </c>
      <c r="J90" s="133">
        <f>+J85+J83</f>
        <v>313537.8</v>
      </c>
      <c r="K90" s="133">
        <f t="shared" ref="K90:M90" si="61">+K85+K83</f>
        <v>320712.70000000007</v>
      </c>
      <c r="L90" s="133">
        <f t="shared" si="61"/>
        <v>353684.7</v>
      </c>
      <c r="M90" s="130">
        <f t="shared" si="61"/>
        <v>392865.1</v>
      </c>
      <c r="N90" s="130">
        <f t="shared" ref="N90:O90" si="62">+N85+N83</f>
        <v>434307.50000000006</v>
      </c>
      <c r="O90" s="209">
        <f t="shared" si="62"/>
        <v>485739.39999999997</v>
      </c>
      <c r="P90" s="209">
        <f t="shared" ref="P90" si="63">+P85+P83</f>
        <v>446880.77353970986</v>
      </c>
      <c r="Q90" s="262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</row>
    <row r="91" spans="2:61" ht="14.25" customHeight="1" thickTop="1">
      <c r="B91" s="124" t="s">
        <v>109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22"/>
      <c r="O91" s="22"/>
      <c r="P91" s="2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</row>
    <row r="92" spans="2:61" ht="15" customHeight="1">
      <c r="B92" s="4" t="s">
        <v>108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22"/>
      <c r="O92" s="22"/>
      <c r="P92" s="2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</row>
    <row r="93" spans="2:61" ht="12" customHeight="1">
      <c r="B93" s="52" t="s">
        <v>6</v>
      </c>
      <c r="C93" s="51"/>
      <c r="D93" s="51"/>
      <c r="E93" s="51"/>
      <c r="F93" s="51"/>
      <c r="G93" s="51"/>
      <c r="H93" s="51"/>
      <c r="I93" s="51"/>
      <c r="J93" s="51"/>
      <c r="K93" s="61"/>
      <c r="L93" s="61"/>
      <c r="M93" s="61"/>
      <c r="N93" s="22"/>
      <c r="O93" s="22"/>
      <c r="P93" s="22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</row>
    <row r="94" spans="2:61" ht="12" customHeight="1">
      <c r="B94" s="52" t="s">
        <v>20</v>
      </c>
      <c r="C94" s="73"/>
      <c r="D94" s="73"/>
      <c r="E94" s="73"/>
      <c r="F94" s="73"/>
      <c r="G94" s="73"/>
      <c r="H94" s="73"/>
      <c r="I94" s="73"/>
      <c r="J94" s="73"/>
      <c r="K94" s="61"/>
      <c r="L94" s="61"/>
      <c r="M94" s="61"/>
      <c r="N94" s="22"/>
      <c r="O94" s="22"/>
      <c r="P94" s="22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</row>
    <row r="95" spans="2:61" ht="16.5">
      <c r="B95" s="53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22"/>
      <c r="O95" s="22"/>
      <c r="P95" s="22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</row>
    <row r="96" spans="2:61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22"/>
      <c r="O96" s="22"/>
      <c r="P96" s="22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</row>
    <row r="97" spans="2:61"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24"/>
      <c r="O97" s="24"/>
      <c r="P97" s="22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</row>
    <row r="98" spans="2:61"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24"/>
      <c r="P98" s="22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</row>
    <row r="99" spans="2:61"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4"/>
      <c r="P99" s="22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</row>
    <row r="100" spans="2:61"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24"/>
      <c r="O100" s="24"/>
      <c r="P100" s="22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</row>
    <row r="101" spans="2:61"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24"/>
      <c r="O101" s="24"/>
      <c r="P101" s="22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</row>
    <row r="102" spans="2:61">
      <c r="B102" s="50"/>
      <c r="C102" s="51"/>
      <c r="D102" s="51"/>
      <c r="E102" s="51"/>
      <c r="F102" s="51"/>
      <c r="G102" s="51"/>
      <c r="H102" s="51"/>
      <c r="I102" s="243"/>
      <c r="J102" s="243"/>
      <c r="K102" s="51"/>
      <c r="L102" s="51"/>
      <c r="M102" s="51"/>
      <c r="N102" s="24"/>
      <c r="O102" s="24"/>
      <c r="P102" s="2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</row>
    <row r="103" spans="2:61"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24"/>
      <c r="P103" s="22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</row>
    <row r="104" spans="2:61"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24"/>
      <c r="P104" s="22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</row>
    <row r="105" spans="2:61"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24"/>
      <c r="O105" s="24"/>
      <c r="P105" s="22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</row>
    <row r="106" spans="2:61"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24"/>
      <c r="O106" s="24"/>
      <c r="P106" s="22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</row>
    <row r="107" spans="2:61"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24"/>
      <c r="O107" s="24"/>
      <c r="P107" s="22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</row>
    <row r="108" spans="2:61"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24"/>
      <c r="O108" s="24"/>
      <c r="P108" s="22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</row>
    <row r="109" spans="2:61"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24"/>
      <c r="O109" s="24"/>
      <c r="P109" s="22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</row>
    <row r="110" spans="2:61"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24"/>
      <c r="O110" s="24"/>
      <c r="P110" s="22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</row>
    <row r="111" spans="2:61"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24"/>
      <c r="O111" s="24"/>
      <c r="P111" s="22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</row>
    <row r="112" spans="2:61"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24"/>
      <c r="O112" s="24"/>
      <c r="P112" s="2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</row>
    <row r="113" spans="2:61"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24"/>
      <c r="O113" s="24"/>
      <c r="P113" s="22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</row>
    <row r="114" spans="2:61"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24"/>
      <c r="O114" s="24"/>
      <c r="P114" s="22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</row>
    <row r="115" spans="2:61"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24"/>
      <c r="O115" s="24"/>
      <c r="P115" s="22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</row>
    <row r="116" spans="2:61"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24"/>
      <c r="O116" s="24"/>
      <c r="P116" s="22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</row>
    <row r="117" spans="2:61"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24"/>
      <c r="O117" s="24"/>
      <c r="P117" s="22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</row>
    <row r="118" spans="2:61"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24"/>
      <c r="O118" s="24"/>
      <c r="P118" s="22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</row>
    <row r="119" spans="2:61"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24"/>
      <c r="O119" s="24"/>
      <c r="P119" s="22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</row>
    <row r="120" spans="2:61"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24"/>
      <c r="O120" s="24"/>
      <c r="P120" s="22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</row>
    <row r="121" spans="2:61">
      <c r="B121" s="50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24"/>
      <c r="O121" s="24"/>
      <c r="P121" s="22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</row>
    <row r="122" spans="2:61"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24"/>
      <c r="O122" s="24"/>
      <c r="P122" s="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</row>
    <row r="123" spans="2:61"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24"/>
      <c r="O123" s="24"/>
      <c r="P123" s="22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</row>
    <row r="124" spans="2:61"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24"/>
      <c r="O124" s="24"/>
      <c r="P124" s="22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</row>
    <row r="125" spans="2:61"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24"/>
      <c r="O125" s="24"/>
      <c r="P125" s="22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</row>
    <row r="126" spans="2:61"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24"/>
      <c r="O126" s="24"/>
      <c r="P126" s="22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</row>
    <row r="127" spans="2:61"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24"/>
      <c r="O127" s="24"/>
      <c r="P127" s="22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</row>
    <row r="128" spans="2:61"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24"/>
      <c r="O128" s="24"/>
      <c r="P128" s="22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</row>
    <row r="129" spans="2:61"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24"/>
      <c r="O129" s="24"/>
      <c r="P129" s="22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</row>
    <row r="130" spans="2:61"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24"/>
      <c r="O130" s="24"/>
      <c r="P130" s="22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</row>
    <row r="131" spans="2:61">
      <c r="B131" s="50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24"/>
      <c r="O131" s="24"/>
      <c r="P131" s="22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</row>
    <row r="132" spans="2:61"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24"/>
      <c r="O132" s="24"/>
      <c r="P132" s="2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</row>
    <row r="133" spans="2:61"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24"/>
      <c r="O133" s="24"/>
      <c r="P133" s="22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</row>
    <row r="134" spans="2:61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24"/>
      <c r="O134" s="24"/>
      <c r="P134" s="22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</row>
    <row r="135" spans="2:61">
      <c r="B135" s="50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24"/>
      <c r="O135" s="24"/>
      <c r="P135" s="22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</row>
    <row r="136" spans="2:61"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24"/>
      <c r="O136" s="24"/>
      <c r="P136" s="22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</row>
    <row r="137" spans="2:61"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24"/>
      <c r="O137" s="24"/>
      <c r="P137" s="22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</row>
    <row r="138" spans="2:61"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24"/>
      <c r="O138" s="24"/>
      <c r="P138" s="2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</row>
    <row r="139" spans="2:61"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24"/>
      <c r="O139" s="24"/>
      <c r="P139" s="2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</row>
    <row r="140" spans="2:61"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24"/>
      <c r="O140" s="24"/>
      <c r="P140" s="22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</row>
    <row r="141" spans="2:61"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24"/>
      <c r="O141" s="24"/>
      <c r="P141" s="22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</row>
    <row r="142" spans="2:61"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24"/>
      <c r="O142" s="24"/>
      <c r="P142" s="2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</row>
    <row r="143" spans="2:61"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24"/>
      <c r="O143" s="24"/>
      <c r="P143" s="22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</row>
    <row r="144" spans="2:61">
      <c r="B144" s="50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24"/>
      <c r="O144" s="24"/>
      <c r="P144" s="22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</row>
    <row r="145" spans="2:61"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24"/>
      <c r="O145" s="24"/>
      <c r="P145" s="22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</row>
    <row r="146" spans="2:61"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24"/>
      <c r="O146" s="24"/>
      <c r="P146" s="22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</row>
    <row r="147" spans="2:61">
      <c r="B147" s="50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24"/>
      <c r="O147" s="24"/>
      <c r="P147" s="22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</row>
    <row r="148" spans="2:61">
      <c r="B148" s="50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24"/>
      <c r="O148" s="24"/>
      <c r="P148" s="22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</row>
    <row r="149" spans="2:61">
      <c r="B149" s="50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24"/>
      <c r="O149" s="24"/>
      <c r="P149" s="22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</row>
    <row r="150" spans="2:61"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24"/>
      <c r="O150" s="24"/>
      <c r="P150" s="22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</row>
    <row r="151" spans="2:61"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24"/>
      <c r="O151" s="24"/>
      <c r="P151" s="22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</row>
    <row r="152" spans="2:61"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24"/>
      <c r="O152" s="24"/>
      <c r="P152" s="2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2:61"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24"/>
      <c r="O153" s="24"/>
      <c r="P153" s="22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</row>
    <row r="154" spans="2:61"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24"/>
      <c r="O154" s="24"/>
      <c r="P154" s="22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</row>
    <row r="155" spans="2:61">
      <c r="B155" s="50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24"/>
      <c r="O155" s="24"/>
      <c r="P155" s="22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</row>
    <row r="156" spans="2:61"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24"/>
      <c r="O156" s="24"/>
      <c r="P156" s="22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</row>
    <row r="157" spans="2:61"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24"/>
      <c r="O157" s="24"/>
      <c r="P157" s="22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</row>
    <row r="158" spans="2:61">
      <c r="B158" s="50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24"/>
      <c r="O158" s="24"/>
      <c r="P158" s="22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</row>
    <row r="159" spans="2:61"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24"/>
      <c r="O159" s="24"/>
      <c r="P159" s="22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</row>
    <row r="160" spans="2:61"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24"/>
      <c r="O160" s="24"/>
      <c r="P160" s="22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</row>
    <row r="161" spans="2:61"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24"/>
      <c r="O161" s="24"/>
      <c r="P161" s="22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</row>
    <row r="162" spans="2:61"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24"/>
      <c r="O162" s="24"/>
      <c r="P162" s="2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</row>
    <row r="163" spans="2:61"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24"/>
      <c r="O163" s="24"/>
      <c r="P163" s="22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</row>
    <row r="164" spans="2:61"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24"/>
      <c r="O164" s="24"/>
      <c r="P164" s="22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</row>
    <row r="165" spans="2:61">
      <c r="B165" s="50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24"/>
      <c r="O165" s="24"/>
      <c r="P165" s="22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</row>
    <row r="166" spans="2:61">
      <c r="B166" s="50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24"/>
      <c r="O166" s="24"/>
      <c r="P166" s="22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</row>
    <row r="167" spans="2:61"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24"/>
      <c r="O167" s="24"/>
      <c r="P167" s="22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</row>
    <row r="168" spans="2:61"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24"/>
      <c r="O168" s="24"/>
      <c r="P168" s="22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</row>
    <row r="169" spans="2:61"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24"/>
      <c r="O169" s="24"/>
      <c r="P169" s="22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</row>
    <row r="170" spans="2:61">
      <c r="B170" s="50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24"/>
      <c r="O170" s="24"/>
      <c r="P170" s="22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</row>
    <row r="171" spans="2:61">
      <c r="B171" s="50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24"/>
      <c r="O171" s="24"/>
      <c r="P171" s="22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</row>
    <row r="172" spans="2:61">
      <c r="B172" s="50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24"/>
      <c r="O172" s="24"/>
      <c r="P172" s="2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</row>
    <row r="173" spans="2:61"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24"/>
      <c r="O173" s="24"/>
      <c r="P173" s="22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</row>
    <row r="174" spans="2:61"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24"/>
      <c r="O174" s="24"/>
      <c r="P174" s="22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</row>
    <row r="175" spans="2:61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24"/>
      <c r="O175" s="24"/>
      <c r="P175" s="22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</row>
    <row r="176" spans="2:61">
      <c r="B176" s="50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24"/>
      <c r="O176" s="24"/>
      <c r="P176" s="22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</row>
    <row r="177" spans="2:61">
      <c r="B177" s="50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24"/>
      <c r="O177" s="24"/>
      <c r="P177" s="22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</row>
    <row r="178" spans="2:61"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24"/>
      <c r="O178" s="24"/>
      <c r="P178" s="22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</row>
    <row r="179" spans="2:61">
      <c r="B179" s="50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24"/>
      <c r="O179" s="24"/>
      <c r="P179" s="22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</row>
    <row r="180" spans="2:61">
      <c r="B180" s="50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24"/>
      <c r="O180" s="24"/>
      <c r="P180" s="22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</row>
    <row r="181" spans="2:61">
      <c r="B181" s="50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24"/>
      <c r="O181" s="24"/>
      <c r="P181" s="22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</row>
    <row r="182" spans="2:61"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24"/>
      <c r="O182" s="24"/>
      <c r="P182" s="22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</row>
    <row r="183" spans="2:61">
      <c r="B183" s="50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24"/>
      <c r="O183" s="24"/>
      <c r="P183" s="22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</row>
    <row r="184" spans="2:61"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24"/>
      <c r="O184" s="24"/>
      <c r="P184" s="22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</row>
    <row r="185" spans="2:61">
      <c r="B185" s="50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24"/>
      <c r="O185" s="24"/>
      <c r="P185" s="22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</row>
    <row r="186" spans="2:61"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24"/>
      <c r="O186" s="24"/>
      <c r="P186" s="22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</row>
    <row r="187" spans="2:61">
      <c r="B187" s="50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24"/>
      <c r="O187" s="24"/>
      <c r="P187" s="22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</row>
    <row r="188" spans="2:61">
      <c r="B188" s="50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24"/>
      <c r="O188" s="24"/>
      <c r="P188" s="22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</row>
    <row r="189" spans="2:61"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24"/>
      <c r="O189" s="24"/>
      <c r="P189" s="22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</row>
    <row r="190" spans="2:61"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24"/>
      <c r="O190" s="24"/>
      <c r="P190" s="22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</row>
    <row r="191" spans="2:61">
      <c r="B191" s="50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24"/>
      <c r="O191" s="24"/>
      <c r="P191" s="22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</row>
    <row r="192" spans="2:61">
      <c r="B192" s="50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24"/>
      <c r="O192" s="24"/>
      <c r="P192" s="22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</row>
    <row r="193" spans="2:61">
      <c r="B193" s="50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24"/>
      <c r="O193" s="24"/>
      <c r="P193" s="22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</row>
    <row r="194" spans="2:61">
      <c r="B194" s="50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24"/>
      <c r="O194" s="24"/>
      <c r="P194" s="22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</row>
    <row r="195" spans="2:61"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24"/>
      <c r="O195" s="24"/>
      <c r="P195" s="22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</row>
    <row r="196" spans="2:61"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24"/>
      <c r="O196" s="24"/>
      <c r="P196" s="22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</row>
    <row r="197" spans="2:61"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24"/>
      <c r="O197" s="24"/>
      <c r="P197" s="22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</row>
    <row r="198" spans="2:61"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24"/>
      <c r="O198" s="24"/>
      <c r="P198" s="22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</row>
    <row r="199" spans="2:61"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24"/>
      <c r="O199" s="24"/>
      <c r="P199" s="22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</row>
    <row r="200" spans="2:61"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24"/>
      <c r="O200" s="24"/>
      <c r="P200" s="22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</row>
    <row r="201" spans="2:61">
      <c r="B201" s="50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24"/>
      <c r="O201" s="24"/>
      <c r="P201" s="22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</row>
    <row r="202" spans="2:61">
      <c r="B202" s="50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24"/>
      <c r="O202" s="24"/>
      <c r="P202" s="22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</row>
    <row r="203" spans="2:61">
      <c r="B203" s="50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24"/>
      <c r="O203" s="24"/>
      <c r="P203" s="22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</row>
    <row r="204" spans="2:61">
      <c r="B204" s="50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24"/>
      <c r="O204" s="24"/>
      <c r="P204" s="22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</row>
    <row r="205" spans="2:61">
      <c r="B205" s="50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24"/>
      <c r="O205" s="24"/>
      <c r="P205" s="22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</row>
    <row r="206" spans="2:61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22"/>
      <c r="O206" s="22"/>
      <c r="P206" s="22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</row>
    <row r="207" spans="2:61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22"/>
      <c r="O207" s="22"/>
      <c r="P207" s="22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</row>
    <row r="208" spans="2:61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22"/>
      <c r="O208" s="22"/>
      <c r="P208" s="22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</row>
    <row r="209" spans="2:61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22"/>
      <c r="O209" s="22"/>
      <c r="P209" s="22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</row>
    <row r="210" spans="2:61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22"/>
      <c r="O210" s="22"/>
      <c r="P210" s="22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</row>
    <row r="211" spans="2:61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22"/>
      <c r="O211" s="22"/>
      <c r="P211" s="22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</row>
    <row r="212" spans="2:61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22"/>
      <c r="O212" s="22"/>
      <c r="P212" s="22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</row>
    <row r="213" spans="2:61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22"/>
      <c r="O213" s="22"/>
      <c r="P213" s="22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</row>
    <row r="214" spans="2:61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22"/>
      <c r="O214" s="22"/>
      <c r="P214" s="22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</row>
    <row r="215" spans="2:61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22"/>
      <c r="O215" s="22"/>
      <c r="P215" s="22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</row>
    <row r="216" spans="2:61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22"/>
      <c r="O216" s="22"/>
      <c r="P216" s="22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</row>
    <row r="217" spans="2:61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22"/>
      <c r="O217" s="22"/>
      <c r="P217" s="22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</row>
    <row r="218" spans="2:61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22"/>
      <c r="O218" s="22"/>
      <c r="P218" s="22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</row>
    <row r="219" spans="2:61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22"/>
      <c r="O219" s="22"/>
      <c r="P219" s="22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</row>
    <row r="220" spans="2:61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22"/>
      <c r="O220" s="22"/>
      <c r="P220" s="22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</row>
    <row r="221" spans="2:61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22"/>
      <c r="O221" s="22"/>
      <c r="P221" s="22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</row>
    <row r="222" spans="2:61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22"/>
      <c r="O222" s="22"/>
      <c r="P222" s="22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</row>
    <row r="223" spans="2:61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22"/>
      <c r="O223" s="22"/>
      <c r="P223" s="22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</row>
    <row r="224" spans="2:61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22"/>
      <c r="O224" s="22"/>
      <c r="P224" s="22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</row>
    <row r="225" spans="2:61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22"/>
      <c r="O225" s="22"/>
      <c r="P225" s="22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</row>
    <row r="226" spans="2:61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22"/>
      <c r="O226" s="22"/>
      <c r="P226" s="22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</row>
    <row r="227" spans="2:61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22"/>
      <c r="O227" s="22"/>
      <c r="P227" s="22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</row>
    <row r="228" spans="2:61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22"/>
      <c r="O228" s="22"/>
      <c r="P228" s="22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</row>
    <row r="229" spans="2:61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22"/>
      <c r="O229" s="22"/>
      <c r="P229" s="22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</row>
    <row r="230" spans="2:61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22"/>
      <c r="O230" s="22"/>
      <c r="P230" s="22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</row>
    <row r="231" spans="2:61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22"/>
      <c r="O231" s="22"/>
      <c r="P231" s="22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</row>
    <row r="232" spans="2:61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22"/>
      <c r="O232" s="22"/>
      <c r="P232" s="22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</row>
    <row r="233" spans="2:61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22"/>
      <c r="O233" s="22"/>
      <c r="P233" s="22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</row>
    <row r="234" spans="2:61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22"/>
      <c r="O234" s="22"/>
      <c r="P234" s="22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</row>
    <row r="235" spans="2:61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22"/>
      <c r="O235" s="22"/>
      <c r="P235" s="22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</row>
    <row r="236" spans="2:61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22"/>
      <c r="O236" s="22"/>
      <c r="P236" s="22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</row>
    <row r="237" spans="2:61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22"/>
      <c r="O237" s="22"/>
      <c r="P237" s="22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</row>
    <row r="238" spans="2:61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22"/>
      <c r="O238" s="22"/>
      <c r="P238" s="22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</row>
    <row r="239" spans="2:61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22"/>
      <c r="O239" s="22"/>
      <c r="P239" s="22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</row>
    <row r="240" spans="2:61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22"/>
      <c r="O240" s="22"/>
      <c r="P240" s="22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</row>
    <row r="241" spans="2:61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22"/>
      <c r="O241" s="22"/>
      <c r="P241" s="22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</row>
    <row r="242" spans="2:61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22"/>
      <c r="O242" s="22"/>
      <c r="P242" s="22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</row>
    <row r="243" spans="2:61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22"/>
      <c r="O243" s="22"/>
      <c r="P243" s="22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</row>
    <row r="244" spans="2:61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22"/>
      <c r="O244" s="22"/>
      <c r="P244" s="22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</row>
    <row r="245" spans="2:61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22"/>
      <c r="O245" s="22"/>
      <c r="P245" s="22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</row>
    <row r="246" spans="2:61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22"/>
      <c r="O246" s="22"/>
      <c r="P246" s="22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</row>
    <row r="247" spans="2:61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22"/>
      <c r="O247" s="22"/>
      <c r="P247" s="22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</row>
    <row r="248" spans="2:61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22"/>
      <c r="O248" s="22"/>
      <c r="P248" s="22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</row>
    <row r="249" spans="2:61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22"/>
      <c r="O249" s="22"/>
      <c r="P249" s="22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</row>
    <row r="250" spans="2:61"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22"/>
      <c r="O250" s="22"/>
      <c r="P250" s="22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</row>
    <row r="251" spans="2:61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22"/>
      <c r="O251" s="22"/>
      <c r="P251" s="22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</row>
    <row r="252" spans="2:61"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22"/>
      <c r="O252" s="22"/>
      <c r="P252" s="22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</row>
    <row r="253" spans="2:61"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22"/>
      <c r="O253" s="22"/>
      <c r="P253" s="22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</row>
    <row r="254" spans="2:61"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22"/>
      <c r="O254" s="22"/>
      <c r="P254" s="22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</row>
    <row r="255" spans="2:61"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22"/>
      <c r="O255" s="22"/>
      <c r="P255" s="22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</row>
    <row r="256" spans="2:61"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22"/>
      <c r="O256" s="22"/>
      <c r="P256" s="22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</row>
    <row r="257" spans="2:61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22"/>
      <c r="O257" s="22"/>
      <c r="P257" s="22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</row>
    <row r="258" spans="2:61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22"/>
      <c r="O258" s="22"/>
      <c r="P258" s="22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</row>
    <row r="259" spans="2:61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22"/>
      <c r="O259" s="22"/>
      <c r="P259" s="22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</row>
    <row r="260" spans="2:61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22"/>
      <c r="O260" s="22"/>
      <c r="P260" s="22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</row>
    <row r="261" spans="2:61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22"/>
      <c r="O261" s="22"/>
      <c r="P261" s="22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</row>
    <row r="262" spans="2:61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22"/>
      <c r="O262" s="22"/>
      <c r="P262" s="22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</row>
    <row r="263" spans="2:61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22"/>
      <c r="O263" s="22"/>
      <c r="P263" s="22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</row>
    <row r="264" spans="2:61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22"/>
      <c r="O264" s="22"/>
      <c r="P264" s="22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</row>
    <row r="265" spans="2:61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22"/>
      <c r="O265" s="22"/>
      <c r="P265" s="22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</row>
    <row r="266" spans="2:61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22"/>
      <c r="O266" s="22"/>
      <c r="P266" s="22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</row>
    <row r="267" spans="2:61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22"/>
      <c r="O267" s="22"/>
      <c r="P267" s="22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</row>
    <row r="268" spans="2:61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22"/>
      <c r="O268" s="22"/>
      <c r="P268" s="22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</row>
    <row r="269" spans="2:61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22"/>
      <c r="O269" s="22"/>
      <c r="P269" s="22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</row>
    <row r="270" spans="2:61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22"/>
      <c r="O270" s="22"/>
      <c r="P270" s="22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</row>
    <row r="271" spans="2:61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22"/>
      <c r="O271" s="22"/>
      <c r="P271" s="22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</row>
    <row r="272" spans="2:61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22"/>
      <c r="O272" s="22"/>
      <c r="P272" s="22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</row>
    <row r="273" spans="2:61"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22"/>
      <c r="O273" s="22"/>
      <c r="P273" s="22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</row>
    <row r="274" spans="2:61"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22"/>
      <c r="O274" s="22"/>
      <c r="P274" s="22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</row>
    <row r="275" spans="2:61"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22"/>
      <c r="O275" s="22"/>
      <c r="P275" s="22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</row>
    <row r="276" spans="2:61"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22"/>
      <c r="O276" s="22"/>
      <c r="P276" s="22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</row>
    <row r="277" spans="2:61"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22"/>
      <c r="O277" s="22"/>
      <c r="P277" s="22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</row>
    <row r="278" spans="2:61"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22"/>
      <c r="O278" s="22"/>
      <c r="P278" s="22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</row>
    <row r="279" spans="2:61"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22"/>
      <c r="O279" s="22"/>
      <c r="P279" s="22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</row>
    <row r="280" spans="2:61"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22"/>
      <c r="O280" s="22"/>
      <c r="P280" s="22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</row>
    <row r="281" spans="2:61"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22"/>
      <c r="O281" s="22"/>
      <c r="P281" s="22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</row>
    <row r="282" spans="2:61"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22"/>
      <c r="O282" s="22"/>
      <c r="P282" s="22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</row>
    <row r="283" spans="2:61"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22"/>
      <c r="O283" s="22"/>
      <c r="P283" s="22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</row>
    <row r="284" spans="2:61"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22"/>
      <c r="O284" s="22"/>
      <c r="P284" s="22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</row>
    <row r="285" spans="2:61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22"/>
      <c r="O285" s="22"/>
      <c r="P285" s="22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</row>
    <row r="286" spans="2:61"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22"/>
      <c r="O286" s="22"/>
      <c r="P286" s="22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</row>
    <row r="287" spans="2:61"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22"/>
      <c r="O287" s="22"/>
      <c r="P287" s="22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</row>
    <row r="288" spans="2:61"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22"/>
      <c r="O288" s="22"/>
      <c r="P288" s="22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</row>
    <row r="289" spans="2:61"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22"/>
      <c r="O289" s="22"/>
      <c r="P289" s="22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</row>
    <row r="290" spans="2:61"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22"/>
      <c r="O290" s="22"/>
      <c r="P290" s="22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</row>
    <row r="291" spans="2:61"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22"/>
      <c r="O291" s="22"/>
      <c r="P291" s="22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</row>
    <row r="292" spans="2:61"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22"/>
      <c r="O292" s="22"/>
      <c r="P292" s="22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</row>
    <row r="293" spans="2:61"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22"/>
      <c r="O293" s="22"/>
      <c r="P293" s="22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</row>
    <row r="294" spans="2:61"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22"/>
      <c r="O294" s="22"/>
      <c r="P294" s="22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</row>
    <row r="295" spans="2:61"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22"/>
      <c r="O295" s="22"/>
      <c r="P295" s="22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</row>
    <row r="296" spans="2:61"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22"/>
      <c r="O296" s="22"/>
      <c r="P296" s="22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</row>
    <row r="297" spans="2:61"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22"/>
      <c r="O297" s="22"/>
      <c r="P297" s="22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</row>
    <row r="298" spans="2:61"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22"/>
      <c r="O298" s="22"/>
      <c r="P298" s="22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</row>
    <row r="299" spans="2:61"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22"/>
      <c r="O299" s="22"/>
      <c r="P299" s="22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</row>
    <row r="300" spans="2:61"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22"/>
      <c r="O300" s="22"/>
      <c r="P300" s="22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</row>
    <row r="301" spans="2:61"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22"/>
      <c r="O301" s="22"/>
      <c r="P301" s="22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</row>
    <row r="302" spans="2:61"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22"/>
      <c r="O302" s="22"/>
      <c r="P302" s="22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</row>
    <row r="303" spans="2:61"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22"/>
      <c r="O303" s="22"/>
      <c r="P303" s="22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</row>
    <row r="304" spans="2:61"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22"/>
      <c r="O304" s="22"/>
      <c r="P304" s="22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</row>
    <row r="305" spans="2:61"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22"/>
      <c r="O305" s="22"/>
      <c r="P305" s="22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</row>
    <row r="306" spans="2:61"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22"/>
      <c r="O306" s="22"/>
      <c r="P306" s="22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</row>
    <row r="307" spans="2:61"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22"/>
      <c r="O307" s="22"/>
      <c r="P307" s="22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</row>
    <row r="308" spans="2:61"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22"/>
      <c r="O308" s="22"/>
      <c r="P308" s="22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</row>
    <row r="309" spans="2:61"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22"/>
      <c r="O309" s="22"/>
      <c r="P309" s="22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</row>
    <row r="310" spans="2:61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22"/>
      <c r="O310" s="22"/>
      <c r="P310" s="22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</row>
    <row r="311" spans="2:61"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22"/>
      <c r="O311" s="22"/>
      <c r="P311" s="22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</row>
    <row r="312" spans="2:61"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22"/>
      <c r="O312" s="22"/>
      <c r="P312" s="22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</row>
    <row r="313" spans="2:61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22"/>
      <c r="O313" s="22"/>
      <c r="P313" s="22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</row>
    <row r="314" spans="2:61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22"/>
      <c r="O314" s="22"/>
      <c r="P314" s="22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</row>
    <row r="315" spans="2:61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22"/>
      <c r="O315" s="22"/>
      <c r="P315" s="22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</row>
    <row r="316" spans="2:61"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22"/>
      <c r="O316" s="22"/>
      <c r="P316" s="22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</row>
    <row r="317" spans="2:61"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22"/>
      <c r="O317" s="22"/>
      <c r="P317" s="22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</row>
    <row r="318" spans="2:61"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22"/>
      <c r="O318" s="22"/>
      <c r="P318" s="22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</row>
    <row r="319" spans="2:61"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22"/>
      <c r="O319" s="22"/>
      <c r="P319" s="22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</row>
    <row r="320" spans="2:61"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22"/>
      <c r="O320" s="22"/>
      <c r="P320" s="22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</row>
    <row r="321" spans="2:61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22"/>
      <c r="O321" s="22"/>
      <c r="P321" s="22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</row>
    <row r="322" spans="2:61"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22"/>
      <c r="O322" s="22"/>
      <c r="P322" s="22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</row>
    <row r="323" spans="2:61"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22"/>
      <c r="O323" s="22"/>
      <c r="P323" s="22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</row>
    <row r="324" spans="2:61"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22"/>
      <c r="O324" s="22"/>
      <c r="P324" s="22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</row>
    <row r="325" spans="2:61"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22"/>
      <c r="O325" s="22"/>
      <c r="P325" s="22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</row>
    <row r="326" spans="2:61"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22"/>
      <c r="O326" s="22"/>
      <c r="P326" s="22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</row>
    <row r="327" spans="2:61"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22"/>
      <c r="O327" s="22"/>
      <c r="P327" s="22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</row>
    <row r="328" spans="2:61"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22"/>
      <c r="O328" s="22"/>
      <c r="P328" s="22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</row>
    <row r="329" spans="2:61"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22"/>
      <c r="O329" s="22"/>
      <c r="P329" s="22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</row>
    <row r="330" spans="2:61"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22"/>
      <c r="O330" s="22"/>
      <c r="P330" s="22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</row>
    <row r="331" spans="2:61"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22"/>
      <c r="O331" s="22"/>
      <c r="P331" s="22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</row>
    <row r="332" spans="2:61"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22"/>
      <c r="O332" s="22"/>
      <c r="P332" s="22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</row>
    <row r="333" spans="2:61"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22"/>
      <c r="O333" s="22"/>
      <c r="P333" s="22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</row>
    <row r="334" spans="2:61"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22"/>
      <c r="O334" s="22"/>
      <c r="P334" s="22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</row>
    <row r="335" spans="2:61"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22"/>
      <c r="O335" s="22"/>
      <c r="P335" s="22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</row>
    <row r="336" spans="2:61"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22"/>
      <c r="O336" s="22"/>
      <c r="P336" s="22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</row>
    <row r="337" spans="1:234"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22"/>
      <c r="O337" s="22"/>
      <c r="P337" s="22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</row>
    <row r="338" spans="1:234"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22"/>
      <c r="O338" s="22"/>
      <c r="P338" s="22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</row>
    <row r="339" spans="1:234"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22"/>
      <c r="O339" s="22"/>
      <c r="P339" s="22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</row>
    <row r="340" spans="1:234"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</row>
    <row r="341" spans="1:234"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</row>
    <row r="342" spans="1:234" s="1" customFormat="1">
      <c r="A342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</row>
    <row r="343" spans="1:234" s="1" customFormat="1">
      <c r="A343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</row>
    <row r="344" spans="1:234" s="1" customFormat="1">
      <c r="A344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</row>
    <row r="345" spans="1:234" s="1" customFormat="1">
      <c r="A345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</row>
    <row r="346" spans="1:234" s="1" customFormat="1">
      <c r="A346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</row>
    <row r="347" spans="1:234" s="1" customFormat="1">
      <c r="A347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</row>
    <row r="348" spans="1:234" s="1" customFormat="1">
      <c r="A348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</row>
    <row r="349" spans="1:234" s="1" customFormat="1">
      <c r="A349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</row>
    <row r="350" spans="1:234" s="1" customFormat="1">
      <c r="A3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</row>
    <row r="351" spans="1:234" s="1" customFormat="1">
      <c r="A351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</row>
    <row r="352" spans="1:234" s="1" customFormat="1">
      <c r="A352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</row>
    <row r="353" spans="1:234" s="1" customFormat="1">
      <c r="A353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</row>
    <row r="354" spans="1:234" s="1" customFormat="1">
      <c r="A354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</row>
    <row r="355" spans="1:234" s="1" customFormat="1">
      <c r="A355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</row>
    <row r="356" spans="1:234" s="1" customFormat="1">
      <c r="A356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</row>
    <row r="357" spans="1:234" s="1" customFormat="1">
      <c r="A357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</row>
    <row r="358" spans="1:234" s="1" customFormat="1">
      <c r="A358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</row>
    <row r="359" spans="1:234" s="1" customFormat="1">
      <c r="A359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</row>
    <row r="360" spans="1:234" s="1" customFormat="1">
      <c r="A36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</row>
    <row r="361" spans="1:234" s="1" customFormat="1">
      <c r="A361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</row>
    <row r="362" spans="1:234" s="1" customFormat="1">
      <c r="A362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</row>
    <row r="363" spans="1:234" s="1" customFormat="1">
      <c r="A363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</row>
    <row r="364" spans="1:234" s="1" customFormat="1">
      <c r="A364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</row>
    <row r="365" spans="1:234" s="1" customFormat="1">
      <c r="A365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</row>
    <row r="366" spans="1:234" s="1" customFormat="1">
      <c r="A366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</row>
    <row r="367" spans="1:234" s="1" customFormat="1">
      <c r="A367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</row>
    <row r="368" spans="1:234" s="1" customFormat="1">
      <c r="A368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</row>
    <row r="369" spans="1:234" s="1" customFormat="1">
      <c r="A369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</row>
    <row r="370" spans="1:234" s="1" customFormat="1">
      <c r="A37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</row>
    <row r="371" spans="1:234" s="1" customFormat="1">
      <c r="A371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</row>
    <row r="372" spans="1:234" s="1" customFormat="1">
      <c r="A372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</row>
    <row r="373" spans="1:234" s="1" customFormat="1">
      <c r="A373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</row>
    <row r="374" spans="1:234" s="1" customFormat="1">
      <c r="A374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</row>
    <row r="375" spans="1:234" s="1" customFormat="1">
      <c r="A375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</row>
    <row r="376" spans="1:234" s="1" customFormat="1">
      <c r="A376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</row>
    <row r="377" spans="1:234" s="1" customFormat="1">
      <c r="A377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</row>
    <row r="378" spans="1:234" s="1" customFormat="1">
      <c r="A378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</row>
    <row r="379" spans="1:234" s="1" customFormat="1">
      <c r="A379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</row>
    <row r="380" spans="1:234" s="1" customFormat="1">
      <c r="A38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</row>
    <row r="381" spans="1:234" s="1" customFormat="1">
      <c r="A381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</row>
    <row r="382" spans="1:234" s="1" customFormat="1">
      <c r="A382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</row>
    <row r="383" spans="1:234" s="1" customFormat="1">
      <c r="A383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</row>
    <row r="384" spans="1:234" s="1" customFormat="1">
      <c r="A384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</row>
    <row r="385" spans="1:234" s="1" customFormat="1">
      <c r="A385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</row>
    <row r="386" spans="1:234" s="1" customFormat="1">
      <c r="A386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</row>
    <row r="387" spans="1:234" s="1" customFormat="1">
      <c r="A387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</row>
    <row r="388" spans="1:234" s="1" customFormat="1">
      <c r="A388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</row>
    <row r="389" spans="1:234" s="1" customFormat="1">
      <c r="A389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</row>
    <row r="390" spans="1:234" s="1" customFormat="1">
      <c r="A39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</row>
    <row r="391" spans="1:234" s="1" customFormat="1">
      <c r="A391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</row>
    <row r="392" spans="1:234" s="1" customFormat="1">
      <c r="A392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</row>
    <row r="393" spans="1:234" s="1" customFormat="1">
      <c r="A393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</row>
    <row r="394" spans="1:234" s="1" customFormat="1">
      <c r="A394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</row>
    <row r="395" spans="1:234" s="1" customFormat="1">
      <c r="A395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</row>
    <row r="396" spans="1:234" s="1" customFormat="1">
      <c r="A396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</row>
    <row r="397" spans="1:234" s="1" customFormat="1">
      <c r="A397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</row>
    <row r="398" spans="1:234" s="1" customFormat="1">
      <c r="A398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</row>
    <row r="399" spans="1:234" s="1" customFormat="1">
      <c r="A399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</row>
    <row r="400" spans="1:234" s="1" customFormat="1">
      <c r="A40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</row>
    <row r="401" spans="1:234" s="1" customFormat="1">
      <c r="A401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</row>
    <row r="402" spans="1:234" s="1" customFormat="1">
      <c r="A402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</row>
    <row r="403" spans="1:234" s="1" customFormat="1">
      <c r="A403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</row>
    <row r="404" spans="1:234" s="1" customFormat="1">
      <c r="A404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</row>
    <row r="405" spans="1:234" s="1" customFormat="1">
      <c r="A405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</row>
    <row r="406" spans="1:234" s="1" customFormat="1">
      <c r="A406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</row>
    <row r="407" spans="1:234" s="1" customFormat="1">
      <c r="A407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</row>
    <row r="408" spans="1:234" s="1" customFormat="1">
      <c r="A408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</row>
    <row r="409" spans="1:234" s="1" customFormat="1">
      <c r="A409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</row>
    <row r="410" spans="1:234" s="1" customFormat="1">
      <c r="A41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</row>
    <row r="411" spans="1:234" s="1" customFormat="1">
      <c r="A411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</row>
    <row r="412" spans="1:234" s="1" customFormat="1">
      <c r="A412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</row>
    <row r="413" spans="1:234" s="1" customFormat="1">
      <c r="A413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</row>
    <row r="414" spans="1:234" s="1" customFormat="1">
      <c r="A414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</row>
    <row r="415" spans="1:234" s="1" customFormat="1">
      <c r="A415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</row>
    <row r="416" spans="1:234" s="1" customFormat="1">
      <c r="A416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</row>
    <row r="417" spans="1:234" s="1" customFormat="1">
      <c r="A417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</row>
    <row r="418" spans="1:234" s="1" customFormat="1">
      <c r="A418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</row>
    <row r="419" spans="1:234" s="1" customFormat="1">
      <c r="A419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</row>
    <row r="420" spans="1:234" s="1" customFormat="1">
      <c r="A42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</row>
    <row r="421" spans="1:234" s="1" customFormat="1">
      <c r="A421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</row>
    <row r="422" spans="1:234" s="1" customFormat="1">
      <c r="A422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</row>
    <row r="423" spans="1:234" s="1" customFormat="1">
      <c r="A423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</row>
    <row r="424" spans="1:234" s="1" customFormat="1">
      <c r="A424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</row>
    <row r="425" spans="1:234" s="1" customFormat="1">
      <c r="A425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</row>
    <row r="426" spans="1:234" s="1" customFormat="1">
      <c r="A426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</row>
    <row r="427" spans="1:234" s="1" customFormat="1">
      <c r="A427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</row>
    <row r="428" spans="1:234" s="1" customFormat="1">
      <c r="A428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</row>
    <row r="429" spans="1:234" s="1" customFormat="1">
      <c r="A42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</row>
    <row r="430" spans="1:234" s="1" customFormat="1">
      <c r="A43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</row>
    <row r="431" spans="1:234" s="1" customFormat="1">
      <c r="A431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</row>
    <row r="432" spans="1:234" s="1" customFormat="1">
      <c r="A432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</row>
    <row r="433" spans="1:234" s="1" customFormat="1">
      <c r="A433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</row>
    <row r="434" spans="1:234" s="1" customFormat="1">
      <c r="A434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</row>
    <row r="435" spans="1:234" s="1" customFormat="1">
      <c r="A435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</row>
    <row r="436" spans="1:234" s="1" customFormat="1">
      <c r="A436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</row>
    <row r="437" spans="1:234" s="1" customFormat="1">
      <c r="A437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</row>
    <row r="438" spans="1:234" s="1" customFormat="1">
      <c r="A438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</row>
    <row r="439" spans="1:234" s="1" customFormat="1">
      <c r="A439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</row>
    <row r="440" spans="1:234" s="1" customFormat="1">
      <c r="A44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</row>
    <row r="441" spans="1:234" s="1" customFormat="1">
      <c r="A441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</row>
    <row r="442" spans="1:234" s="1" customFormat="1">
      <c r="A442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</row>
    <row r="443" spans="1:234" s="1" customFormat="1">
      <c r="A443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</row>
    <row r="444" spans="1:234" s="1" customFormat="1">
      <c r="A444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</row>
    <row r="445" spans="1:234" s="1" customFormat="1">
      <c r="A445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</row>
    <row r="446" spans="1:234" s="1" customFormat="1">
      <c r="A446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</row>
    <row r="447" spans="1:234" s="1" customFormat="1">
      <c r="A447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</row>
    <row r="448" spans="1:234" s="1" customFormat="1">
      <c r="A448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</row>
    <row r="449" spans="1:234" s="1" customFormat="1">
      <c r="A449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</row>
    <row r="450" spans="1:234" s="1" customFormat="1">
      <c r="A4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</row>
    <row r="451" spans="1:234" s="1" customFormat="1">
      <c r="A451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</row>
    <row r="452" spans="1:234" s="1" customFormat="1">
      <c r="A452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</row>
    <row r="453" spans="1:234" s="1" customFormat="1">
      <c r="A453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</row>
    <row r="454" spans="1:234" s="1" customFormat="1">
      <c r="A454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</row>
    <row r="455" spans="1:234" s="1" customFormat="1">
      <c r="A455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</row>
    <row r="456" spans="1:234" s="1" customFormat="1">
      <c r="A456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</row>
    <row r="457" spans="1:234" s="1" customFormat="1">
      <c r="A457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</row>
    <row r="458" spans="1:234" s="1" customFormat="1">
      <c r="A458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</row>
    <row r="459" spans="1:234" s="1" customFormat="1">
      <c r="A459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</row>
    <row r="460" spans="1:234" s="1" customFormat="1">
      <c r="A46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</row>
    <row r="461" spans="1:234" s="1" customFormat="1">
      <c r="A461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</row>
    <row r="462" spans="1:234" s="1" customFormat="1">
      <c r="A462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</row>
    <row r="463" spans="1:234" s="1" customFormat="1">
      <c r="A463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</row>
    <row r="464" spans="1:234" s="1" customFormat="1">
      <c r="A464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</row>
    <row r="465" spans="1:234" s="1" customFormat="1">
      <c r="A465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</row>
    <row r="466" spans="1:234" s="1" customFormat="1">
      <c r="A466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</row>
    <row r="467" spans="1:234" s="1" customFormat="1">
      <c r="A467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</row>
    <row r="468" spans="1:234" s="1" customFormat="1">
      <c r="A468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</row>
    <row r="469" spans="1:234" s="1" customFormat="1">
      <c r="A469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</row>
    <row r="470" spans="1:234" s="1" customFormat="1">
      <c r="A47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</row>
    <row r="471" spans="1:234" s="1" customFormat="1">
      <c r="A471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</row>
    <row r="472" spans="1:234" s="1" customFormat="1">
      <c r="A472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</row>
    <row r="473" spans="1:234" s="1" customFormat="1">
      <c r="A473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</row>
    <row r="474" spans="1:234" s="1" customFormat="1">
      <c r="A474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</row>
    <row r="475" spans="1:234" s="1" customFormat="1">
      <c r="A475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</row>
    <row r="476" spans="1:234" s="1" customFormat="1">
      <c r="A476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</row>
    <row r="477" spans="1:234" s="1" customFormat="1">
      <c r="A477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</row>
    <row r="478" spans="1:234" s="1" customFormat="1">
      <c r="A478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</row>
    <row r="479" spans="1:234" s="1" customFormat="1">
      <c r="A479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</row>
    <row r="480" spans="1:234" s="1" customFormat="1">
      <c r="A48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</row>
    <row r="481" spans="1:234" s="1" customFormat="1">
      <c r="A481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</row>
    <row r="482" spans="1:234" s="1" customFormat="1">
      <c r="A482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</row>
    <row r="483" spans="1:234" s="1" customFormat="1">
      <c r="A483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</row>
    <row r="484" spans="1:234" s="1" customFormat="1">
      <c r="A484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</row>
    <row r="485" spans="1:234" s="1" customFormat="1">
      <c r="A485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</row>
    <row r="486" spans="1:234" s="1" customFormat="1">
      <c r="A486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</row>
    <row r="487" spans="1:234" s="1" customFormat="1">
      <c r="A487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</row>
    <row r="488" spans="1:234" s="1" customFormat="1">
      <c r="A488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</row>
    <row r="489" spans="1:234" s="1" customFormat="1">
      <c r="A489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</row>
    <row r="490" spans="1:234" s="1" customFormat="1">
      <c r="A49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</row>
    <row r="491" spans="1:234" s="1" customFormat="1">
      <c r="A491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</row>
    <row r="492" spans="1:234" s="1" customFormat="1">
      <c r="A492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</row>
    <row r="493" spans="1:234" s="1" customFormat="1">
      <c r="A493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</row>
    <row r="494" spans="1:234" s="1" customFormat="1">
      <c r="A494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</row>
    <row r="495" spans="1:234" s="1" customFormat="1">
      <c r="A495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</row>
    <row r="496" spans="1:234" s="1" customFormat="1">
      <c r="A496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</row>
    <row r="497" spans="1:234" s="1" customFormat="1">
      <c r="A497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</row>
    <row r="498" spans="1:234" s="1" customFormat="1">
      <c r="A498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</row>
    <row r="499" spans="1:234" s="1" customFormat="1">
      <c r="A499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</row>
    <row r="500" spans="1:234" s="1" customFormat="1">
      <c r="A50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</row>
    <row r="501" spans="1:234" s="1" customFormat="1">
      <c r="A501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</row>
    <row r="502" spans="1:234" s="1" customFormat="1">
      <c r="A502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</row>
    <row r="503" spans="1:234" s="1" customFormat="1">
      <c r="A503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</row>
    <row r="504" spans="1:234" s="1" customFormat="1">
      <c r="A504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</row>
    <row r="505" spans="1:234" s="1" customFormat="1">
      <c r="A505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</row>
    <row r="506" spans="1:234" s="1" customFormat="1">
      <c r="A506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</row>
    <row r="507" spans="1:234" s="1" customFormat="1">
      <c r="A507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</row>
    <row r="508" spans="1:234" s="1" customFormat="1">
      <c r="A508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</row>
    <row r="509" spans="1:234" s="1" customFormat="1">
      <c r="A509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</row>
    <row r="510" spans="1:234" s="1" customFormat="1">
      <c r="A51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</row>
    <row r="511" spans="1:234" s="1" customFormat="1">
      <c r="A511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</row>
    <row r="512" spans="1:234" s="1" customFormat="1">
      <c r="A512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</row>
    <row r="513" spans="1:234" s="1" customFormat="1">
      <c r="A513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</row>
    <row r="514" spans="1:234" s="1" customFormat="1">
      <c r="A514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</row>
    <row r="515" spans="1:234" s="1" customFormat="1">
      <c r="A515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</row>
    <row r="516" spans="1:234" s="1" customFormat="1">
      <c r="A516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</row>
    <row r="517" spans="1:234" s="1" customFormat="1">
      <c r="A517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</row>
    <row r="518" spans="1:234" s="1" customFormat="1">
      <c r="A518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</row>
    <row r="519" spans="1:234" s="1" customFormat="1">
      <c r="A519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</row>
    <row r="520" spans="1:234" s="1" customFormat="1">
      <c r="A52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</row>
    <row r="521" spans="1:234" s="1" customFormat="1">
      <c r="A521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</row>
    <row r="522" spans="1:234" s="1" customFormat="1">
      <c r="A522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</row>
    <row r="523" spans="1:234" s="1" customFormat="1">
      <c r="A523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</row>
    <row r="524" spans="1:234" s="1" customFormat="1">
      <c r="A524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</row>
    <row r="525" spans="1:234" s="1" customFormat="1">
      <c r="A525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</row>
    <row r="526" spans="1:234" s="1" customFormat="1">
      <c r="A526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</row>
    <row r="527" spans="1:234" s="1" customFormat="1">
      <c r="A527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</row>
    <row r="528" spans="1:234" s="1" customFormat="1">
      <c r="A528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</row>
    <row r="529" spans="1:234" s="1" customFormat="1">
      <c r="A529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</row>
    <row r="530" spans="1:234" s="1" customFormat="1">
      <c r="A53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</row>
    <row r="531" spans="1:234" s="1" customFormat="1">
      <c r="A531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</row>
    <row r="532" spans="1:234" s="1" customFormat="1">
      <c r="A532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</row>
    <row r="533" spans="1:234" s="1" customFormat="1">
      <c r="A533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</row>
    <row r="534" spans="1:234" s="1" customFormat="1">
      <c r="A534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</row>
    <row r="535" spans="1:234" s="1" customFormat="1">
      <c r="A535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</row>
    <row r="536" spans="1:234" s="1" customFormat="1">
      <c r="A536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</row>
    <row r="537" spans="1:234" s="1" customFormat="1">
      <c r="A537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</row>
    <row r="538" spans="1:234" s="1" customFormat="1">
      <c r="A538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</row>
    <row r="539" spans="1:234" s="1" customFormat="1">
      <c r="A539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</row>
    <row r="540" spans="1:234" s="1" customFormat="1">
      <c r="A54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</row>
    <row r="541" spans="1:234" s="1" customFormat="1">
      <c r="A541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</row>
    <row r="542" spans="1:234" s="1" customFormat="1">
      <c r="A542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</row>
    <row r="543" spans="1:234" s="1" customFormat="1">
      <c r="A543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</row>
    <row r="544" spans="1:234" s="1" customFormat="1">
      <c r="A544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</row>
    <row r="545" spans="1:234" s="1" customFormat="1">
      <c r="A545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</row>
    <row r="546" spans="1:234" s="1" customFormat="1">
      <c r="A546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</row>
    <row r="547" spans="1:234" s="1" customFormat="1">
      <c r="A547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</row>
    <row r="548" spans="1:234" s="1" customFormat="1">
      <c r="A548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</row>
    <row r="549" spans="1:234" s="1" customFormat="1">
      <c r="A549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</row>
    <row r="550" spans="1:234" s="1" customFormat="1">
      <c r="A5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</row>
    <row r="551" spans="1:234" s="1" customFormat="1">
      <c r="A551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</row>
    <row r="552" spans="1:234" s="1" customFormat="1">
      <c r="A552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</row>
    <row r="553" spans="1:234" s="1" customFormat="1">
      <c r="A553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</row>
    <row r="554" spans="1:234" s="1" customFormat="1">
      <c r="A554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</row>
    <row r="555" spans="1:234" s="1" customFormat="1">
      <c r="A555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</row>
    <row r="556" spans="1:234" s="1" customFormat="1">
      <c r="A556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</row>
    <row r="557" spans="1:234" s="1" customFormat="1">
      <c r="A557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</row>
    <row r="558" spans="1:234" s="1" customFormat="1">
      <c r="A558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</row>
    <row r="559" spans="1:234" s="1" customFormat="1">
      <c r="A559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</row>
    <row r="560" spans="1:234" s="1" customFormat="1">
      <c r="A56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</row>
    <row r="561" spans="1:234" s="1" customFormat="1">
      <c r="A561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</row>
    <row r="562" spans="1:234" s="1" customFormat="1">
      <c r="A562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</row>
    <row r="563" spans="1:234" s="1" customFormat="1">
      <c r="A563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</row>
    <row r="564" spans="1:234" s="1" customFormat="1">
      <c r="A564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</row>
    <row r="565" spans="1:234" s="1" customFormat="1">
      <c r="A565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</row>
    <row r="566" spans="1:234" s="1" customFormat="1">
      <c r="A566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</row>
    <row r="567" spans="1:234" s="1" customFormat="1">
      <c r="A567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</row>
    <row r="568" spans="1:234" s="1" customFormat="1">
      <c r="A568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</row>
    <row r="569" spans="1:234" s="1" customFormat="1">
      <c r="A569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</row>
    <row r="570" spans="1:234" s="1" customFormat="1">
      <c r="A57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</row>
    <row r="571" spans="1:234" s="1" customFormat="1">
      <c r="A571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</row>
    <row r="572" spans="1:234" s="1" customFormat="1">
      <c r="A572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</row>
    <row r="573" spans="1:234" s="1" customFormat="1">
      <c r="A573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</row>
    <row r="574" spans="1:234" s="1" customFormat="1">
      <c r="A574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</row>
    <row r="575" spans="1:234" s="1" customFormat="1">
      <c r="A575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</row>
    <row r="576" spans="1:234" s="1" customFormat="1">
      <c r="A576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</row>
    <row r="577" spans="1:234" s="1" customFormat="1">
      <c r="A577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</row>
    <row r="578" spans="1:234" s="1" customFormat="1">
      <c r="A578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</row>
    <row r="579" spans="1:234" s="1" customFormat="1">
      <c r="A579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</row>
    <row r="580" spans="1:234" s="1" customFormat="1">
      <c r="A58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</row>
    <row r="581" spans="1:234" s="1" customFormat="1">
      <c r="A581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</row>
    <row r="582" spans="1:234" s="1" customFormat="1">
      <c r="A582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</row>
    <row r="583" spans="1:234" s="1" customFormat="1">
      <c r="A583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</row>
    <row r="584" spans="1:234" s="1" customFormat="1">
      <c r="A584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</row>
    <row r="585" spans="1:234" s="1" customFormat="1">
      <c r="A585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</row>
    <row r="586" spans="1:234" s="1" customFormat="1">
      <c r="A586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</row>
    <row r="587" spans="1:234" s="1" customFormat="1">
      <c r="A587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</row>
    <row r="588" spans="1:234" s="1" customFormat="1">
      <c r="A588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</row>
    <row r="589" spans="1:234" s="1" customFormat="1">
      <c r="A589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</row>
    <row r="590" spans="1:234" s="1" customFormat="1">
      <c r="A59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</row>
    <row r="591" spans="1:234" s="1" customFormat="1">
      <c r="A591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</row>
    <row r="592" spans="1:234" s="1" customFormat="1">
      <c r="A592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</row>
    <row r="593" spans="1:234" s="1" customFormat="1">
      <c r="A593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</row>
    <row r="594" spans="1:234" s="1" customFormat="1">
      <c r="A594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</row>
    <row r="595" spans="1:234" s="1" customFormat="1">
      <c r="A595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</row>
    <row r="596" spans="1:234" s="1" customFormat="1">
      <c r="A596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</row>
    <row r="597" spans="1:234" s="1" customFormat="1">
      <c r="A597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</row>
    <row r="598" spans="1:234" s="1" customFormat="1">
      <c r="A598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</row>
    <row r="599" spans="1:234" s="1" customFormat="1">
      <c r="A599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</row>
    <row r="600" spans="1:234" s="1" customFormat="1">
      <c r="A60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</row>
    <row r="601" spans="1:234" s="1" customFormat="1">
      <c r="A601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</row>
    <row r="602" spans="1:234" s="1" customFormat="1">
      <c r="A602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</row>
    <row r="603" spans="1:234" s="1" customFormat="1">
      <c r="A603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</row>
    <row r="604" spans="1:234" s="1" customFormat="1">
      <c r="A604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</row>
    <row r="605" spans="1:234" s="1" customFormat="1">
      <c r="A605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</row>
    <row r="606" spans="1:234" s="1" customFormat="1">
      <c r="A606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</row>
    <row r="607" spans="1:234" s="1" customFormat="1">
      <c r="A607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</row>
    <row r="608" spans="1:234" s="1" customFormat="1">
      <c r="A608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</row>
    <row r="609" spans="1:234" s="1" customFormat="1">
      <c r="A609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</row>
    <row r="610" spans="1:234" s="1" customFormat="1">
      <c r="A61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</row>
    <row r="611" spans="1:234" s="1" customFormat="1">
      <c r="A611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</row>
    <row r="612" spans="1:234" s="1" customFormat="1">
      <c r="A612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</row>
    <row r="613" spans="1:234" s="1" customFormat="1">
      <c r="A613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</row>
    <row r="614" spans="1:234" s="1" customFormat="1">
      <c r="A614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</row>
    <row r="615" spans="1:234" s="1" customFormat="1">
      <c r="A615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</row>
    <row r="616" spans="1:234" s="1" customFormat="1">
      <c r="A616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</row>
    <row r="617" spans="1:234" s="1" customFormat="1">
      <c r="A617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</row>
    <row r="618" spans="1:234" s="1" customFormat="1">
      <c r="A618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</row>
    <row r="619" spans="1:234" s="1" customFormat="1">
      <c r="A619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</row>
    <row r="620" spans="1:234" s="1" customFormat="1">
      <c r="A62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</row>
    <row r="621" spans="1:234" s="1" customFormat="1">
      <c r="A621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</row>
    <row r="622" spans="1:234" s="1" customFormat="1">
      <c r="A622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</row>
    <row r="623" spans="1:234" s="1" customFormat="1">
      <c r="A623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</row>
    <row r="624" spans="1:234" s="1" customFormat="1">
      <c r="A624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</row>
    <row r="625" spans="1:234" s="1" customFormat="1">
      <c r="A625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</row>
    <row r="626" spans="1:234" s="1" customFormat="1">
      <c r="A626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</row>
    <row r="627" spans="1:234" s="1" customFormat="1">
      <c r="A627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</row>
    <row r="628" spans="1:234" s="1" customFormat="1">
      <c r="A628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</row>
    <row r="629" spans="1:234" s="1" customFormat="1">
      <c r="A629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</row>
    <row r="630" spans="1:234" s="1" customFormat="1">
      <c r="A63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</row>
    <row r="631" spans="1:234" s="1" customFormat="1">
      <c r="A631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</row>
    <row r="632" spans="1:234" s="1" customFormat="1">
      <c r="A632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</row>
    <row r="633" spans="1:234" s="1" customFormat="1">
      <c r="A633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</row>
    <row r="634" spans="1:234" s="1" customFormat="1">
      <c r="A634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</row>
    <row r="635" spans="1:234" s="1" customFormat="1">
      <c r="A635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</row>
    <row r="636" spans="1:234" s="1" customFormat="1">
      <c r="A636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</row>
    <row r="637" spans="1:234" s="1" customFormat="1">
      <c r="A637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</row>
    <row r="638" spans="1:234" s="1" customFormat="1">
      <c r="A638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</row>
    <row r="639" spans="1:234" s="1" customFormat="1">
      <c r="A639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</row>
    <row r="640" spans="1:234" s="1" customFormat="1">
      <c r="A64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</row>
    <row r="641" spans="1:234" s="1" customFormat="1">
      <c r="A641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</row>
    <row r="642" spans="1:234" s="1" customFormat="1">
      <c r="A642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</row>
    <row r="643" spans="1:234" s="1" customFormat="1">
      <c r="A643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</row>
    <row r="644" spans="1:234" s="1" customFormat="1">
      <c r="A644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</row>
    <row r="645" spans="1:234" s="1" customFormat="1">
      <c r="A645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</row>
    <row r="646" spans="1:234" s="1" customFormat="1">
      <c r="A646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</row>
    <row r="647" spans="1:234" s="1" customFormat="1">
      <c r="A647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</row>
    <row r="648" spans="1:234" s="1" customFormat="1">
      <c r="A648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</row>
    <row r="649" spans="1:234" s="1" customFormat="1">
      <c r="A649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</row>
    <row r="650" spans="1:234" s="1" customFormat="1">
      <c r="A6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</row>
    <row r="651" spans="1:234" s="1" customFormat="1">
      <c r="A651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</row>
    <row r="652" spans="1:234" s="1" customFormat="1">
      <c r="A652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</row>
    <row r="653" spans="1:234" s="1" customFormat="1">
      <c r="A653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</row>
    <row r="654" spans="1:234" s="1" customFormat="1">
      <c r="A654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</row>
    <row r="655" spans="1:234" s="1" customFormat="1">
      <c r="A655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</row>
    <row r="656" spans="1:234" s="1" customFormat="1">
      <c r="A656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</row>
    <row r="657" spans="1:234" s="1" customFormat="1">
      <c r="A657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</row>
    <row r="658" spans="1:234" s="1" customFormat="1">
      <c r="A658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</row>
    <row r="659" spans="1:234" s="1" customFormat="1">
      <c r="A659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</row>
    <row r="660" spans="1:234" s="1" customFormat="1">
      <c r="A66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</row>
    <row r="661" spans="1:234" s="1" customFormat="1">
      <c r="A661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</row>
    <row r="662" spans="1:234" s="1" customFormat="1">
      <c r="A662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</row>
    <row r="663" spans="1:234" s="1" customFormat="1">
      <c r="A663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</row>
    <row r="664" spans="1:234" s="1" customFormat="1">
      <c r="A664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</row>
    <row r="665" spans="1:234" s="1" customFormat="1">
      <c r="A665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</row>
    <row r="666" spans="1:234" s="1" customFormat="1">
      <c r="A666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</row>
    <row r="667" spans="1:234" s="1" customFormat="1">
      <c r="A667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</row>
    <row r="668" spans="1:234" s="1" customFormat="1">
      <c r="A668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</row>
    <row r="669" spans="1:234" s="1" customFormat="1">
      <c r="A669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</row>
    <row r="670" spans="1:234" s="1" customFormat="1">
      <c r="A67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</row>
    <row r="671" spans="1:234" s="1" customFormat="1">
      <c r="A671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</row>
    <row r="672" spans="1:234" s="1" customFormat="1">
      <c r="A672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</row>
    <row r="673" spans="1:234" s="1" customFormat="1">
      <c r="A673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</row>
    <row r="674" spans="1:234" s="1" customFormat="1">
      <c r="A674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</row>
    <row r="675" spans="1:234" s="1" customFormat="1">
      <c r="A675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</row>
    <row r="676" spans="1:234" s="1" customFormat="1">
      <c r="A676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</row>
    <row r="677" spans="1:234" s="1" customFormat="1">
      <c r="A677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</row>
    <row r="678" spans="1:234" s="1" customFormat="1">
      <c r="A678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</row>
    <row r="679" spans="1:234" s="1" customFormat="1">
      <c r="A679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</row>
    <row r="680" spans="1:234" s="1" customFormat="1">
      <c r="A68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</row>
    <row r="681" spans="1:234" s="1" customFormat="1">
      <c r="A681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</row>
    <row r="682" spans="1:234" s="1" customFormat="1">
      <c r="A682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</row>
    <row r="683" spans="1:234" s="1" customFormat="1">
      <c r="A683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</row>
    <row r="684" spans="1:234" s="1" customFormat="1">
      <c r="A684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</row>
    <row r="685" spans="1:234" s="1" customFormat="1">
      <c r="A685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</row>
    <row r="686" spans="1:234" s="1" customFormat="1">
      <c r="A686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</row>
    <row r="687" spans="1:234" s="1" customFormat="1">
      <c r="A687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</row>
    <row r="688" spans="1:234" s="1" customFormat="1">
      <c r="A688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</row>
    <row r="689" spans="1:234" s="1" customFormat="1">
      <c r="A689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</row>
    <row r="690" spans="1:234" s="1" customFormat="1">
      <c r="A69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</row>
    <row r="691" spans="1:234" s="1" customFormat="1">
      <c r="A691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</row>
    <row r="692" spans="1:234" s="1" customFormat="1">
      <c r="A692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</row>
    <row r="693" spans="1:234" s="1" customFormat="1">
      <c r="A693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</row>
    <row r="694" spans="1:234" s="1" customFormat="1">
      <c r="A694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</row>
    <row r="695" spans="1:234" s="1" customFormat="1">
      <c r="A695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</row>
    <row r="696" spans="1:234" s="1" customFormat="1">
      <c r="A696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</row>
    <row r="697" spans="1:234" s="1" customFormat="1">
      <c r="A697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</row>
    <row r="698" spans="1:234" s="1" customFormat="1">
      <c r="A698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</row>
    <row r="699" spans="1:234" s="1" customFormat="1">
      <c r="A699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</row>
    <row r="700" spans="1:234" s="1" customFormat="1">
      <c r="A70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</row>
    <row r="701" spans="1:234" s="1" customFormat="1">
      <c r="A701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</row>
    <row r="702" spans="1:234" s="1" customFormat="1">
      <c r="A702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</row>
    <row r="703" spans="1:234" s="1" customFormat="1">
      <c r="A703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</row>
    <row r="704" spans="1:234" s="1" customFormat="1">
      <c r="A704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</row>
    <row r="705" spans="1:234" s="1" customFormat="1">
      <c r="A705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</row>
    <row r="706" spans="1:234" s="1" customFormat="1">
      <c r="A706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</row>
    <row r="707" spans="1:234" s="1" customFormat="1">
      <c r="A707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</row>
    <row r="708" spans="1:234" s="1" customFormat="1">
      <c r="A708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</row>
    <row r="709" spans="1:234" s="1" customFormat="1">
      <c r="A709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</row>
    <row r="710" spans="1:234" s="1" customFormat="1">
      <c r="A71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</row>
    <row r="711" spans="1:234" s="1" customFormat="1">
      <c r="A711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</row>
    <row r="712" spans="1:234" s="1" customFormat="1">
      <c r="A712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</row>
    <row r="713" spans="1:234" s="1" customFormat="1">
      <c r="A713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</row>
    <row r="714" spans="1:234" s="1" customFormat="1">
      <c r="A714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</row>
    <row r="715" spans="1:234" s="1" customFormat="1">
      <c r="A715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</row>
    <row r="716" spans="1:234" s="1" customFormat="1">
      <c r="A716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</row>
    <row r="717" spans="1:234" s="1" customFormat="1">
      <c r="A717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</row>
    <row r="718" spans="1:234" s="1" customFormat="1">
      <c r="A718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</row>
    <row r="719" spans="1:234" s="1" customFormat="1">
      <c r="A719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</row>
    <row r="720" spans="1:234" s="1" customFormat="1">
      <c r="A72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</row>
    <row r="721" spans="1:234" s="1" customFormat="1">
      <c r="A721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</row>
    <row r="722" spans="1:234" s="1" customFormat="1">
      <c r="A722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</row>
    <row r="723" spans="1:234" s="1" customFormat="1">
      <c r="A723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</row>
    <row r="724" spans="1:234" s="1" customFormat="1">
      <c r="A724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</row>
    <row r="725" spans="1:234" s="1" customFormat="1">
      <c r="A725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</row>
    <row r="726" spans="1:234" s="1" customFormat="1">
      <c r="A726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</row>
    <row r="727" spans="1:234" s="1" customFormat="1">
      <c r="A727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</row>
    <row r="728" spans="1:234" s="1" customFormat="1">
      <c r="A728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</row>
    <row r="729" spans="1:234" s="1" customFormat="1">
      <c r="A729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</row>
    <row r="730" spans="1:234" s="1" customFormat="1">
      <c r="A73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</row>
    <row r="731" spans="1:234" s="1" customFormat="1">
      <c r="A731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</row>
    <row r="732" spans="1:234" s="1" customFormat="1">
      <c r="A732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</row>
    <row r="733" spans="1:234" s="1" customFormat="1">
      <c r="A733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</row>
    <row r="734" spans="1:234" s="1" customFormat="1">
      <c r="A734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</row>
    <row r="735" spans="1:234" s="1" customFormat="1">
      <c r="A735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</row>
    <row r="736" spans="1:234" s="1" customFormat="1">
      <c r="A736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</row>
    <row r="737" spans="1:234" s="1" customFormat="1">
      <c r="A737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</row>
    <row r="738" spans="1:234" s="1" customFormat="1">
      <c r="A738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</row>
    <row r="739" spans="1:234" s="1" customFormat="1">
      <c r="A739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</row>
    <row r="740" spans="1:234" s="1" customFormat="1">
      <c r="A74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</row>
    <row r="741" spans="1:234" s="1" customFormat="1">
      <c r="A741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</row>
    <row r="742" spans="1:234" s="1" customFormat="1">
      <c r="A742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</row>
    <row r="743" spans="1:234" s="1" customFormat="1">
      <c r="A743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</row>
    <row r="744" spans="1:234" s="1" customFormat="1">
      <c r="A744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</row>
    <row r="745" spans="1:234" s="1" customFormat="1">
      <c r="A745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</row>
    <row r="746" spans="1:234" s="1" customFormat="1">
      <c r="A746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</row>
    <row r="747" spans="1:234" s="1" customFormat="1">
      <c r="A747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</row>
    <row r="748" spans="1:234" s="1" customFormat="1">
      <c r="A748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</row>
    <row r="749" spans="1:234" s="1" customFormat="1">
      <c r="A749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</row>
    <row r="750" spans="1:234" s="1" customFormat="1">
      <c r="A7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</row>
    <row r="751" spans="1:234" s="1" customFormat="1">
      <c r="A751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</row>
    <row r="752" spans="1:234" s="1" customFormat="1">
      <c r="A752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</row>
    <row r="753" spans="1:234" s="1" customFormat="1">
      <c r="A753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</row>
    <row r="754" spans="1:234" s="1" customFormat="1">
      <c r="A754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</row>
    <row r="755" spans="1:234" s="1" customFormat="1">
      <c r="A755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</row>
    <row r="756" spans="1:234" s="1" customFormat="1">
      <c r="A756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</row>
    <row r="757" spans="1:234" s="1" customFormat="1">
      <c r="A757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</row>
    <row r="758" spans="1:234" s="1" customFormat="1">
      <c r="A758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</row>
    <row r="759" spans="1:234" s="1" customFormat="1">
      <c r="A759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</row>
    <row r="760" spans="1:234" s="1" customFormat="1">
      <c r="A76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</row>
    <row r="761" spans="1:234" s="1" customFormat="1">
      <c r="A761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</row>
    <row r="762" spans="1:234" s="1" customFormat="1">
      <c r="A762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</row>
    <row r="763" spans="1:234" s="1" customFormat="1">
      <c r="A763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</row>
    <row r="764" spans="1:234" s="1" customFormat="1">
      <c r="A764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</row>
    <row r="765" spans="1:234" s="1" customFormat="1">
      <c r="A765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</row>
    <row r="766" spans="1:234" s="1" customFormat="1">
      <c r="A766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</row>
    <row r="767" spans="1:234" s="1" customFormat="1">
      <c r="A767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</row>
    <row r="768" spans="1:234" s="1" customFormat="1">
      <c r="A768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</row>
    <row r="769" spans="1:234" s="1" customFormat="1">
      <c r="A769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</row>
    <row r="770" spans="1:234" s="1" customFormat="1">
      <c r="A77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</row>
    <row r="771" spans="1:234" s="1" customFormat="1">
      <c r="A771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</row>
    <row r="772" spans="1:234" s="1" customFormat="1">
      <c r="A772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</row>
    <row r="773" spans="1:234" s="1" customFormat="1">
      <c r="A773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</row>
    <row r="774" spans="1:234" s="1" customFormat="1">
      <c r="A774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</row>
    <row r="775" spans="1:234" s="1" customFormat="1">
      <c r="A775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</row>
    <row r="776" spans="1:234" s="1" customFormat="1">
      <c r="A776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</row>
    <row r="777" spans="1:234" s="1" customFormat="1">
      <c r="A777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</row>
    <row r="778" spans="1:234" s="1" customFormat="1">
      <c r="A778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</row>
    <row r="779" spans="1:234" s="1" customFormat="1">
      <c r="A779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</row>
    <row r="780" spans="1:234" s="1" customFormat="1">
      <c r="A78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</row>
    <row r="781" spans="1:234" s="1" customFormat="1">
      <c r="A781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</row>
    <row r="782" spans="1:234" s="1" customFormat="1">
      <c r="A782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</row>
    <row r="783" spans="1:234" s="1" customFormat="1">
      <c r="A783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</row>
    <row r="784" spans="1:234" s="1" customFormat="1">
      <c r="A784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</row>
    <row r="785" spans="1:234" s="1" customFormat="1">
      <c r="A785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</row>
    <row r="786" spans="1:234" s="1" customFormat="1">
      <c r="A786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</row>
    <row r="787" spans="1:234" s="1" customFormat="1">
      <c r="A787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</row>
    <row r="788" spans="1:234" s="1" customFormat="1">
      <c r="A788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</row>
    <row r="789" spans="1:234" s="1" customFormat="1">
      <c r="A789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</row>
    <row r="790" spans="1:234" s="1" customFormat="1">
      <c r="A79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</row>
    <row r="791" spans="1:234" s="1" customFormat="1">
      <c r="A791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</row>
    <row r="792" spans="1:234" s="1" customFormat="1">
      <c r="A792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</row>
    <row r="793" spans="1:234" s="1" customFormat="1">
      <c r="A793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</row>
    <row r="794" spans="1:234" s="1" customFormat="1">
      <c r="A794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</row>
    <row r="795" spans="1:234" s="1" customFormat="1">
      <c r="A795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</row>
    <row r="796" spans="1:234" s="1" customFormat="1">
      <c r="A796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</row>
    <row r="797" spans="1:234" s="1" customFormat="1">
      <c r="A797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</row>
    <row r="798" spans="1:234" s="1" customFormat="1">
      <c r="A798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</row>
    <row r="799" spans="1:234" s="1" customFormat="1">
      <c r="A799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</row>
    <row r="800" spans="1:234" s="1" customFormat="1">
      <c r="A80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</row>
    <row r="801" spans="1:234" s="1" customFormat="1">
      <c r="A801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</row>
    <row r="802" spans="1:234" s="1" customFormat="1">
      <c r="A802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</row>
    <row r="803" spans="1:234" s="1" customFormat="1">
      <c r="A803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</row>
    <row r="804" spans="1:234" s="1" customFormat="1">
      <c r="A804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</row>
    <row r="805" spans="1:234" s="1" customFormat="1">
      <c r="A805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</row>
    <row r="806" spans="1:234" s="1" customFormat="1">
      <c r="A806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</row>
    <row r="807" spans="1:234" s="1" customFormat="1">
      <c r="A807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</row>
    <row r="808" spans="1:234" s="1" customFormat="1">
      <c r="A808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</row>
    <row r="809" spans="1:234" s="1" customFormat="1">
      <c r="A809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</row>
    <row r="810" spans="1:234" s="1" customFormat="1">
      <c r="A81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</row>
    <row r="811" spans="1:234" s="1" customFormat="1">
      <c r="A811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</row>
    <row r="812" spans="1:234" s="1" customFormat="1">
      <c r="A812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</row>
    <row r="813" spans="1:234" s="1" customFormat="1">
      <c r="A813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</row>
    <row r="814" spans="1:234" s="1" customFormat="1">
      <c r="A814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</row>
    <row r="815" spans="1:234" s="1" customFormat="1">
      <c r="A815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</row>
    <row r="816" spans="1:234" s="1" customFormat="1">
      <c r="A816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</row>
    <row r="817" spans="1:234" s="1" customFormat="1">
      <c r="A817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</row>
    <row r="818" spans="1:234" s="1" customFormat="1">
      <c r="A818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</row>
    <row r="819" spans="1:234" s="1" customFormat="1">
      <c r="A819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</row>
    <row r="820" spans="1:234" s="1" customFormat="1">
      <c r="A82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</row>
    <row r="821" spans="1:234" s="1" customFormat="1">
      <c r="A821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</row>
    <row r="822" spans="1:234" s="1" customFormat="1">
      <c r="A822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</row>
    <row r="823" spans="1:234" s="1" customFormat="1">
      <c r="A823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</row>
    <row r="824" spans="1:234" s="1" customFormat="1">
      <c r="A824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</row>
    <row r="825" spans="1:234" s="1" customFormat="1">
      <c r="A825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</row>
    <row r="826" spans="1:234" s="1" customFormat="1">
      <c r="A826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</row>
    <row r="827" spans="1:234" s="1" customFormat="1">
      <c r="A827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</row>
    <row r="828" spans="1:234" s="1" customFormat="1">
      <c r="A828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</row>
    <row r="829" spans="1:234" s="1" customFormat="1">
      <c r="A829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</row>
    <row r="830" spans="1:234" s="1" customFormat="1">
      <c r="A83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</row>
    <row r="831" spans="1:234" s="1" customFormat="1">
      <c r="A831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</row>
    <row r="832" spans="1:234" s="1" customFormat="1">
      <c r="A832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</row>
    <row r="833" spans="1:234" s="1" customFormat="1">
      <c r="A833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</row>
    <row r="834" spans="1:234" s="1" customFormat="1">
      <c r="A834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</row>
    <row r="835" spans="1:234" s="1" customFormat="1">
      <c r="A835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</row>
    <row r="836" spans="1:234" s="1" customFormat="1">
      <c r="A836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</row>
    <row r="837" spans="1:234" s="1" customFormat="1">
      <c r="A837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</row>
    <row r="838" spans="1:234" s="1" customFormat="1">
      <c r="A838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</row>
    <row r="839" spans="1:234" s="1" customFormat="1">
      <c r="A839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</row>
    <row r="840" spans="1:234" s="1" customFormat="1">
      <c r="A84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</row>
    <row r="841" spans="1:234" s="1" customFormat="1">
      <c r="A841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</row>
    <row r="842" spans="1:234" s="1" customFormat="1">
      <c r="A842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</row>
    <row r="843" spans="1:234" s="1" customFormat="1">
      <c r="A843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</row>
    <row r="844" spans="1:234" s="1" customFormat="1">
      <c r="A844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</row>
    <row r="845" spans="1:234" s="1" customFormat="1">
      <c r="A845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</row>
    <row r="846" spans="1:234" s="1" customFormat="1">
      <c r="A846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</row>
    <row r="847" spans="1:234" s="1" customFormat="1">
      <c r="A847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</row>
    <row r="848" spans="1:234" s="1" customFormat="1">
      <c r="A848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</row>
    <row r="849" spans="1:234" s="1" customFormat="1">
      <c r="A849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</row>
    <row r="850" spans="1:234" s="1" customFormat="1">
      <c r="A8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</row>
    <row r="851" spans="1:234" s="1" customFormat="1">
      <c r="A851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</row>
    <row r="852" spans="1:234" s="1" customFormat="1">
      <c r="A852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</row>
    <row r="853" spans="1:234" s="1" customFormat="1">
      <c r="A853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</row>
    <row r="854" spans="1:234" s="1" customFormat="1">
      <c r="A854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</row>
    <row r="855" spans="1:234" s="1" customFormat="1">
      <c r="A855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</row>
    <row r="856" spans="1:234" s="1" customFormat="1">
      <c r="A856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</row>
    <row r="857" spans="1:234" s="1" customFormat="1">
      <c r="A857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</row>
    <row r="858" spans="1:234" s="1" customFormat="1">
      <c r="A858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</row>
    <row r="859" spans="1:234" s="1" customFormat="1">
      <c r="A859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</row>
    <row r="860" spans="1:234" s="1" customFormat="1">
      <c r="A86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</row>
    <row r="861" spans="1:234" s="1" customFormat="1">
      <c r="A861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</row>
    <row r="862" spans="1:234" s="1" customFormat="1">
      <c r="A862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</row>
    <row r="863" spans="1:234" s="1" customFormat="1">
      <c r="A863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</row>
    <row r="864" spans="1:234" s="1" customFormat="1">
      <c r="A864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</row>
    <row r="865" spans="1:234" s="1" customFormat="1">
      <c r="A865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</row>
    <row r="866" spans="1:234" s="1" customFormat="1">
      <c r="A866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</row>
    <row r="867" spans="1:234" s="1" customFormat="1">
      <c r="A867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</row>
    <row r="868" spans="1:234" s="1" customFormat="1">
      <c r="A868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</row>
    <row r="869" spans="1:234" s="1" customFormat="1">
      <c r="A869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</row>
    <row r="870" spans="1:234" s="1" customFormat="1">
      <c r="A87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</row>
    <row r="871" spans="1:234" s="1" customFormat="1">
      <c r="A871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</row>
    <row r="872" spans="1:234" s="1" customFormat="1">
      <c r="A872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</row>
    <row r="873" spans="1:234" s="1" customFormat="1">
      <c r="A873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</row>
    <row r="874" spans="1:234" s="1" customFormat="1">
      <c r="A874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</row>
    <row r="875" spans="1:234" s="1" customFormat="1">
      <c r="A875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</row>
    <row r="876" spans="1:234" s="1" customFormat="1">
      <c r="A876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</row>
    <row r="877" spans="1:234" s="1" customFormat="1">
      <c r="A877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</row>
    <row r="878" spans="1:234" s="1" customFormat="1">
      <c r="A878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</row>
    <row r="879" spans="1:234" s="1" customFormat="1">
      <c r="A879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</row>
    <row r="880" spans="1:234" s="1" customFormat="1">
      <c r="A88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</row>
    <row r="881" spans="1:234" s="1" customFormat="1">
      <c r="A881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</row>
    <row r="882" spans="1:234" s="1" customFormat="1">
      <c r="A882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</row>
    <row r="883" spans="1:234" s="1" customFormat="1">
      <c r="A883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</row>
    <row r="884" spans="1:234" s="1" customFormat="1">
      <c r="A884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</row>
    <row r="885" spans="1:234" s="1" customFormat="1">
      <c r="A885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</row>
    <row r="886" spans="1:234" s="1" customFormat="1">
      <c r="A886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</row>
    <row r="887" spans="1:234" s="1" customFormat="1">
      <c r="A887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</row>
    <row r="888" spans="1:234" s="1" customFormat="1">
      <c r="A888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</row>
    <row r="889" spans="1:234" s="1" customFormat="1">
      <c r="A889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</row>
    <row r="890" spans="1:234" s="1" customFormat="1">
      <c r="A89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</row>
    <row r="891" spans="1:234" s="1" customFormat="1">
      <c r="A891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</row>
    <row r="892" spans="1:234" s="1" customFormat="1">
      <c r="A892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</row>
    <row r="893" spans="1:234" s="1" customFormat="1">
      <c r="A893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</row>
    <row r="894" spans="1:234" s="1" customFormat="1">
      <c r="A894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</row>
    <row r="895" spans="1:234" s="1" customFormat="1">
      <c r="A895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</row>
    <row r="896" spans="1:234" s="1" customFormat="1">
      <c r="A896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</row>
    <row r="897" spans="1:234" s="1" customFormat="1">
      <c r="A897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</row>
    <row r="898" spans="1:234" s="1" customFormat="1">
      <c r="A898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</row>
    <row r="899" spans="1:234" s="1" customFormat="1">
      <c r="A899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</row>
    <row r="900" spans="1:234" s="1" customFormat="1">
      <c r="A90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</row>
    <row r="901" spans="1:234" s="1" customFormat="1">
      <c r="A901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</row>
    <row r="902" spans="1:234" s="1" customFormat="1">
      <c r="A902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</row>
    <row r="903" spans="1:234" s="1" customFormat="1">
      <c r="A903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</row>
    <row r="904" spans="1:234" s="1" customFormat="1">
      <c r="A904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</row>
    <row r="905" spans="1:234" s="1" customFormat="1">
      <c r="A905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</row>
    <row r="906" spans="1:234" s="1" customFormat="1">
      <c r="A906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</row>
    <row r="907" spans="1:234" s="1" customFormat="1">
      <c r="A907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</row>
    <row r="908" spans="1:234" s="1" customFormat="1">
      <c r="A908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</row>
    <row r="909" spans="1:234" s="1" customFormat="1">
      <c r="A909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</row>
    <row r="910" spans="1:234" s="1" customFormat="1">
      <c r="A91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</row>
    <row r="911" spans="1:234" s="1" customFormat="1">
      <c r="A911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</row>
    <row r="912" spans="1:234" s="1" customFormat="1">
      <c r="A912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</row>
    <row r="913" spans="1:234" s="1" customFormat="1">
      <c r="A913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</row>
    <row r="914" spans="1:234" s="1" customFormat="1">
      <c r="A914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</row>
    <row r="915" spans="1:234" s="1" customFormat="1">
      <c r="A915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</row>
    <row r="916" spans="1:234" s="1" customFormat="1">
      <c r="A916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</row>
    <row r="917" spans="1:234" s="1" customFormat="1">
      <c r="A917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</row>
    <row r="918" spans="1:234" s="1" customFormat="1">
      <c r="A918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</row>
    <row r="919" spans="1:234" s="1" customFormat="1">
      <c r="A919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</row>
    <row r="920" spans="1:234" s="1" customFormat="1">
      <c r="A92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</row>
  </sheetData>
  <mergeCells count="5">
    <mergeCell ref="B11:N11"/>
    <mergeCell ref="B10:N10"/>
    <mergeCell ref="B9:N9"/>
    <mergeCell ref="B8:N8"/>
    <mergeCell ref="B7:N7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  <ignoredErrors>
    <ignoredError sqref="C67:N67 C55:N55 C21:N21 L44:O4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31"/>
  <sheetViews>
    <sheetView showGridLines="0" topLeftCell="A11" workbookViewId="0">
      <pane xSplit="2" ySplit="1" topLeftCell="C34" activePane="bottomRight" state="frozen"/>
      <selection activeCell="A11" sqref="A11"/>
      <selection pane="topRight" activeCell="C11" sqref="C11"/>
      <selection pane="bottomLeft" activeCell="A12" sqref="A12"/>
      <selection pane="bottomRight" activeCell="C64" sqref="C64"/>
    </sheetView>
  </sheetViews>
  <sheetFormatPr baseColWidth="10" defaultColWidth="11.42578125" defaultRowHeight="12.75"/>
  <cols>
    <col min="1" max="1" width="1.28515625" customWidth="1"/>
    <col min="2" max="2" width="61.85546875" customWidth="1"/>
    <col min="3" max="9" width="10.85546875" customWidth="1"/>
    <col min="10" max="10" width="9.85546875" customWidth="1"/>
    <col min="11" max="11" width="9.7109375" customWidth="1"/>
    <col min="12" max="12" width="11.7109375" style="1" customWidth="1"/>
    <col min="14" max="16" width="11.42578125" style="1"/>
    <col min="233" max="233" width="1.28515625" customWidth="1"/>
    <col min="234" max="234" width="73.140625" customWidth="1"/>
    <col min="235" max="242" width="8.28515625" customWidth="1"/>
    <col min="243" max="245" width="10.42578125" customWidth="1"/>
    <col min="246" max="246" width="10.5703125" customWidth="1"/>
    <col min="247" max="247" width="9.85546875" customWidth="1"/>
    <col min="248" max="248" width="8" customWidth="1"/>
    <col min="249" max="249" width="8.85546875" customWidth="1"/>
    <col min="250" max="250" width="8.5703125" customWidth="1"/>
    <col min="251" max="251" width="8.140625" customWidth="1"/>
    <col min="252" max="252" width="8.7109375" customWidth="1"/>
    <col min="253" max="254" width="8.5703125" customWidth="1"/>
    <col min="255" max="255" width="8" customWidth="1"/>
    <col min="256" max="256" width="10.28515625" customWidth="1"/>
    <col min="257" max="257" width="9" customWidth="1"/>
    <col min="258" max="258" width="9.85546875" customWidth="1"/>
    <col min="259" max="259" width="10.42578125" customWidth="1"/>
    <col min="260" max="260" width="9.7109375" customWidth="1"/>
    <col min="261" max="261" width="11.42578125" customWidth="1"/>
    <col min="262" max="262" width="9" customWidth="1"/>
    <col min="263" max="263" width="4.5703125" customWidth="1"/>
    <col min="489" max="489" width="1.28515625" customWidth="1"/>
    <col min="490" max="490" width="73.140625" customWidth="1"/>
    <col min="491" max="498" width="8.28515625" customWidth="1"/>
    <col min="499" max="501" width="10.42578125" customWidth="1"/>
    <col min="502" max="502" width="10.5703125" customWidth="1"/>
    <col min="503" max="503" width="9.85546875" customWidth="1"/>
    <col min="504" max="504" width="8" customWidth="1"/>
    <col min="505" max="505" width="8.85546875" customWidth="1"/>
    <col min="506" max="506" width="8.5703125" customWidth="1"/>
    <col min="507" max="507" width="8.140625" customWidth="1"/>
    <col min="508" max="508" width="8.7109375" customWidth="1"/>
    <col min="509" max="510" width="8.5703125" customWidth="1"/>
    <col min="511" max="511" width="8" customWidth="1"/>
    <col min="512" max="512" width="10.28515625" customWidth="1"/>
    <col min="513" max="513" width="9" customWidth="1"/>
    <col min="514" max="514" width="9.85546875" customWidth="1"/>
    <col min="515" max="515" width="10.42578125" customWidth="1"/>
    <col min="516" max="516" width="9.7109375" customWidth="1"/>
    <col min="517" max="517" width="11.42578125" customWidth="1"/>
    <col min="518" max="518" width="9" customWidth="1"/>
    <col min="519" max="519" width="4.5703125" customWidth="1"/>
    <col min="745" max="745" width="1.28515625" customWidth="1"/>
    <col min="746" max="746" width="73.140625" customWidth="1"/>
    <col min="747" max="754" width="8.28515625" customWidth="1"/>
    <col min="755" max="757" width="10.42578125" customWidth="1"/>
    <col min="758" max="758" width="10.5703125" customWidth="1"/>
    <col min="759" max="759" width="9.85546875" customWidth="1"/>
    <col min="760" max="760" width="8" customWidth="1"/>
    <col min="761" max="761" width="8.85546875" customWidth="1"/>
    <col min="762" max="762" width="8.5703125" customWidth="1"/>
    <col min="763" max="763" width="8.140625" customWidth="1"/>
    <col min="764" max="764" width="8.7109375" customWidth="1"/>
    <col min="765" max="766" width="8.5703125" customWidth="1"/>
    <col min="767" max="767" width="8" customWidth="1"/>
    <col min="768" max="768" width="10.28515625" customWidth="1"/>
    <col min="769" max="769" width="9" customWidth="1"/>
    <col min="770" max="770" width="9.85546875" customWidth="1"/>
    <col min="771" max="771" width="10.42578125" customWidth="1"/>
    <col min="772" max="772" width="9.7109375" customWidth="1"/>
    <col min="773" max="773" width="11.42578125" customWidth="1"/>
    <col min="774" max="774" width="9" customWidth="1"/>
    <col min="775" max="775" width="4.5703125" customWidth="1"/>
    <col min="1001" max="1001" width="1.28515625" customWidth="1"/>
    <col min="1002" max="1002" width="73.140625" customWidth="1"/>
    <col min="1003" max="1010" width="8.28515625" customWidth="1"/>
    <col min="1011" max="1013" width="10.42578125" customWidth="1"/>
    <col min="1014" max="1014" width="10.5703125" customWidth="1"/>
    <col min="1015" max="1015" width="9.85546875" customWidth="1"/>
    <col min="1016" max="1016" width="8" customWidth="1"/>
    <col min="1017" max="1017" width="8.85546875" customWidth="1"/>
    <col min="1018" max="1018" width="8.5703125" customWidth="1"/>
    <col min="1019" max="1019" width="8.140625" customWidth="1"/>
    <col min="1020" max="1020" width="8.7109375" customWidth="1"/>
    <col min="1021" max="1022" width="8.5703125" customWidth="1"/>
    <col min="1023" max="1023" width="8" customWidth="1"/>
    <col min="1024" max="1024" width="10.28515625" customWidth="1"/>
    <col min="1025" max="1025" width="9" customWidth="1"/>
    <col min="1026" max="1026" width="9.85546875" customWidth="1"/>
    <col min="1027" max="1027" width="10.42578125" customWidth="1"/>
    <col min="1028" max="1028" width="9.7109375" customWidth="1"/>
    <col min="1029" max="1029" width="11.42578125" customWidth="1"/>
    <col min="1030" max="1030" width="9" customWidth="1"/>
    <col min="1031" max="1031" width="4.5703125" customWidth="1"/>
    <col min="1257" max="1257" width="1.28515625" customWidth="1"/>
    <col min="1258" max="1258" width="73.140625" customWidth="1"/>
    <col min="1259" max="1266" width="8.28515625" customWidth="1"/>
    <col min="1267" max="1269" width="10.42578125" customWidth="1"/>
    <col min="1270" max="1270" width="10.5703125" customWidth="1"/>
    <col min="1271" max="1271" width="9.85546875" customWidth="1"/>
    <col min="1272" max="1272" width="8" customWidth="1"/>
    <col min="1273" max="1273" width="8.85546875" customWidth="1"/>
    <col min="1274" max="1274" width="8.5703125" customWidth="1"/>
    <col min="1275" max="1275" width="8.140625" customWidth="1"/>
    <col min="1276" max="1276" width="8.7109375" customWidth="1"/>
    <col min="1277" max="1278" width="8.5703125" customWidth="1"/>
    <col min="1279" max="1279" width="8" customWidth="1"/>
    <col min="1280" max="1280" width="10.28515625" customWidth="1"/>
    <col min="1281" max="1281" width="9" customWidth="1"/>
    <col min="1282" max="1282" width="9.85546875" customWidth="1"/>
    <col min="1283" max="1283" width="10.42578125" customWidth="1"/>
    <col min="1284" max="1284" width="9.7109375" customWidth="1"/>
    <col min="1285" max="1285" width="11.42578125" customWidth="1"/>
    <col min="1286" max="1286" width="9" customWidth="1"/>
    <col min="1287" max="1287" width="4.5703125" customWidth="1"/>
    <col min="1513" max="1513" width="1.28515625" customWidth="1"/>
    <col min="1514" max="1514" width="73.140625" customWidth="1"/>
    <col min="1515" max="1522" width="8.28515625" customWidth="1"/>
    <col min="1523" max="1525" width="10.42578125" customWidth="1"/>
    <col min="1526" max="1526" width="10.5703125" customWidth="1"/>
    <col min="1527" max="1527" width="9.85546875" customWidth="1"/>
    <col min="1528" max="1528" width="8" customWidth="1"/>
    <col min="1529" max="1529" width="8.85546875" customWidth="1"/>
    <col min="1530" max="1530" width="8.5703125" customWidth="1"/>
    <col min="1531" max="1531" width="8.140625" customWidth="1"/>
    <col min="1532" max="1532" width="8.7109375" customWidth="1"/>
    <col min="1533" max="1534" width="8.5703125" customWidth="1"/>
    <col min="1535" max="1535" width="8" customWidth="1"/>
    <col min="1536" max="1536" width="10.28515625" customWidth="1"/>
    <col min="1537" max="1537" width="9" customWidth="1"/>
    <col min="1538" max="1538" width="9.85546875" customWidth="1"/>
    <col min="1539" max="1539" width="10.42578125" customWidth="1"/>
    <col min="1540" max="1540" width="9.7109375" customWidth="1"/>
    <col min="1541" max="1541" width="11.42578125" customWidth="1"/>
    <col min="1542" max="1542" width="9" customWidth="1"/>
    <col min="1543" max="1543" width="4.5703125" customWidth="1"/>
    <col min="1769" max="1769" width="1.28515625" customWidth="1"/>
    <col min="1770" max="1770" width="73.140625" customWidth="1"/>
    <col min="1771" max="1778" width="8.28515625" customWidth="1"/>
    <col min="1779" max="1781" width="10.42578125" customWidth="1"/>
    <col min="1782" max="1782" width="10.5703125" customWidth="1"/>
    <col min="1783" max="1783" width="9.85546875" customWidth="1"/>
    <col min="1784" max="1784" width="8" customWidth="1"/>
    <col min="1785" max="1785" width="8.85546875" customWidth="1"/>
    <col min="1786" max="1786" width="8.5703125" customWidth="1"/>
    <col min="1787" max="1787" width="8.140625" customWidth="1"/>
    <col min="1788" max="1788" width="8.7109375" customWidth="1"/>
    <col min="1789" max="1790" width="8.5703125" customWidth="1"/>
    <col min="1791" max="1791" width="8" customWidth="1"/>
    <col min="1792" max="1792" width="10.28515625" customWidth="1"/>
    <col min="1793" max="1793" width="9" customWidth="1"/>
    <col min="1794" max="1794" width="9.85546875" customWidth="1"/>
    <col min="1795" max="1795" width="10.42578125" customWidth="1"/>
    <col min="1796" max="1796" width="9.7109375" customWidth="1"/>
    <col min="1797" max="1797" width="11.42578125" customWidth="1"/>
    <col min="1798" max="1798" width="9" customWidth="1"/>
    <col min="1799" max="1799" width="4.5703125" customWidth="1"/>
    <col min="2025" max="2025" width="1.28515625" customWidth="1"/>
    <col min="2026" max="2026" width="73.140625" customWidth="1"/>
    <col min="2027" max="2034" width="8.28515625" customWidth="1"/>
    <col min="2035" max="2037" width="10.42578125" customWidth="1"/>
    <col min="2038" max="2038" width="10.5703125" customWidth="1"/>
    <col min="2039" max="2039" width="9.85546875" customWidth="1"/>
    <col min="2040" max="2040" width="8" customWidth="1"/>
    <col min="2041" max="2041" width="8.85546875" customWidth="1"/>
    <col min="2042" max="2042" width="8.5703125" customWidth="1"/>
    <col min="2043" max="2043" width="8.140625" customWidth="1"/>
    <col min="2044" max="2044" width="8.7109375" customWidth="1"/>
    <col min="2045" max="2046" width="8.5703125" customWidth="1"/>
    <col min="2047" max="2047" width="8" customWidth="1"/>
    <col min="2048" max="2048" width="10.28515625" customWidth="1"/>
    <col min="2049" max="2049" width="9" customWidth="1"/>
    <col min="2050" max="2050" width="9.85546875" customWidth="1"/>
    <col min="2051" max="2051" width="10.42578125" customWidth="1"/>
    <col min="2052" max="2052" width="9.7109375" customWidth="1"/>
    <col min="2053" max="2053" width="11.42578125" customWidth="1"/>
    <col min="2054" max="2054" width="9" customWidth="1"/>
    <col min="2055" max="2055" width="4.5703125" customWidth="1"/>
    <col min="2281" max="2281" width="1.28515625" customWidth="1"/>
    <col min="2282" max="2282" width="73.140625" customWidth="1"/>
    <col min="2283" max="2290" width="8.28515625" customWidth="1"/>
    <col min="2291" max="2293" width="10.42578125" customWidth="1"/>
    <col min="2294" max="2294" width="10.5703125" customWidth="1"/>
    <col min="2295" max="2295" width="9.85546875" customWidth="1"/>
    <col min="2296" max="2296" width="8" customWidth="1"/>
    <col min="2297" max="2297" width="8.85546875" customWidth="1"/>
    <col min="2298" max="2298" width="8.5703125" customWidth="1"/>
    <col min="2299" max="2299" width="8.140625" customWidth="1"/>
    <col min="2300" max="2300" width="8.7109375" customWidth="1"/>
    <col min="2301" max="2302" width="8.5703125" customWidth="1"/>
    <col min="2303" max="2303" width="8" customWidth="1"/>
    <col min="2304" max="2304" width="10.28515625" customWidth="1"/>
    <col min="2305" max="2305" width="9" customWidth="1"/>
    <col min="2306" max="2306" width="9.85546875" customWidth="1"/>
    <col min="2307" max="2307" width="10.42578125" customWidth="1"/>
    <col min="2308" max="2308" width="9.7109375" customWidth="1"/>
    <col min="2309" max="2309" width="11.42578125" customWidth="1"/>
    <col min="2310" max="2310" width="9" customWidth="1"/>
    <col min="2311" max="2311" width="4.5703125" customWidth="1"/>
    <col min="2537" max="2537" width="1.28515625" customWidth="1"/>
    <col min="2538" max="2538" width="73.140625" customWidth="1"/>
    <col min="2539" max="2546" width="8.28515625" customWidth="1"/>
    <col min="2547" max="2549" width="10.42578125" customWidth="1"/>
    <col min="2550" max="2550" width="10.5703125" customWidth="1"/>
    <col min="2551" max="2551" width="9.85546875" customWidth="1"/>
    <col min="2552" max="2552" width="8" customWidth="1"/>
    <col min="2553" max="2553" width="8.85546875" customWidth="1"/>
    <col min="2554" max="2554" width="8.5703125" customWidth="1"/>
    <col min="2555" max="2555" width="8.140625" customWidth="1"/>
    <col min="2556" max="2556" width="8.7109375" customWidth="1"/>
    <col min="2557" max="2558" width="8.5703125" customWidth="1"/>
    <col min="2559" max="2559" width="8" customWidth="1"/>
    <col min="2560" max="2560" width="10.28515625" customWidth="1"/>
    <col min="2561" max="2561" width="9" customWidth="1"/>
    <col min="2562" max="2562" width="9.85546875" customWidth="1"/>
    <col min="2563" max="2563" width="10.42578125" customWidth="1"/>
    <col min="2564" max="2564" width="9.7109375" customWidth="1"/>
    <col min="2565" max="2565" width="11.42578125" customWidth="1"/>
    <col min="2566" max="2566" width="9" customWidth="1"/>
    <col min="2567" max="2567" width="4.5703125" customWidth="1"/>
    <col min="2793" max="2793" width="1.28515625" customWidth="1"/>
    <col min="2794" max="2794" width="73.140625" customWidth="1"/>
    <col min="2795" max="2802" width="8.28515625" customWidth="1"/>
    <col min="2803" max="2805" width="10.42578125" customWidth="1"/>
    <col min="2806" max="2806" width="10.5703125" customWidth="1"/>
    <col min="2807" max="2807" width="9.85546875" customWidth="1"/>
    <col min="2808" max="2808" width="8" customWidth="1"/>
    <col min="2809" max="2809" width="8.85546875" customWidth="1"/>
    <col min="2810" max="2810" width="8.5703125" customWidth="1"/>
    <col min="2811" max="2811" width="8.140625" customWidth="1"/>
    <col min="2812" max="2812" width="8.7109375" customWidth="1"/>
    <col min="2813" max="2814" width="8.5703125" customWidth="1"/>
    <col min="2815" max="2815" width="8" customWidth="1"/>
    <col min="2816" max="2816" width="10.28515625" customWidth="1"/>
    <col min="2817" max="2817" width="9" customWidth="1"/>
    <col min="2818" max="2818" width="9.85546875" customWidth="1"/>
    <col min="2819" max="2819" width="10.42578125" customWidth="1"/>
    <col min="2820" max="2820" width="9.7109375" customWidth="1"/>
    <col min="2821" max="2821" width="11.42578125" customWidth="1"/>
    <col min="2822" max="2822" width="9" customWidth="1"/>
    <col min="2823" max="2823" width="4.5703125" customWidth="1"/>
    <col min="3049" max="3049" width="1.28515625" customWidth="1"/>
    <col min="3050" max="3050" width="73.140625" customWidth="1"/>
    <col min="3051" max="3058" width="8.28515625" customWidth="1"/>
    <col min="3059" max="3061" width="10.42578125" customWidth="1"/>
    <col min="3062" max="3062" width="10.5703125" customWidth="1"/>
    <col min="3063" max="3063" width="9.85546875" customWidth="1"/>
    <col min="3064" max="3064" width="8" customWidth="1"/>
    <col min="3065" max="3065" width="8.85546875" customWidth="1"/>
    <col min="3066" max="3066" width="8.5703125" customWidth="1"/>
    <col min="3067" max="3067" width="8.140625" customWidth="1"/>
    <col min="3068" max="3068" width="8.7109375" customWidth="1"/>
    <col min="3069" max="3070" width="8.5703125" customWidth="1"/>
    <col min="3071" max="3071" width="8" customWidth="1"/>
    <col min="3072" max="3072" width="10.28515625" customWidth="1"/>
    <col min="3073" max="3073" width="9" customWidth="1"/>
    <col min="3074" max="3074" width="9.85546875" customWidth="1"/>
    <col min="3075" max="3075" width="10.42578125" customWidth="1"/>
    <col min="3076" max="3076" width="9.7109375" customWidth="1"/>
    <col min="3077" max="3077" width="11.42578125" customWidth="1"/>
    <col min="3078" max="3078" width="9" customWidth="1"/>
    <col min="3079" max="3079" width="4.5703125" customWidth="1"/>
    <col min="3305" max="3305" width="1.28515625" customWidth="1"/>
    <col min="3306" max="3306" width="73.140625" customWidth="1"/>
    <col min="3307" max="3314" width="8.28515625" customWidth="1"/>
    <col min="3315" max="3317" width="10.42578125" customWidth="1"/>
    <col min="3318" max="3318" width="10.5703125" customWidth="1"/>
    <col min="3319" max="3319" width="9.85546875" customWidth="1"/>
    <col min="3320" max="3320" width="8" customWidth="1"/>
    <col min="3321" max="3321" width="8.85546875" customWidth="1"/>
    <col min="3322" max="3322" width="8.5703125" customWidth="1"/>
    <col min="3323" max="3323" width="8.140625" customWidth="1"/>
    <col min="3324" max="3324" width="8.7109375" customWidth="1"/>
    <col min="3325" max="3326" width="8.5703125" customWidth="1"/>
    <col min="3327" max="3327" width="8" customWidth="1"/>
    <col min="3328" max="3328" width="10.28515625" customWidth="1"/>
    <col min="3329" max="3329" width="9" customWidth="1"/>
    <col min="3330" max="3330" width="9.85546875" customWidth="1"/>
    <col min="3331" max="3331" width="10.42578125" customWidth="1"/>
    <col min="3332" max="3332" width="9.7109375" customWidth="1"/>
    <col min="3333" max="3333" width="11.42578125" customWidth="1"/>
    <col min="3334" max="3334" width="9" customWidth="1"/>
    <col min="3335" max="3335" width="4.5703125" customWidth="1"/>
    <col min="3561" max="3561" width="1.28515625" customWidth="1"/>
    <col min="3562" max="3562" width="73.140625" customWidth="1"/>
    <col min="3563" max="3570" width="8.28515625" customWidth="1"/>
    <col min="3571" max="3573" width="10.42578125" customWidth="1"/>
    <col min="3574" max="3574" width="10.5703125" customWidth="1"/>
    <col min="3575" max="3575" width="9.85546875" customWidth="1"/>
    <col min="3576" max="3576" width="8" customWidth="1"/>
    <col min="3577" max="3577" width="8.85546875" customWidth="1"/>
    <col min="3578" max="3578" width="8.5703125" customWidth="1"/>
    <col min="3579" max="3579" width="8.140625" customWidth="1"/>
    <col min="3580" max="3580" width="8.7109375" customWidth="1"/>
    <col min="3581" max="3582" width="8.5703125" customWidth="1"/>
    <col min="3583" max="3583" width="8" customWidth="1"/>
    <col min="3584" max="3584" width="10.28515625" customWidth="1"/>
    <col min="3585" max="3585" width="9" customWidth="1"/>
    <col min="3586" max="3586" width="9.85546875" customWidth="1"/>
    <col min="3587" max="3587" width="10.42578125" customWidth="1"/>
    <col min="3588" max="3588" width="9.7109375" customWidth="1"/>
    <col min="3589" max="3589" width="11.42578125" customWidth="1"/>
    <col min="3590" max="3590" width="9" customWidth="1"/>
    <col min="3591" max="3591" width="4.5703125" customWidth="1"/>
    <col min="3817" max="3817" width="1.28515625" customWidth="1"/>
    <col min="3818" max="3818" width="73.140625" customWidth="1"/>
    <col min="3819" max="3826" width="8.28515625" customWidth="1"/>
    <col min="3827" max="3829" width="10.42578125" customWidth="1"/>
    <col min="3830" max="3830" width="10.5703125" customWidth="1"/>
    <col min="3831" max="3831" width="9.85546875" customWidth="1"/>
    <col min="3832" max="3832" width="8" customWidth="1"/>
    <col min="3833" max="3833" width="8.85546875" customWidth="1"/>
    <col min="3834" max="3834" width="8.5703125" customWidth="1"/>
    <col min="3835" max="3835" width="8.140625" customWidth="1"/>
    <col min="3836" max="3836" width="8.7109375" customWidth="1"/>
    <col min="3837" max="3838" width="8.5703125" customWidth="1"/>
    <col min="3839" max="3839" width="8" customWidth="1"/>
    <col min="3840" max="3840" width="10.28515625" customWidth="1"/>
    <col min="3841" max="3841" width="9" customWidth="1"/>
    <col min="3842" max="3842" width="9.85546875" customWidth="1"/>
    <col min="3843" max="3843" width="10.42578125" customWidth="1"/>
    <col min="3844" max="3844" width="9.7109375" customWidth="1"/>
    <col min="3845" max="3845" width="11.42578125" customWidth="1"/>
    <col min="3846" max="3846" width="9" customWidth="1"/>
    <col min="3847" max="3847" width="4.5703125" customWidth="1"/>
    <col min="4073" max="4073" width="1.28515625" customWidth="1"/>
    <col min="4074" max="4074" width="73.140625" customWidth="1"/>
    <col min="4075" max="4082" width="8.28515625" customWidth="1"/>
    <col min="4083" max="4085" width="10.42578125" customWidth="1"/>
    <col min="4086" max="4086" width="10.5703125" customWidth="1"/>
    <col min="4087" max="4087" width="9.85546875" customWidth="1"/>
    <col min="4088" max="4088" width="8" customWidth="1"/>
    <col min="4089" max="4089" width="8.85546875" customWidth="1"/>
    <col min="4090" max="4090" width="8.5703125" customWidth="1"/>
    <col min="4091" max="4091" width="8.140625" customWidth="1"/>
    <col min="4092" max="4092" width="8.7109375" customWidth="1"/>
    <col min="4093" max="4094" width="8.5703125" customWidth="1"/>
    <col min="4095" max="4095" width="8" customWidth="1"/>
    <col min="4096" max="4096" width="10.28515625" customWidth="1"/>
    <col min="4097" max="4097" width="9" customWidth="1"/>
    <col min="4098" max="4098" width="9.85546875" customWidth="1"/>
    <col min="4099" max="4099" width="10.42578125" customWidth="1"/>
    <col min="4100" max="4100" width="9.7109375" customWidth="1"/>
    <col min="4101" max="4101" width="11.42578125" customWidth="1"/>
    <col min="4102" max="4102" width="9" customWidth="1"/>
    <col min="4103" max="4103" width="4.5703125" customWidth="1"/>
    <col min="4329" max="4329" width="1.28515625" customWidth="1"/>
    <col min="4330" max="4330" width="73.140625" customWidth="1"/>
    <col min="4331" max="4338" width="8.28515625" customWidth="1"/>
    <col min="4339" max="4341" width="10.42578125" customWidth="1"/>
    <col min="4342" max="4342" width="10.5703125" customWidth="1"/>
    <col min="4343" max="4343" width="9.85546875" customWidth="1"/>
    <col min="4344" max="4344" width="8" customWidth="1"/>
    <col min="4345" max="4345" width="8.85546875" customWidth="1"/>
    <col min="4346" max="4346" width="8.5703125" customWidth="1"/>
    <col min="4347" max="4347" width="8.140625" customWidth="1"/>
    <col min="4348" max="4348" width="8.7109375" customWidth="1"/>
    <col min="4349" max="4350" width="8.5703125" customWidth="1"/>
    <col min="4351" max="4351" width="8" customWidth="1"/>
    <col min="4352" max="4352" width="10.28515625" customWidth="1"/>
    <col min="4353" max="4353" width="9" customWidth="1"/>
    <col min="4354" max="4354" width="9.85546875" customWidth="1"/>
    <col min="4355" max="4355" width="10.42578125" customWidth="1"/>
    <col min="4356" max="4356" width="9.7109375" customWidth="1"/>
    <col min="4357" max="4357" width="11.42578125" customWidth="1"/>
    <col min="4358" max="4358" width="9" customWidth="1"/>
    <col min="4359" max="4359" width="4.5703125" customWidth="1"/>
    <col min="4585" max="4585" width="1.28515625" customWidth="1"/>
    <col min="4586" max="4586" width="73.140625" customWidth="1"/>
    <col min="4587" max="4594" width="8.28515625" customWidth="1"/>
    <col min="4595" max="4597" width="10.42578125" customWidth="1"/>
    <col min="4598" max="4598" width="10.5703125" customWidth="1"/>
    <col min="4599" max="4599" width="9.85546875" customWidth="1"/>
    <col min="4600" max="4600" width="8" customWidth="1"/>
    <col min="4601" max="4601" width="8.85546875" customWidth="1"/>
    <col min="4602" max="4602" width="8.5703125" customWidth="1"/>
    <col min="4603" max="4603" width="8.140625" customWidth="1"/>
    <col min="4604" max="4604" width="8.7109375" customWidth="1"/>
    <col min="4605" max="4606" width="8.5703125" customWidth="1"/>
    <col min="4607" max="4607" width="8" customWidth="1"/>
    <col min="4608" max="4608" width="10.28515625" customWidth="1"/>
    <col min="4609" max="4609" width="9" customWidth="1"/>
    <col min="4610" max="4610" width="9.85546875" customWidth="1"/>
    <col min="4611" max="4611" width="10.42578125" customWidth="1"/>
    <col min="4612" max="4612" width="9.7109375" customWidth="1"/>
    <col min="4613" max="4613" width="11.42578125" customWidth="1"/>
    <col min="4614" max="4614" width="9" customWidth="1"/>
    <col min="4615" max="4615" width="4.5703125" customWidth="1"/>
    <col min="4841" max="4841" width="1.28515625" customWidth="1"/>
    <col min="4842" max="4842" width="73.140625" customWidth="1"/>
    <col min="4843" max="4850" width="8.28515625" customWidth="1"/>
    <col min="4851" max="4853" width="10.42578125" customWidth="1"/>
    <col min="4854" max="4854" width="10.5703125" customWidth="1"/>
    <col min="4855" max="4855" width="9.85546875" customWidth="1"/>
    <col min="4856" max="4856" width="8" customWidth="1"/>
    <col min="4857" max="4857" width="8.85546875" customWidth="1"/>
    <col min="4858" max="4858" width="8.5703125" customWidth="1"/>
    <col min="4859" max="4859" width="8.140625" customWidth="1"/>
    <col min="4860" max="4860" width="8.7109375" customWidth="1"/>
    <col min="4861" max="4862" width="8.5703125" customWidth="1"/>
    <col min="4863" max="4863" width="8" customWidth="1"/>
    <col min="4864" max="4864" width="10.28515625" customWidth="1"/>
    <col min="4865" max="4865" width="9" customWidth="1"/>
    <col min="4866" max="4866" width="9.85546875" customWidth="1"/>
    <col min="4867" max="4867" width="10.42578125" customWidth="1"/>
    <col min="4868" max="4868" width="9.7109375" customWidth="1"/>
    <col min="4869" max="4869" width="11.42578125" customWidth="1"/>
    <col min="4870" max="4870" width="9" customWidth="1"/>
    <col min="4871" max="4871" width="4.5703125" customWidth="1"/>
    <col min="5097" max="5097" width="1.28515625" customWidth="1"/>
    <col min="5098" max="5098" width="73.140625" customWidth="1"/>
    <col min="5099" max="5106" width="8.28515625" customWidth="1"/>
    <col min="5107" max="5109" width="10.42578125" customWidth="1"/>
    <col min="5110" max="5110" width="10.5703125" customWidth="1"/>
    <col min="5111" max="5111" width="9.85546875" customWidth="1"/>
    <col min="5112" max="5112" width="8" customWidth="1"/>
    <col min="5113" max="5113" width="8.85546875" customWidth="1"/>
    <col min="5114" max="5114" width="8.5703125" customWidth="1"/>
    <col min="5115" max="5115" width="8.140625" customWidth="1"/>
    <col min="5116" max="5116" width="8.7109375" customWidth="1"/>
    <col min="5117" max="5118" width="8.5703125" customWidth="1"/>
    <col min="5119" max="5119" width="8" customWidth="1"/>
    <col min="5120" max="5120" width="10.28515625" customWidth="1"/>
    <col min="5121" max="5121" width="9" customWidth="1"/>
    <col min="5122" max="5122" width="9.85546875" customWidth="1"/>
    <col min="5123" max="5123" width="10.42578125" customWidth="1"/>
    <col min="5124" max="5124" width="9.7109375" customWidth="1"/>
    <col min="5125" max="5125" width="11.42578125" customWidth="1"/>
    <col min="5126" max="5126" width="9" customWidth="1"/>
    <col min="5127" max="5127" width="4.5703125" customWidth="1"/>
    <col min="5353" max="5353" width="1.28515625" customWidth="1"/>
    <col min="5354" max="5354" width="73.140625" customWidth="1"/>
    <col min="5355" max="5362" width="8.28515625" customWidth="1"/>
    <col min="5363" max="5365" width="10.42578125" customWidth="1"/>
    <col min="5366" max="5366" width="10.5703125" customWidth="1"/>
    <col min="5367" max="5367" width="9.85546875" customWidth="1"/>
    <col min="5368" max="5368" width="8" customWidth="1"/>
    <col min="5369" max="5369" width="8.85546875" customWidth="1"/>
    <col min="5370" max="5370" width="8.5703125" customWidth="1"/>
    <col min="5371" max="5371" width="8.140625" customWidth="1"/>
    <col min="5372" max="5372" width="8.7109375" customWidth="1"/>
    <col min="5373" max="5374" width="8.5703125" customWidth="1"/>
    <col min="5375" max="5375" width="8" customWidth="1"/>
    <col min="5376" max="5376" width="10.28515625" customWidth="1"/>
    <col min="5377" max="5377" width="9" customWidth="1"/>
    <col min="5378" max="5378" width="9.85546875" customWidth="1"/>
    <col min="5379" max="5379" width="10.42578125" customWidth="1"/>
    <col min="5380" max="5380" width="9.7109375" customWidth="1"/>
    <col min="5381" max="5381" width="11.42578125" customWidth="1"/>
    <col min="5382" max="5382" width="9" customWidth="1"/>
    <col min="5383" max="5383" width="4.5703125" customWidth="1"/>
    <col min="5609" max="5609" width="1.28515625" customWidth="1"/>
    <col min="5610" max="5610" width="73.140625" customWidth="1"/>
    <col min="5611" max="5618" width="8.28515625" customWidth="1"/>
    <col min="5619" max="5621" width="10.42578125" customWidth="1"/>
    <col min="5622" max="5622" width="10.5703125" customWidth="1"/>
    <col min="5623" max="5623" width="9.85546875" customWidth="1"/>
    <col min="5624" max="5624" width="8" customWidth="1"/>
    <col min="5625" max="5625" width="8.85546875" customWidth="1"/>
    <col min="5626" max="5626" width="8.5703125" customWidth="1"/>
    <col min="5627" max="5627" width="8.140625" customWidth="1"/>
    <col min="5628" max="5628" width="8.7109375" customWidth="1"/>
    <col min="5629" max="5630" width="8.5703125" customWidth="1"/>
    <col min="5631" max="5631" width="8" customWidth="1"/>
    <col min="5632" max="5632" width="10.28515625" customWidth="1"/>
    <col min="5633" max="5633" width="9" customWidth="1"/>
    <col min="5634" max="5634" width="9.85546875" customWidth="1"/>
    <col min="5635" max="5635" width="10.42578125" customWidth="1"/>
    <col min="5636" max="5636" width="9.7109375" customWidth="1"/>
    <col min="5637" max="5637" width="11.42578125" customWidth="1"/>
    <col min="5638" max="5638" width="9" customWidth="1"/>
    <col min="5639" max="5639" width="4.5703125" customWidth="1"/>
    <col min="5865" max="5865" width="1.28515625" customWidth="1"/>
    <col min="5866" max="5866" width="73.140625" customWidth="1"/>
    <col min="5867" max="5874" width="8.28515625" customWidth="1"/>
    <col min="5875" max="5877" width="10.42578125" customWidth="1"/>
    <col min="5878" max="5878" width="10.5703125" customWidth="1"/>
    <col min="5879" max="5879" width="9.85546875" customWidth="1"/>
    <col min="5880" max="5880" width="8" customWidth="1"/>
    <col min="5881" max="5881" width="8.85546875" customWidth="1"/>
    <col min="5882" max="5882" width="8.5703125" customWidth="1"/>
    <col min="5883" max="5883" width="8.140625" customWidth="1"/>
    <col min="5884" max="5884" width="8.7109375" customWidth="1"/>
    <col min="5885" max="5886" width="8.5703125" customWidth="1"/>
    <col min="5887" max="5887" width="8" customWidth="1"/>
    <col min="5888" max="5888" width="10.28515625" customWidth="1"/>
    <col min="5889" max="5889" width="9" customWidth="1"/>
    <col min="5890" max="5890" width="9.85546875" customWidth="1"/>
    <col min="5891" max="5891" width="10.42578125" customWidth="1"/>
    <col min="5892" max="5892" width="9.7109375" customWidth="1"/>
    <col min="5893" max="5893" width="11.42578125" customWidth="1"/>
    <col min="5894" max="5894" width="9" customWidth="1"/>
    <col min="5895" max="5895" width="4.5703125" customWidth="1"/>
    <col min="6121" max="6121" width="1.28515625" customWidth="1"/>
    <col min="6122" max="6122" width="73.140625" customWidth="1"/>
    <col min="6123" max="6130" width="8.28515625" customWidth="1"/>
    <col min="6131" max="6133" width="10.42578125" customWidth="1"/>
    <col min="6134" max="6134" width="10.5703125" customWidth="1"/>
    <col min="6135" max="6135" width="9.85546875" customWidth="1"/>
    <col min="6136" max="6136" width="8" customWidth="1"/>
    <col min="6137" max="6137" width="8.85546875" customWidth="1"/>
    <col min="6138" max="6138" width="8.5703125" customWidth="1"/>
    <col min="6139" max="6139" width="8.140625" customWidth="1"/>
    <col min="6140" max="6140" width="8.7109375" customWidth="1"/>
    <col min="6141" max="6142" width="8.5703125" customWidth="1"/>
    <col min="6143" max="6143" width="8" customWidth="1"/>
    <col min="6144" max="6144" width="10.28515625" customWidth="1"/>
    <col min="6145" max="6145" width="9" customWidth="1"/>
    <col min="6146" max="6146" width="9.85546875" customWidth="1"/>
    <col min="6147" max="6147" width="10.42578125" customWidth="1"/>
    <col min="6148" max="6148" width="9.7109375" customWidth="1"/>
    <col min="6149" max="6149" width="11.42578125" customWidth="1"/>
    <col min="6150" max="6150" width="9" customWidth="1"/>
    <col min="6151" max="6151" width="4.5703125" customWidth="1"/>
    <col min="6377" max="6377" width="1.28515625" customWidth="1"/>
    <col min="6378" max="6378" width="73.140625" customWidth="1"/>
    <col min="6379" max="6386" width="8.28515625" customWidth="1"/>
    <col min="6387" max="6389" width="10.42578125" customWidth="1"/>
    <col min="6390" max="6390" width="10.5703125" customWidth="1"/>
    <col min="6391" max="6391" width="9.85546875" customWidth="1"/>
    <col min="6392" max="6392" width="8" customWidth="1"/>
    <col min="6393" max="6393" width="8.85546875" customWidth="1"/>
    <col min="6394" max="6394" width="8.5703125" customWidth="1"/>
    <col min="6395" max="6395" width="8.140625" customWidth="1"/>
    <col min="6396" max="6396" width="8.7109375" customWidth="1"/>
    <col min="6397" max="6398" width="8.5703125" customWidth="1"/>
    <col min="6399" max="6399" width="8" customWidth="1"/>
    <col min="6400" max="6400" width="10.28515625" customWidth="1"/>
    <col min="6401" max="6401" width="9" customWidth="1"/>
    <col min="6402" max="6402" width="9.85546875" customWidth="1"/>
    <col min="6403" max="6403" width="10.42578125" customWidth="1"/>
    <col min="6404" max="6404" width="9.7109375" customWidth="1"/>
    <col min="6405" max="6405" width="11.42578125" customWidth="1"/>
    <col min="6406" max="6406" width="9" customWidth="1"/>
    <col min="6407" max="6407" width="4.5703125" customWidth="1"/>
    <col min="6633" max="6633" width="1.28515625" customWidth="1"/>
    <col min="6634" max="6634" width="73.140625" customWidth="1"/>
    <col min="6635" max="6642" width="8.28515625" customWidth="1"/>
    <col min="6643" max="6645" width="10.42578125" customWidth="1"/>
    <col min="6646" max="6646" width="10.5703125" customWidth="1"/>
    <col min="6647" max="6647" width="9.85546875" customWidth="1"/>
    <col min="6648" max="6648" width="8" customWidth="1"/>
    <col min="6649" max="6649" width="8.85546875" customWidth="1"/>
    <col min="6650" max="6650" width="8.5703125" customWidth="1"/>
    <col min="6651" max="6651" width="8.140625" customWidth="1"/>
    <col min="6652" max="6652" width="8.7109375" customWidth="1"/>
    <col min="6653" max="6654" width="8.5703125" customWidth="1"/>
    <col min="6655" max="6655" width="8" customWidth="1"/>
    <col min="6656" max="6656" width="10.28515625" customWidth="1"/>
    <col min="6657" max="6657" width="9" customWidth="1"/>
    <col min="6658" max="6658" width="9.85546875" customWidth="1"/>
    <col min="6659" max="6659" width="10.42578125" customWidth="1"/>
    <col min="6660" max="6660" width="9.7109375" customWidth="1"/>
    <col min="6661" max="6661" width="11.42578125" customWidth="1"/>
    <col min="6662" max="6662" width="9" customWidth="1"/>
    <col min="6663" max="6663" width="4.5703125" customWidth="1"/>
    <col min="6889" max="6889" width="1.28515625" customWidth="1"/>
    <col min="6890" max="6890" width="73.140625" customWidth="1"/>
    <col min="6891" max="6898" width="8.28515625" customWidth="1"/>
    <col min="6899" max="6901" width="10.42578125" customWidth="1"/>
    <col min="6902" max="6902" width="10.5703125" customWidth="1"/>
    <col min="6903" max="6903" width="9.85546875" customWidth="1"/>
    <col min="6904" max="6904" width="8" customWidth="1"/>
    <col min="6905" max="6905" width="8.85546875" customWidth="1"/>
    <col min="6906" max="6906" width="8.5703125" customWidth="1"/>
    <col min="6907" max="6907" width="8.140625" customWidth="1"/>
    <col min="6908" max="6908" width="8.7109375" customWidth="1"/>
    <col min="6909" max="6910" width="8.5703125" customWidth="1"/>
    <col min="6911" max="6911" width="8" customWidth="1"/>
    <col min="6912" max="6912" width="10.28515625" customWidth="1"/>
    <col min="6913" max="6913" width="9" customWidth="1"/>
    <col min="6914" max="6914" width="9.85546875" customWidth="1"/>
    <col min="6915" max="6915" width="10.42578125" customWidth="1"/>
    <col min="6916" max="6916" width="9.7109375" customWidth="1"/>
    <col min="6917" max="6917" width="11.42578125" customWidth="1"/>
    <col min="6918" max="6918" width="9" customWidth="1"/>
    <col min="6919" max="6919" width="4.5703125" customWidth="1"/>
    <col min="7145" max="7145" width="1.28515625" customWidth="1"/>
    <col min="7146" max="7146" width="73.140625" customWidth="1"/>
    <col min="7147" max="7154" width="8.28515625" customWidth="1"/>
    <col min="7155" max="7157" width="10.42578125" customWidth="1"/>
    <col min="7158" max="7158" width="10.5703125" customWidth="1"/>
    <col min="7159" max="7159" width="9.85546875" customWidth="1"/>
    <col min="7160" max="7160" width="8" customWidth="1"/>
    <col min="7161" max="7161" width="8.85546875" customWidth="1"/>
    <col min="7162" max="7162" width="8.5703125" customWidth="1"/>
    <col min="7163" max="7163" width="8.140625" customWidth="1"/>
    <col min="7164" max="7164" width="8.7109375" customWidth="1"/>
    <col min="7165" max="7166" width="8.5703125" customWidth="1"/>
    <col min="7167" max="7167" width="8" customWidth="1"/>
    <col min="7168" max="7168" width="10.28515625" customWidth="1"/>
    <col min="7169" max="7169" width="9" customWidth="1"/>
    <col min="7170" max="7170" width="9.85546875" customWidth="1"/>
    <col min="7171" max="7171" width="10.42578125" customWidth="1"/>
    <col min="7172" max="7172" width="9.7109375" customWidth="1"/>
    <col min="7173" max="7173" width="11.42578125" customWidth="1"/>
    <col min="7174" max="7174" width="9" customWidth="1"/>
    <col min="7175" max="7175" width="4.5703125" customWidth="1"/>
    <col min="7401" max="7401" width="1.28515625" customWidth="1"/>
    <col min="7402" max="7402" width="73.140625" customWidth="1"/>
    <col min="7403" max="7410" width="8.28515625" customWidth="1"/>
    <col min="7411" max="7413" width="10.42578125" customWidth="1"/>
    <col min="7414" max="7414" width="10.5703125" customWidth="1"/>
    <col min="7415" max="7415" width="9.85546875" customWidth="1"/>
    <col min="7416" max="7416" width="8" customWidth="1"/>
    <col min="7417" max="7417" width="8.85546875" customWidth="1"/>
    <col min="7418" max="7418" width="8.5703125" customWidth="1"/>
    <col min="7419" max="7419" width="8.140625" customWidth="1"/>
    <col min="7420" max="7420" width="8.7109375" customWidth="1"/>
    <col min="7421" max="7422" width="8.5703125" customWidth="1"/>
    <col min="7423" max="7423" width="8" customWidth="1"/>
    <col min="7424" max="7424" width="10.28515625" customWidth="1"/>
    <col min="7425" max="7425" width="9" customWidth="1"/>
    <col min="7426" max="7426" width="9.85546875" customWidth="1"/>
    <col min="7427" max="7427" width="10.42578125" customWidth="1"/>
    <col min="7428" max="7428" width="9.7109375" customWidth="1"/>
    <col min="7429" max="7429" width="11.42578125" customWidth="1"/>
    <col min="7430" max="7430" width="9" customWidth="1"/>
    <col min="7431" max="7431" width="4.5703125" customWidth="1"/>
    <col min="7657" max="7657" width="1.28515625" customWidth="1"/>
    <col min="7658" max="7658" width="73.140625" customWidth="1"/>
    <col min="7659" max="7666" width="8.28515625" customWidth="1"/>
    <col min="7667" max="7669" width="10.42578125" customWidth="1"/>
    <col min="7670" max="7670" width="10.5703125" customWidth="1"/>
    <col min="7671" max="7671" width="9.85546875" customWidth="1"/>
    <col min="7672" max="7672" width="8" customWidth="1"/>
    <col min="7673" max="7673" width="8.85546875" customWidth="1"/>
    <col min="7674" max="7674" width="8.5703125" customWidth="1"/>
    <col min="7675" max="7675" width="8.140625" customWidth="1"/>
    <col min="7676" max="7676" width="8.7109375" customWidth="1"/>
    <col min="7677" max="7678" width="8.5703125" customWidth="1"/>
    <col min="7679" max="7679" width="8" customWidth="1"/>
    <col min="7680" max="7680" width="10.28515625" customWidth="1"/>
    <col min="7681" max="7681" width="9" customWidth="1"/>
    <col min="7682" max="7682" width="9.85546875" customWidth="1"/>
    <col min="7683" max="7683" width="10.42578125" customWidth="1"/>
    <col min="7684" max="7684" width="9.7109375" customWidth="1"/>
    <col min="7685" max="7685" width="11.42578125" customWidth="1"/>
    <col min="7686" max="7686" width="9" customWidth="1"/>
    <col min="7687" max="7687" width="4.5703125" customWidth="1"/>
    <col min="7913" max="7913" width="1.28515625" customWidth="1"/>
    <col min="7914" max="7914" width="73.140625" customWidth="1"/>
    <col min="7915" max="7922" width="8.28515625" customWidth="1"/>
    <col min="7923" max="7925" width="10.42578125" customWidth="1"/>
    <col min="7926" max="7926" width="10.5703125" customWidth="1"/>
    <col min="7927" max="7927" width="9.85546875" customWidth="1"/>
    <col min="7928" max="7928" width="8" customWidth="1"/>
    <col min="7929" max="7929" width="8.85546875" customWidth="1"/>
    <col min="7930" max="7930" width="8.5703125" customWidth="1"/>
    <col min="7931" max="7931" width="8.140625" customWidth="1"/>
    <col min="7932" max="7932" width="8.7109375" customWidth="1"/>
    <col min="7933" max="7934" width="8.5703125" customWidth="1"/>
    <col min="7935" max="7935" width="8" customWidth="1"/>
    <col min="7936" max="7936" width="10.28515625" customWidth="1"/>
    <col min="7937" max="7937" width="9" customWidth="1"/>
    <col min="7938" max="7938" width="9.85546875" customWidth="1"/>
    <col min="7939" max="7939" width="10.42578125" customWidth="1"/>
    <col min="7940" max="7940" width="9.7109375" customWidth="1"/>
    <col min="7941" max="7941" width="11.42578125" customWidth="1"/>
    <col min="7942" max="7942" width="9" customWidth="1"/>
    <col min="7943" max="7943" width="4.5703125" customWidth="1"/>
    <col min="8169" max="8169" width="1.28515625" customWidth="1"/>
    <col min="8170" max="8170" width="73.140625" customWidth="1"/>
    <col min="8171" max="8178" width="8.28515625" customWidth="1"/>
    <col min="8179" max="8181" width="10.42578125" customWidth="1"/>
    <col min="8182" max="8182" width="10.5703125" customWidth="1"/>
    <col min="8183" max="8183" width="9.85546875" customWidth="1"/>
    <col min="8184" max="8184" width="8" customWidth="1"/>
    <col min="8185" max="8185" width="8.85546875" customWidth="1"/>
    <col min="8186" max="8186" width="8.5703125" customWidth="1"/>
    <col min="8187" max="8187" width="8.140625" customWidth="1"/>
    <col min="8188" max="8188" width="8.7109375" customWidth="1"/>
    <col min="8189" max="8190" width="8.5703125" customWidth="1"/>
    <col min="8191" max="8191" width="8" customWidth="1"/>
    <col min="8192" max="8192" width="10.28515625" customWidth="1"/>
    <col min="8193" max="8193" width="9" customWidth="1"/>
    <col min="8194" max="8194" width="9.85546875" customWidth="1"/>
    <col min="8195" max="8195" width="10.42578125" customWidth="1"/>
    <col min="8196" max="8196" width="9.7109375" customWidth="1"/>
    <col min="8197" max="8197" width="11.42578125" customWidth="1"/>
    <col min="8198" max="8198" width="9" customWidth="1"/>
    <col min="8199" max="8199" width="4.5703125" customWidth="1"/>
    <col min="8425" max="8425" width="1.28515625" customWidth="1"/>
    <col min="8426" max="8426" width="73.140625" customWidth="1"/>
    <col min="8427" max="8434" width="8.28515625" customWidth="1"/>
    <col min="8435" max="8437" width="10.42578125" customWidth="1"/>
    <col min="8438" max="8438" width="10.5703125" customWidth="1"/>
    <col min="8439" max="8439" width="9.85546875" customWidth="1"/>
    <col min="8440" max="8440" width="8" customWidth="1"/>
    <col min="8441" max="8441" width="8.85546875" customWidth="1"/>
    <col min="8442" max="8442" width="8.5703125" customWidth="1"/>
    <col min="8443" max="8443" width="8.140625" customWidth="1"/>
    <col min="8444" max="8444" width="8.7109375" customWidth="1"/>
    <col min="8445" max="8446" width="8.5703125" customWidth="1"/>
    <col min="8447" max="8447" width="8" customWidth="1"/>
    <col min="8448" max="8448" width="10.28515625" customWidth="1"/>
    <col min="8449" max="8449" width="9" customWidth="1"/>
    <col min="8450" max="8450" width="9.85546875" customWidth="1"/>
    <col min="8451" max="8451" width="10.42578125" customWidth="1"/>
    <col min="8452" max="8452" width="9.7109375" customWidth="1"/>
    <col min="8453" max="8453" width="11.42578125" customWidth="1"/>
    <col min="8454" max="8454" width="9" customWidth="1"/>
    <col min="8455" max="8455" width="4.5703125" customWidth="1"/>
    <col min="8681" max="8681" width="1.28515625" customWidth="1"/>
    <col min="8682" max="8682" width="73.140625" customWidth="1"/>
    <col min="8683" max="8690" width="8.28515625" customWidth="1"/>
    <col min="8691" max="8693" width="10.42578125" customWidth="1"/>
    <col min="8694" max="8694" width="10.5703125" customWidth="1"/>
    <col min="8695" max="8695" width="9.85546875" customWidth="1"/>
    <col min="8696" max="8696" width="8" customWidth="1"/>
    <col min="8697" max="8697" width="8.85546875" customWidth="1"/>
    <col min="8698" max="8698" width="8.5703125" customWidth="1"/>
    <col min="8699" max="8699" width="8.140625" customWidth="1"/>
    <col min="8700" max="8700" width="8.7109375" customWidth="1"/>
    <col min="8701" max="8702" width="8.5703125" customWidth="1"/>
    <col min="8703" max="8703" width="8" customWidth="1"/>
    <col min="8704" max="8704" width="10.28515625" customWidth="1"/>
    <col min="8705" max="8705" width="9" customWidth="1"/>
    <col min="8706" max="8706" width="9.85546875" customWidth="1"/>
    <col min="8707" max="8707" width="10.42578125" customWidth="1"/>
    <col min="8708" max="8708" width="9.7109375" customWidth="1"/>
    <col min="8709" max="8709" width="11.42578125" customWidth="1"/>
    <col min="8710" max="8710" width="9" customWidth="1"/>
    <col min="8711" max="8711" width="4.5703125" customWidth="1"/>
    <col min="8937" max="8937" width="1.28515625" customWidth="1"/>
    <col min="8938" max="8938" width="73.140625" customWidth="1"/>
    <col min="8939" max="8946" width="8.28515625" customWidth="1"/>
    <col min="8947" max="8949" width="10.42578125" customWidth="1"/>
    <col min="8950" max="8950" width="10.5703125" customWidth="1"/>
    <col min="8951" max="8951" width="9.85546875" customWidth="1"/>
    <col min="8952" max="8952" width="8" customWidth="1"/>
    <col min="8953" max="8953" width="8.85546875" customWidth="1"/>
    <col min="8954" max="8954" width="8.5703125" customWidth="1"/>
    <col min="8955" max="8955" width="8.140625" customWidth="1"/>
    <col min="8956" max="8956" width="8.7109375" customWidth="1"/>
    <col min="8957" max="8958" width="8.5703125" customWidth="1"/>
    <col min="8959" max="8959" width="8" customWidth="1"/>
    <col min="8960" max="8960" width="10.28515625" customWidth="1"/>
    <col min="8961" max="8961" width="9" customWidth="1"/>
    <col min="8962" max="8962" width="9.85546875" customWidth="1"/>
    <col min="8963" max="8963" width="10.42578125" customWidth="1"/>
    <col min="8964" max="8964" width="9.7109375" customWidth="1"/>
    <col min="8965" max="8965" width="11.42578125" customWidth="1"/>
    <col min="8966" max="8966" width="9" customWidth="1"/>
    <col min="8967" max="8967" width="4.5703125" customWidth="1"/>
    <col min="9193" max="9193" width="1.28515625" customWidth="1"/>
    <col min="9194" max="9194" width="73.140625" customWidth="1"/>
    <col min="9195" max="9202" width="8.28515625" customWidth="1"/>
    <col min="9203" max="9205" width="10.42578125" customWidth="1"/>
    <col min="9206" max="9206" width="10.5703125" customWidth="1"/>
    <col min="9207" max="9207" width="9.85546875" customWidth="1"/>
    <col min="9208" max="9208" width="8" customWidth="1"/>
    <col min="9209" max="9209" width="8.85546875" customWidth="1"/>
    <col min="9210" max="9210" width="8.5703125" customWidth="1"/>
    <col min="9211" max="9211" width="8.140625" customWidth="1"/>
    <col min="9212" max="9212" width="8.7109375" customWidth="1"/>
    <col min="9213" max="9214" width="8.5703125" customWidth="1"/>
    <col min="9215" max="9215" width="8" customWidth="1"/>
    <col min="9216" max="9216" width="10.28515625" customWidth="1"/>
    <col min="9217" max="9217" width="9" customWidth="1"/>
    <col min="9218" max="9218" width="9.85546875" customWidth="1"/>
    <col min="9219" max="9219" width="10.42578125" customWidth="1"/>
    <col min="9220" max="9220" width="9.7109375" customWidth="1"/>
    <col min="9221" max="9221" width="11.42578125" customWidth="1"/>
    <col min="9222" max="9222" width="9" customWidth="1"/>
    <col min="9223" max="9223" width="4.5703125" customWidth="1"/>
    <col min="9449" max="9449" width="1.28515625" customWidth="1"/>
    <col min="9450" max="9450" width="73.140625" customWidth="1"/>
    <col min="9451" max="9458" width="8.28515625" customWidth="1"/>
    <col min="9459" max="9461" width="10.42578125" customWidth="1"/>
    <col min="9462" max="9462" width="10.5703125" customWidth="1"/>
    <col min="9463" max="9463" width="9.85546875" customWidth="1"/>
    <col min="9464" max="9464" width="8" customWidth="1"/>
    <col min="9465" max="9465" width="8.85546875" customWidth="1"/>
    <col min="9466" max="9466" width="8.5703125" customWidth="1"/>
    <col min="9467" max="9467" width="8.140625" customWidth="1"/>
    <col min="9468" max="9468" width="8.7109375" customWidth="1"/>
    <col min="9469" max="9470" width="8.5703125" customWidth="1"/>
    <col min="9471" max="9471" width="8" customWidth="1"/>
    <col min="9472" max="9472" width="10.28515625" customWidth="1"/>
    <col min="9473" max="9473" width="9" customWidth="1"/>
    <col min="9474" max="9474" width="9.85546875" customWidth="1"/>
    <col min="9475" max="9475" width="10.42578125" customWidth="1"/>
    <col min="9476" max="9476" width="9.7109375" customWidth="1"/>
    <col min="9477" max="9477" width="11.42578125" customWidth="1"/>
    <col min="9478" max="9478" width="9" customWidth="1"/>
    <col min="9479" max="9479" width="4.5703125" customWidth="1"/>
    <col min="9705" max="9705" width="1.28515625" customWidth="1"/>
    <col min="9706" max="9706" width="73.140625" customWidth="1"/>
    <col min="9707" max="9714" width="8.28515625" customWidth="1"/>
    <col min="9715" max="9717" width="10.42578125" customWidth="1"/>
    <col min="9718" max="9718" width="10.5703125" customWidth="1"/>
    <col min="9719" max="9719" width="9.85546875" customWidth="1"/>
    <col min="9720" max="9720" width="8" customWidth="1"/>
    <col min="9721" max="9721" width="8.85546875" customWidth="1"/>
    <col min="9722" max="9722" width="8.5703125" customWidth="1"/>
    <col min="9723" max="9723" width="8.140625" customWidth="1"/>
    <col min="9724" max="9724" width="8.7109375" customWidth="1"/>
    <col min="9725" max="9726" width="8.5703125" customWidth="1"/>
    <col min="9727" max="9727" width="8" customWidth="1"/>
    <col min="9728" max="9728" width="10.28515625" customWidth="1"/>
    <col min="9729" max="9729" width="9" customWidth="1"/>
    <col min="9730" max="9730" width="9.85546875" customWidth="1"/>
    <col min="9731" max="9731" width="10.42578125" customWidth="1"/>
    <col min="9732" max="9732" width="9.7109375" customWidth="1"/>
    <col min="9733" max="9733" width="11.42578125" customWidth="1"/>
    <col min="9734" max="9734" width="9" customWidth="1"/>
    <col min="9735" max="9735" width="4.5703125" customWidth="1"/>
    <col min="9961" max="9961" width="1.28515625" customWidth="1"/>
    <col min="9962" max="9962" width="73.140625" customWidth="1"/>
    <col min="9963" max="9970" width="8.28515625" customWidth="1"/>
    <col min="9971" max="9973" width="10.42578125" customWidth="1"/>
    <col min="9974" max="9974" width="10.5703125" customWidth="1"/>
    <col min="9975" max="9975" width="9.85546875" customWidth="1"/>
    <col min="9976" max="9976" width="8" customWidth="1"/>
    <col min="9977" max="9977" width="8.85546875" customWidth="1"/>
    <col min="9978" max="9978" width="8.5703125" customWidth="1"/>
    <col min="9979" max="9979" width="8.140625" customWidth="1"/>
    <col min="9980" max="9980" width="8.7109375" customWidth="1"/>
    <col min="9981" max="9982" width="8.5703125" customWidth="1"/>
    <col min="9983" max="9983" width="8" customWidth="1"/>
    <col min="9984" max="9984" width="10.28515625" customWidth="1"/>
    <col min="9985" max="9985" width="9" customWidth="1"/>
    <col min="9986" max="9986" width="9.85546875" customWidth="1"/>
    <col min="9987" max="9987" width="10.42578125" customWidth="1"/>
    <col min="9988" max="9988" width="9.7109375" customWidth="1"/>
    <col min="9989" max="9989" width="11.42578125" customWidth="1"/>
    <col min="9990" max="9990" width="9" customWidth="1"/>
    <col min="9991" max="9991" width="4.5703125" customWidth="1"/>
    <col min="10217" max="10217" width="1.28515625" customWidth="1"/>
    <col min="10218" max="10218" width="73.140625" customWidth="1"/>
    <col min="10219" max="10226" width="8.28515625" customWidth="1"/>
    <col min="10227" max="10229" width="10.42578125" customWidth="1"/>
    <col min="10230" max="10230" width="10.5703125" customWidth="1"/>
    <col min="10231" max="10231" width="9.85546875" customWidth="1"/>
    <col min="10232" max="10232" width="8" customWidth="1"/>
    <col min="10233" max="10233" width="8.85546875" customWidth="1"/>
    <col min="10234" max="10234" width="8.5703125" customWidth="1"/>
    <col min="10235" max="10235" width="8.140625" customWidth="1"/>
    <col min="10236" max="10236" width="8.7109375" customWidth="1"/>
    <col min="10237" max="10238" width="8.5703125" customWidth="1"/>
    <col min="10239" max="10239" width="8" customWidth="1"/>
    <col min="10240" max="10240" width="10.28515625" customWidth="1"/>
    <col min="10241" max="10241" width="9" customWidth="1"/>
    <col min="10242" max="10242" width="9.85546875" customWidth="1"/>
    <col min="10243" max="10243" width="10.42578125" customWidth="1"/>
    <col min="10244" max="10244" width="9.7109375" customWidth="1"/>
    <col min="10245" max="10245" width="11.42578125" customWidth="1"/>
    <col min="10246" max="10246" width="9" customWidth="1"/>
    <col min="10247" max="10247" width="4.5703125" customWidth="1"/>
    <col min="10473" max="10473" width="1.28515625" customWidth="1"/>
    <col min="10474" max="10474" width="73.140625" customWidth="1"/>
    <col min="10475" max="10482" width="8.28515625" customWidth="1"/>
    <col min="10483" max="10485" width="10.42578125" customWidth="1"/>
    <col min="10486" max="10486" width="10.5703125" customWidth="1"/>
    <col min="10487" max="10487" width="9.85546875" customWidth="1"/>
    <col min="10488" max="10488" width="8" customWidth="1"/>
    <col min="10489" max="10489" width="8.85546875" customWidth="1"/>
    <col min="10490" max="10490" width="8.5703125" customWidth="1"/>
    <col min="10491" max="10491" width="8.140625" customWidth="1"/>
    <col min="10492" max="10492" width="8.7109375" customWidth="1"/>
    <col min="10493" max="10494" width="8.5703125" customWidth="1"/>
    <col min="10495" max="10495" width="8" customWidth="1"/>
    <col min="10496" max="10496" width="10.28515625" customWidth="1"/>
    <col min="10497" max="10497" width="9" customWidth="1"/>
    <col min="10498" max="10498" width="9.85546875" customWidth="1"/>
    <col min="10499" max="10499" width="10.42578125" customWidth="1"/>
    <col min="10500" max="10500" width="9.7109375" customWidth="1"/>
    <col min="10501" max="10501" width="11.42578125" customWidth="1"/>
    <col min="10502" max="10502" width="9" customWidth="1"/>
    <col min="10503" max="10503" width="4.5703125" customWidth="1"/>
    <col min="10729" max="10729" width="1.28515625" customWidth="1"/>
    <col min="10730" max="10730" width="73.140625" customWidth="1"/>
    <col min="10731" max="10738" width="8.28515625" customWidth="1"/>
    <col min="10739" max="10741" width="10.42578125" customWidth="1"/>
    <col min="10742" max="10742" width="10.5703125" customWidth="1"/>
    <col min="10743" max="10743" width="9.85546875" customWidth="1"/>
    <col min="10744" max="10744" width="8" customWidth="1"/>
    <col min="10745" max="10745" width="8.85546875" customWidth="1"/>
    <col min="10746" max="10746" width="8.5703125" customWidth="1"/>
    <col min="10747" max="10747" width="8.140625" customWidth="1"/>
    <col min="10748" max="10748" width="8.7109375" customWidth="1"/>
    <col min="10749" max="10750" width="8.5703125" customWidth="1"/>
    <col min="10751" max="10751" width="8" customWidth="1"/>
    <col min="10752" max="10752" width="10.28515625" customWidth="1"/>
    <col min="10753" max="10753" width="9" customWidth="1"/>
    <col min="10754" max="10754" width="9.85546875" customWidth="1"/>
    <col min="10755" max="10755" width="10.42578125" customWidth="1"/>
    <col min="10756" max="10756" width="9.7109375" customWidth="1"/>
    <col min="10757" max="10757" width="11.42578125" customWidth="1"/>
    <col min="10758" max="10758" width="9" customWidth="1"/>
    <col min="10759" max="10759" width="4.5703125" customWidth="1"/>
    <col min="10985" max="10985" width="1.28515625" customWidth="1"/>
    <col min="10986" max="10986" width="73.140625" customWidth="1"/>
    <col min="10987" max="10994" width="8.28515625" customWidth="1"/>
    <col min="10995" max="10997" width="10.42578125" customWidth="1"/>
    <col min="10998" max="10998" width="10.5703125" customWidth="1"/>
    <col min="10999" max="10999" width="9.85546875" customWidth="1"/>
    <col min="11000" max="11000" width="8" customWidth="1"/>
    <col min="11001" max="11001" width="8.85546875" customWidth="1"/>
    <col min="11002" max="11002" width="8.5703125" customWidth="1"/>
    <col min="11003" max="11003" width="8.140625" customWidth="1"/>
    <col min="11004" max="11004" width="8.7109375" customWidth="1"/>
    <col min="11005" max="11006" width="8.5703125" customWidth="1"/>
    <col min="11007" max="11007" width="8" customWidth="1"/>
    <col min="11008" max="11008" width="10.28515625" customWidth="1"/>
    <col min="11009" max="11009" width="9" customWidth="1"/>
    <col min="11010" max="11010" width="9.85546875" customWidth="1"/>
    <col min="11011" max="11011" width="10.42578125" customWidth="1"/>
    <col min="11012" max="11012" width="9.7109375" customWidth="1"/>
    <col min="11013" max="11013" width="11.42578125" customWidth="1"/>
    <col min="11014" max="11014" width="9" customWidth="1"/>
    <col min="11015" max="11015" width="4.5703125" customWidth="1"/>
    <col min="11241" max="11241" width="1.28515625" customWidth="1"/>
    <col min="11242" max="11242" width="73.140625" customWidth="1"/>
    <col min="11243" max="11250" width="8.28515625" customWidth="1"/>
    <col min="11251" max="11253" width="10.42578125" customWidth="1"/>
    <col min="11254" max="11254" width="10.5703125" customWidth="1"/>
    <col min="11255" max="11255" width="9.85546875" customWidth="1"/>
    <col min="11256" max="11256" width="8" customWidth="1"/>
    <col min="11257" max="11257" width="8.85546875" customWidth="1"/>
    <col min="11258" max="11258" width="8.5703125" customWidth="1"/>
    <col min="11259" max="11259" width="8.140625" customWidth="1"/>
    <col min="11260" max="11260" width="8.7109375" customWidth="1"/>
    <col min="11261" max="11262" width="8.5703125" customWidth="1"/>
    <col min="11263" max="11263" width="8" customWidth="1"/>
    <col min="11264" max="11264" width="10.28515625" customWidth="1"/>
    <col min="11265" max="11265" width="9" customWidth="1"/>
    <col min="11266" max="11266" width="9.85546875" customWidth="1"/>
    <col min="11267" max="11267" width="10.42578125" customWidth="1"/>
    <col min="11268" max="11268" width="9.7109375" customWidth="1"/>
    <col min="11269" max="11269" width="11.42578125" customWidth="1"/>
    <col min="11270" max="11270" width="9" customWidth="1"/>
    <col min="11271" max="11271" width="4.5703125" customWidth="1"/>
    <col min="11497" max="11497" width="1.28515625" customWidth="1"/>
    <col min="11498" max="11498" width="73.140625" customWidth="1"/>
    <col min="11499" max="11506" width="8.28515625" customWidth="1"/>
    <col min="11507" max="11509" width="10.42578125" customWidth="1"/>
    <col min="11510" max="11510" width="10.5703125" customWidth="1"/>
    <col min="11511" max="11511" width="9.85546875" customWidth="1"/>
    <col min="11512" max="11512" width="8" customWidth="1"/>
    <col min="11513" max="11513" width="8.85546875" customWidth="1"/>
    <col min="11514" max="11514" width="8.5703125" customWidth="1"/>
    <col min="11515" max="11515" width="8.140625" customWidth="1"/>
    <col min="11516" max="11516" width="8.7109375" customWidth="1"/>
    <col min="11517" max="11518" width="8.5703125" customWidth="1"/>
    <col min="11519" max="11519" width="8" customWidth="1"/>
    <col min="11520" max="11520" width="10.28515625" customWidth="1"/>
    <col min="11521" max="11521" width="9" customWidth="1"/>
    <col min="11522" max="11522" width="9.85546875" customWidth="1"/>
    <col min="11523" max="11523" width="10.42578125" customWidth="1"/>
    <col min="11524" max="11524" width="9.7109375" customWidth="1"/>
    <col min="11525" max="11525" width="11.42578125" customWidth="1"/>
    <col min="11526" max="11526" width="9" customWidth="1"/>
    <col min="11527" max="11527" width="4.5703125" customWidth="1"/>
    <col min="11753" max="11753" width="1.28515625" customWidth="1"/>
    <col min="11754" max="11754" width="73.140625" customWidth="1"/>
    <col min="11755" max="11762" width="8.28515625" customWidth="1"/>
    <col min="11763" max="11765" width="10.42578125" customWidth="1"/>
    <col min="11766" max="11766" width="10.5703125" customWidth="1"/>
    <col min="11767" max="11767" width="9.85546875" customWidth="1"/>
    <col min="11768" max="11768" width="8" customWidth="1"/>
    <col min="11769" max="11769" width="8.85546875" customWidth="1"/>
    <col min="11770" max="11770" width="8.5703125" customWidth="1"/>
    <col min="11771" max="11771" width="8.140625" customWidth="1"/>
    <col min="11772" max="11772" width="8.7109375" customWidth="1"/>
    <col min="11773" max="11774" width="8.5703125" customWidth="1"/>
    <col min="11775" max="11775" width="8" customWidth="1"/>
    <col min="11776" max="11776" width="10.28515625" customWidth="1"/>
    <col min="11777" max="11777" width="9" customWidth="1"/>
    <col min="11778" max="11778" width="9.85546875" customWidth="1"/>
    <col min="11779" max="11779" width="10.42578125" customWidth="1"/>
    <col min="11780" max="11780" width="9.7109375" customWidth="1"/>
    <col min="11781" max="11781" width="11.42578125" customWidth="1"/>
    <col min="11782" max="11782" width="9" customWidth="1"/>
    <col min="11783" max="11783" width="4.5703125" customWidth="1"/>
    <col min="12009" max="12009" width="1.28515625" customWidth="1"/>
    <col min="12010" max="12010" width="73.140625" customWidth="1"/>
    <col min="12011" max="12018" width="8.28515625" customWidth="1"/>
    <col min="12019" max="12021" width="10.42578125" customWidth="1"/>
    <col min="12022" max="12022" width="10.5703125" customWidth="1"/>
    <col min="12023" max="12023" width="9.85546875" customWidth="1"/>
    <col min="12024" max="12024" width="8" customWidth="1"/>
    <col min="12025" max="12025" width="8.85546875" customWidth="1"/>
    <col min="12026" max="12026" width="8.5703125" customWidth="1"/>
    <col min="12027" max="12027" width="8.140625" customWidth="1"/>
    <col min="12028" max="12028" width="8.7109375" customWidth="1"/>
    <col min="12029" max="12030" width="8.5703125" customWidth="1"/>
    <col min="12031" max="12031" width="8" customWidth="1"/>
    <col min="12032" max="12032" width="10.28515625" customWidth="1"/>
    <col min="12033" max="12033" width="9" customWidth="1"/>
    <col min="12034" max="12034" width="9.85546875" customWidth="1"/>
    <col min="12035" max="12035" width="10.42578125" customWidth="1"/>
    <col min="12036" max="12036" width="9.7109375" customWidth="1"/>
    <col min="12037" max="12037" width="11.42578125" customWidth="1"/>
    <col min="12038" max="12038" width="9" customWidth="1"/>
    <col min="12039" max="12039" width="4.5703125" customWidth="1"/>
    <col min="12265" max="12265" width="1.28515625" customWidth="1"/>
    <col min="12266" max="12266" width="73.140625" customWidth="1"/>
    <col min="12267" max="12274" width="8.28515625" customWidth="1"/>
    <col min="12275" max="12277" width="10.42578125" customWidth="1"/>
    <col min="12278" max="12278" width="10.5703125" customWidth="1"/>
    <col min="12279" max="12279" width="9.85546875" customWidth="1"/>
    <col min="12280" max="12280" width="8" customWidth="1"/>
    <col min="12281" max="12281" width="8.85546875" customWidth="1"/>
    <col min="12282" max="12282" width="8.5703125" customWidth="1"/>
    <col min="12283" max="12283" width="8.140625" customWidth="1"/>
    <col min="12284" max="12284" width="8.7109375" customWidth="1"/>
    <col min="12285" max="12286" width="8.5703125" customWidth="1"/>
    <col min="12287" max="12287" width="8" customWidth="1"/>
    <col min="12288" max="12288" width="10.28515625" customWidth="1"/>
    <col min="12289" max="12289" width="9" customWidth="1"/>
    <col min="12290" max="12290" width="9.85546875" customWidth="1"/>
    <col min="12291" max="12291" width="10.42578125" customWidth="1"/>
    <col min="12292" max="12292" width="9.7109375" customWidth="1"/>
    <col min="12293" max="12293" width="11.42578125" customWidth="1"/>
    <col min="12294" max="12294" width="9" customWidth="1"/>
    <col min="12295" max="12295" width="4.5703125" customWidth="1"/>
    <col min="12521" max="12521" width="1.28515625" customWidth="1"/>
    <col min="12522" max="12522" width="73.140625" customWidth="1"/>
    <col min="12523" max="12530" width="8.28515625" customWidth="1"/>
    <col min="12531" max="12533" width="10.42578125" customWidth="1"/>
    <col min="12534" max="12534" width="10.5703125" customWidth="1"/>
    <col min="12535" max="12535" width="9.85546875" customWidth="1"/>
    <col min="12536" max="12536" width="8" customWidth="1"/>
    <col min="12537" max="12537" width="8.85546875" customWidth="1"/>
    <col min="12538" max="12538" width="8.5703125" customWidth="1"/>
    <col min="12539" max="12539" width="8.140625" customWidth="1"/>
    <col min="12540" max="12540" width="8.7109375" customWidth="1"/>
    <col min="12541" max="12542" width="8.5703125" customWidth="1"/>
    <col min="12543" max="12543" width="8" customWidth="1"/>
    <col min="12544" max="12544" width="10.28515625" customWidth="1"/>
    <col min="12545" max="12545" width="9" customWidth="1"/>
    <col min="12546" max="12546" width="9.85546875" customWidth="1"/>
    <col min="12547" max="12547" width="10.42578125" customWidth="1"/>
    <col min="12548" max="12548" width="9.7109375" customWidth="1"/>
    <col min="12549" max="12549" width="11.42578125" customWidth="1"/>
    <col min="12550" max="12550" width="9" customWidth="1"/>
    <col min="12551" max="12551" width="4.5703125" customWidth="1"/>
    <col min="12777" max="12777" width="1.28515625" customWidth="1"/>
    <col min="12778" max="12778" width="73.140625" customWidth="1"/>
    <col min="12779" max="12786" width="8.28515625" customWidth="1"/>
    <col min="12787" max="12789" width="10.42578125" customWidth="1"/>
    <col min="12790" max="12790" width="10.5703125" customWidth="1"/>
    <col min="12791" max="12791" width="9.85546875" customWidth="1"/>
    <col min="12792" max="12792" width="8" customWidth="1"/>
    <col min="12793" max="12793" width="8.85546875" customWidth="1"/>
    <col min="12794" max="12794" width="8.5703125" customWidth="1"/>
    <col min="12795" max="12795" width="8.140625" customWidth="1"/>
    <col min="12796" max="12796" width="8.7109375" customWidth="1"/>
    <col min="12797" max="12798" width="8.5703125" customWidth="1"/>
    <col min="12799" max="12799" width="8" customWidth="1"/>
    <col min="12800" max="12800" width="10.28515625" customWidth="1"/>
    <col min="12801" max="12801" width="9" customWidth="1"/>
    <col min="12802" max="12802" width="9.85546875" customWidth="1"/>
    <col min="12803" max="12803" width="10.42578125" customWidth="1"/>
    <col min="12804" max="12804" width="9.7109375" customWidth="1"/>
    <col min="12805" max="12805" width="11.42578125" customWidth="1"/>
    <col min="12806" max="12806" width="9" customWidth="1"/>
    <col min="12807" max="12807" width="4.5703125" customWidth="1"/>
    <col min="13033" max="13033" width="1.28515625" customWidth="1"/>
    <col min="13034" max="13034" width="73.140625" customWidth="1"/>
    <col min="13035" max="13042" width="8.28515625" customWidth="1"/>
    <col min="13043" max="13045" width="10.42578125" customWidth="1"/>
    <col min="13046" max="13046" width="10.5703125" customWidth="1"/>
    <col min="13047" max="13047" width="9.85546875" customWidth="1"/>
    <col min="13048" max="13048" width="8" customWidth="1"/>
    <col min="13049" max="13049" width="8.85546875" customWidth="1"/>
    <col min="13050" max="13050" width="8.5703125" customWidth="1"/>
    <col min="13051" max="13051" width="8.140625" customWidth="1"/>
    <col min="13052" max="13052" width="8.7109375" customWidth="1"/>
    <col min="13053" max="13054" width="8.5703125" customWidth="1"/>
    <col min="13055" max="13055" width="8" customWidth="1"/>
    <col min="13056" max="13056" width="10.28515625" customWidth="1"/>
    <col min="13057" max="13057" width="9" customWidth="1"/>
    <col min="13058" max="13058" width="9.85546875" customWidth="1"/>
    <col min="13059" max="13059" width="10.42578125" customWidth="1"/>
    <col min="13060" max="13060" width="9.7109375" customWidth="1"/>
    <col min="13061" max="13061" width="11.42578125" customWidth="1"/>
    <col min="13062" max="13062" width="9" customWidth="1"/>
    <col min="13063" max="13063" width="4.5703125" customWidth="1"/>
    <col min="13289" max="13289" width="1.28515625" customWidth="1"/>
    <col min="13290" max="13290" width="73.140625" customWidth="1"/>
    <col min="13291" max="13298" width="8.28515625" customWidth="1"/>
    <col min="13299" max="13301" width="10.42578125" customWidth="1"/>
    <col min="13302" max="13302" width="10.5703125" customWidth="1"/>
    <col min="13303" max="13303" width="9.85546875" customWidth="1"/>
    <col min="13304" max="13304" width="8" customWidth="1"/>
    <col min="13305" max="13305" width="8.85546875" customWidth="1"/>
    <col min="13306" max="13306" width="8.5703125" customWidth="1"/>
    <col min="13307" max="13307" width="8.140625" customWidth="1"/>
    <col min="13308" max="13308" width="8.7109375" customWidth="1"/>
    <col min="13309" max="13310" width="8.5703125" customWidth="1"/>
    <col min="13311" max="13311" width="8" customWidth="1"/>
    <col min="13312" max="13312" width="10.28515625" customWidth="1"/>
    <col min="13313" max="13313" width="9" customWidth="1"/>
    <col min="13314" max="13314" width="9.85546875" customWidth="1"/>
    <col min="13315" max="13315" width="10.42578125" customWidth="1"/>
    <col min="13316" max="13316" width="9.7109375" customWidth="1"/>
    <col min="13317" max="13317" width="11.42578125" customWidth="1"/>
    <col min="13318" max="13318" width="9" customWidth="1"/>
    <col min="13319" max="13319" width="4.5703125" customWidth="1"/>
    <col min="13545" max="13545" width="1.28515625" customWidth="1"/>
    <col min="13546" max="13546" width="73.140625" customWidth="1"/>
    <col min="13547" max="13554" width="8.28515625" customWidth="1"/>
    <col min="13555" max="13557" width="10.42578125" customWidth="1"/>
    <col min="13558" max="13558" width="10.5703125" customWidth="1"/>
    <col min="13559" max="13559" width="9.85546875" customWidth="1"/>
    <col min="13560" max="13560" width="8" customWidth="1"/>
    <col min="13561" max="13561" width="8.85546875" customWidth="1"/>
    <col min="13562" max="13562" width="8.5703125" customWidth="1"/>
    <col min="13563" max="13563" width="8.140625" customWidth="1"/>
    <col min="13564" max="13564" width="8.7109375" customWidth="1"/>
    <col min="13565" max="13566" width="8.5703125" customWidth="1"/>
    <col min="13567" max="13567" width="8" customWidth="1"/>
    <col min="13568" max="13568" width="10.28515625" customWidth="1"/>
    <col min="13569" max="13569" width="9" customWidth="1"/>
    <col min="13570" max="13570" width="9.85546875" customWidth="1"/>
    <col min="13571" max="13571" width="10.42578125" customWidth="1"/>
    <col min="13572" max="13572" width="9.7109375" customWidth="1"/>
    <col min="13573" max="13573" width="11.42578125" customWidth="1"/>
    <col min="13574" max="13574" width="9" customWidth="1"/>
    <col min="13575" max="13575" width="4.5703125" customWidth="1"/>
    <col min="13801" max="13801" width="1.28515625" customWidth="1"/>
    <col min="13802" max="13802" width="73.140625" customWidth="1"/>
    <col min="13803" max="13810" width="8.28515625" customWidth="1"/>
    <col min="13811" max="13813" width="10.42578125" customWidth="1"/>
    <col min="13814" max="13814" width="10.5703125" customWidth="1"/>
    <col min="13815" max="13815" width="9.85546875" customWidth="1"/>
    <col min="13816" max="13816" width="8" customWidth="1"/>
    <col min="13817" max="13817" width="8.85546875" customWidth="1"/>
    <col min="13818" max="13818" width="8.5703125" customWidth="1"/>
    <col min="13819" max="13819" width="8.140625" customWidth="1"/>
    <col min="13820" max="13820" width="8.7109375" customWidth="1"/>
    <col min="13821" max="13822" width="8.5703125" customWidth="1"/>
    <col min="13823" max="13823" width="8" customWidth="1"/>
    <col min="13824" max="13824" width="10.28515625" customWidth="1"/>
    <col min="13825" max="13825" width="9" customWidth="1"/>
    <col min="13826" max="13826" width="9.85546875" customWidth="1"/>
    <col min="13827" max="13827" width="10.42578125" customWidth="1"/>
    <col min="13828" max="13828" width="9.7109375" customWidth="1"/>
    <col min="13829" max="13829" width="11.42578125" customWidth="1"/>
    <col min="13830" max="13830" width="9" customWidth="1"/>
    <col min="13831" max="13831" width="4.5703125" customWidth="1"/>
    <col min="14057" max="14057" width="1.28515625" customWidth="1"/>
    <col min="14058" max="14058" width="73.140625" customWidth="1"/>
    <col min="14059" max="14066" width="8.28515625" customWidth="1"/>
    <col min="14067" max="14069" width="10.42578125" customWidth="1"/>
    <col min="14070" max="14070" width="10.5703125" customWidth="1"/>
    <col min="14071" max="14071" width="9.85546875" customWidth="1"/>
    <col min="14072" max="14072" width="8" customWidth="1"/>
    <col min="14073" max="14073" width="8.85546875" customWidth="1"/>
    <col min="14074" max="14074" width="8.5703125" customWidth="1"/>
    <col min="14075" max="14075" width="8.140625" customWidth="1"/>
    <col min="14076" max="14076" width="8.7109375" customWidth="1"/>
    <col min="14077" max="14078" width="8.5703125" customWidth="1"/>
    <col min="14079" max="14079" width="8" customWidth="1"/>
    <col min="14080" max="14080" width="10.28515625" customWidth="1"/>
    <col min="14081" max="14081" width="9" customWidth="1"/>
    <col min="14082" max="14082" width="9.85546875" customWidth="1"/>
    <col min="14083" max="14083" width="10.42578125" customWidth="1"/>
    <col min="14084" max="14084" width="9.7109375" customWidth="1"/>
    <col min="14085" max="14085" width="11.42578125" customWidth="1"/>
    <col min="14086" max="14086" width="9" customWidth="1"/>
    <col min="14087" max="14087" width="4.5703125" customWidth="1"/>
    <col min="14313" max="14313" width="1.28515625" customWidth="1"/>
    <col min="14314" max="14314" width="73.140625" customWidth="1"/>
    <col min="14315" max="14322" width="8.28515625" customWidth="1"/>
    <col min="14323" max="14325" width="10.42578125" customWidth="1"/>
    <col min="14326" max="14326" width="10.5703125" customWidth="1"/>
    <col min="14327" max="14327" width="9.85546875" customWidth="1"/>
    <col min="14328" max="14328" width="8" customWidth="1"/>
    <col min="14329" max="14329" width="8.85546875" customWidth="1"/>
    <col min="14330" max="14330" width="8.5703125" customWidth="1"/>
    <col min="14331" max="14331" width="8.140625" customWidth="1"/>
    <col min="14332" max="14332" width="8.7109375" customWidth="1"/>
    <col min="14333" max="14334" width="8.5703125" customWidth="1"/>
    <col min="14335" max="14335" width="8" customWidth="1"/>
    <col min="14336" max="14336" width="10.28515625" customWidth="1"/>
    <col min="14337" max="14337" width="9" customWidth="1"/>
    <col min="14338" max="14338" width="9.85546875" customWidth="1"/>
    <col min="14339" max="14339" width="10.42578125" customWidth="1"/>
    <col min="14340" max="14340" width="9.7109375" customWidth="1"/>
    <col min="14341" max="14341" width="11.42578125" customWidth="1"/>
    <col min="14342" max="14342" width="9" customWidth="1"/>
    <col min="14343" max="14343" width="4.5703125" customWidth="1"/>
    <col min="14569" max="14569" width="1.28515625" customWidth="1"/>
    <col min="14570" max="14570" width="73.140625" customWidth="1"/>
    <col min="14571" max="14578" width="8.28515625" customWidth="1"/>
    <col min="14579" max="14581" width="10.42578125" customWidth="1"/>
    <col min="14582" max="14582" width="10.5703125" customWidth="1"/>
    <col min="14583" max="14583" width="9.85546875" customWidth="1"/>
    <col min="14584" max="14584" width="8" customWidth="1"/>
    <col min="14585" max="14585" width="8.85546875" customWidth="1"/>
    <col min="14586" max="14586" width="8.5703125" customWidth="1"/>
    <col min="14587" max="14587" width="8.140625" customWidth="1"/>
    <col min="14588" max="14588" width="8.7109375" customWidth="1"/>
    <col min="14589" max="14590" width="8.5703125" customWidth="1"/>
    <col min="14591" max="14591" width="8" customWidth="1"/>
    <col min="14592" max="14592" width="10.28515625" customWidth="1"/>
    <col min="14593" max="14593" width="9" customWidth="1"/>
    <col min="14594" max="14594" width="9.85546875" customWidth="1"/>
    <col min="14595" max="14595" width="10.42578125" customWidth="1"/>
    <col min="14596" max="14596" width="9.7109375" customWidth="1"/>
    <col min="14597" max="14597" width="11.42578125" customWidth="1"/>
    <col min="14598" max="14598" width="9" customWidth="1"/>
    <col min="14599" max="14599" width="4.5703125" customWidth="1"/>
    <col min="14825" max="14825" width="1.28515625" customWidth="1"/>
    <col min="14826" max="14826" width="73.140625" customWidth="1"/>
    <col min="14827" max="14834" width="8.28515625" customWidth="1"/>
    <col min="14835" max="14837" width="10.42578125" customWidth="1"/>
    <col min="14838" max="14838" width="10.5703125" customWidth="1"/>
    <col min="14839" max="14839" width="9.85546875" customWidth="1"/>
    <col min="14840" max="14840" width="8" customWidth="1"/>
    <col min="14841" max="14841" width="8.85546875" customWidth="1"/>
    <col min="14842" max="14842" width="8.5703125" customWidth="1"/>
    <col min="14843" max="14843" width="8.140625" customWidth="1"/>
    <col min="14844" max="14844" width="8.7109375" customWidth="1"/>
    <col min="14845" max="14846" width="8.5703125" customWidth="1"/>
    <col min="14847" max="14847" width="8" customWidth="1"/>
    <col min="14848" max="14848" width="10.28515625" customWidth="1"/>
    <col min="14849" max="14849" width="9" customWidth="1"/>
    <col min="14850" max="14850" width="9.85546875" customWidth="1"/>
    <col min="14851" max="14851" width="10.42578125" customWidth="1"/>
    <col min="14852" max="14852" width="9.7109375" customWidth="1"/>
    <col min="14853" max="14853" width="11.42578125" customWidth="1"/>
    <col min="14854" max="14854" width="9" customWidth="1"/>
    <col min="14855" max="14855" width="4.5703125" customWidth="1"/>
    <col min="15081" max="15081" width="1.28515625" customWidth="1"/>
    <col min="15082" max="15082" width="73.140625" customWidth="1"/>
    <col min="15083" max="15090" width="8.28515625" customWidth="1"/>
    <col min="15091" max="15093" width="10.42578125" customWidth="1"/>
    <col min="15094" max="15094" width="10.5703125" customWidth="1"/>
    <col min="15095" max="15095" width="9.85546875" customWidth="1"/>
    <col min="15096" max="15096" width="8" customWidth="1"/>
    <col min="15097" max="15097" width="8.85546875" customWidth="1"/>
    <col min="15098" max="15098" width="8.5703125" customWidth="1"/>
    <col min="15099" max="15099" width="8.140625" customWidth="1"/>
    <col min="15100" max="15100" width="8.7109375" customWidth="1"/>
    <col min="15101" max="15102" width="8.5703125" customWidth="1"/>
    <col min="15103" max="15103" width="8" customWidth="1"/>
    <col min="15104" max="15104" width="10.28515625" customWidth="1"/>
    <col min="15105" max="15105" width="9" customWidth="1"/>
    <col min="15106" max="15106" width="9.85546875" customWidth="1"/>
    <col min="15107" max="15107" width="10.42578125" customWidth="1"/>
    <col min="15108" max="15108" width="9.7109375" customWidth="1"/>
    <col min="15109" max="15109" width="11.42578125" customWidth="1"/>
    <col min="15110" max="15110" width="9" customWidth="1"/>
    <col min="15111" max="15111" width="4.5703125" customWidth="1"/>
    <col min="15337" max="15337" width="1.28515625" customWidth="1"/>
    <col min="15338" max="15338" width="73.140625" customWidth="1"/>
    <col min="15339" max="15346" width="8.28515625" customWidth="1"/>
    <col min="15347" max="15349" width="10.42578125" customWidth="1"/>
    <col min="15350" max="15350" width="10.5703125" customWidth="1"/>
    <col min="15351" max="15351" width="9.85546875" customWidth="1"/>
    <col min="15352" max="15352" width="8" customWidth="1"/>
    <col min="15353" max="15353" width="8.85546875" customWidth="1"/>
    <col min="15354" max="15354" width="8.5703125" customWidth="1"/>
    <col min="15355" max="15355" width="8.140625" customWidth="1"/>
    <col min="15356" max="15356" width="8.7109375" customWidth="1"/>
    <col min="15357" max="15358" width="8.5703125" customWidth="1"/>
    <col min="15359" max="15359" width="8" customWidth="1"/>
    <col min="15360" max="15360" width="10.28515625" customWidth="1"/>
    <col min="15361" max="15361" width="9" customWidth="1"/>
    <col min="15362" max="15362" width="9.85546875" customWidth="1"/>
    <col min="15363" max="15363" width="10.42578125" customWidth="1"/>
    <col min="15364" max="15364" width="9.7109375" customWidth="1"/>
    <col min="15365" max="15365" width="11.42578125" customWidth="1"/>
    <col min="15366" max="15366" width="9" customWidth="1"/>
    <col min="15367" max="15367" width="4.5703125" customWidth="1"/>
    <col min="15593" max="15593" width="1.28515625" customWidth="1"/>
    <col min="15594" max="15594" width="73.140625" customWidth="1"/>
    <col min="15595" max="15602" width="8.28515625" customWidth="1"/>
    <col min="15603" max="15605" width="10.42578125" customWidth="1"/>
    <col min="15606" max="15606" width="10.5703125" customWidth="1"/>
    <col min="15607" max="15607" width="9.85546875" customWidth="1"/>
    <col min="15608" max="15608" width="8" customWidth="1"/>
    <col min="15609" max="15609" width="8.85546875" customWidth="1"/>
    <col min="15610" max="15610" width="8.5703125" customWidth="1"/>
    <col min="15611" max="15611" width="8.140625" customWidth="1"/>
    <col min="15612" max="15612" width="8.7109375" customWidth="1"/>
    <col min="15613" max="15614" width="8.5703125" customWidth="1"/>
    <col min="15615" max="15615" width="8" customWidth="1"/>
    <col min="15616" max="15616" width="10.28515625" customWidth="1"/>
    <col min="15617" max="15617" width="9" customWidth="1"/>
    <col min="15618" max="15618" width="9.85546875" customWidth="1"/>
    <col min="15619" max="15619" width="10.42578125" customWidth="1"/>
    <col min="15620" max="15620" width="9.7109375" customWidth="1"/>
    <col min="15621" max="15621" width="11.42578125" customWidth="1"/>
    <col min="15622" max="15622" width="9" customWidth="1"/>
    <col min="15623" max="15623" width="4.5703125" customWidth="1"/>
    <col min="15849" max="15849" width="1.28515625" customWidth="1"/>
    <col min="15850" max="15850" width="73.140625" customWidth="1"/>
    <col min="15851" max="15858" width="8.28515625" customWidth="1"/>
    <col min="15859" max="15861" width="10.42578125" customWidth="1"/>
    <col min="15862" max="15862" width="10.5703125" customWidth="1"/>
    <col min="15863" max="15863" width="9.85546875" customWidth="1"/>
    <col min="15864" max="15864" width="8" customWidth="1"/>
    <col min="15865" max="15865" width="8.85546875" customWidth="1"/>
    <col min="15866" max="15866" width="8.5703125" customWidth="1"/>
    <col min="15867" max="15867" width="8.140625" customWidth="1"/>
    <col min="15868" max="15868" width="8.7109375" customWidth="1"/>
    <col min="15869" max="15870" width="8.5703125" customWidth="1"/>
    <col min="15871" max="15871" width="8" customWidth="1"/>
    <col min="15872" max="15872" width="10.28515625" customWidth="1"/>
    <col min="15873" max="15873" width="9" customWidth="1"/>
    <col min="15874" max="15874" width="9.85546875" customWidth="1"/>
    <col min="15875" max="15875" width="10.42578125" customWidth="1"/>
    <col min="15876" max="15876" width="9.7109375" customWidth="1"/>
    <col min="15877" max="15877" width="11.42578125" customWidth="1"/>
    <col min="15878" max="15878" width="9" customWidth="1"/>
    <col min="15879" max="15879" width="4.5703125" customWidth="1"/>
    <col min="16105" max="16105" width="1.28515625" customWidth="1"/>
    <col min="16106" max="16106" width="73.140625" customWidth="1"/>
    <col min="16107" max="16114" width="8.28515625" customWidth="1"/>
    <col min="16115" max="16117" width="10.42578125" customWidth="1"/>
    <col min="16118" max="16118" width="10.5703125" customWidth="1"/>
    <col min="16119" max="16119" width="9.85546875" customWidth="1"/>
    <col min="16120" max="16120" width="8" customWidth="1"/>
    <col min="16121" max="16121" width="8.85546875" customWidth="1"/>
    <col min="16122" max="16122" width="8.5703125" customWidth="1"/>
    <col min="16123" max="16123" width="8.140625" customWidth="1"/>
    <col min="16124" max="16124" width="8.7109375" customWidth="1"/>
    <col min="16125" max="16126" width="8.5703125" customWidth="1"/>
    <col min="16127" max="16127" width="8" customWidth="1"/>
    <col min="16128" max="16128" width="10.28515625" customWidth="1"/>
    <col min="16129" max="16129" width="9" customWidth="1"/>
    <col min="16130" max="16130" width="9.85546875" customWidth="1"/>
    <col min="16131" max="16131" width="10.42578125" customWidth="1"/>
    <col min="16132" max="16132" width="9.7109375" customWidth="1"/>
    <col min="16133" max="16133" width="11.42578125" customWidth="1"/>
    <col min="16134" max="16134" width="9" customWidth="1"/>
    <col min="16135" max="16135" width="4.5703125" customWidth="1"/>
  </cols>
  <sheetData>
    <row r="1" spans="1:55" ht="16.5"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6"/>
      <c r="N1" s="22"/>
      <c r="O1" s="22"/>
      <c r="P1" s="22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55" ht="17.25"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6"/>
      <c r="N2" s="22"/>
      <c r="O2" s="22"/>
      <c r="P2" s="2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ht="17.25"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6"/>
      <c r="N3" s="22"/>
      <c r="O3" s="22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ht="17.25"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6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ht="17.25"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  <c r="M5" s="6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20.25">
      <c r="B6" s="268" t="s">
        <v>75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2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ht="20.25">
      <c r="B7" s="268" t="s">
        <v>76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2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ht="16.5" customHeight="1">
      <c r="B8" s="267" t="s">
        <v>94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2"/>
      <c r="P8" s="22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ht="16.5" customHeight="1">
      <c r="B9" s="266" t="s">
        <v>171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2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ht="15.75" customHeight="1">
      <c r="B10" s="265" t="s">
        <v>77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2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ht="31.5" customHeight="1" thickBot="1">
      <c r="A11" s="29"/>
      <c r="B11" s="139" t="s">
        <v>79</v>
      </c>
      <c r="C11" s="102">
        <v>2007</v>
      </c>
      <c r="D11" s="102">
        <v>2008</v>
      </c>
      <c r="E11" s="102">
        <v>2009</v>
      </c>
      <c r="F11" s="102">
        <v>2010</v>
      </c>
      <c r="G11" s="102">
        <v>2011</v>
      </c>
      <c r="H11" s="102">
        <v>2012</v>
      </c>
      <c r="I11" s="102">
        <v>2013</v>
      </c>
      <c r="J11" s="102">
        <v>2014</v>
      </c>
      <c r="K11" s="102">
        <v>2015</v>
      </c>
      <c r="L11" s="102">
        <v>2016</v>
      </c>
      <c r="M11" s="102">
        <v>2017</v>
      </c>
      <c r="N11" s="102">
        <v>2018</v>
      </c>
      <c r="O11" s="102">
        <v>2019</v>
      </c>
      <c r="P11" s="151">
        <v>2020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ht="23.25" customHeight="1" thickTop="1">
      <c r="A12" s="29"/>
      <c r="B12" s="59" t="s">
        <v>80</v>
      </c>
      <c r="C12" s="100">
        <f t="shared" ref="C12:N12" si="0">+C13+C38+C39+C44</f>
        <v>52802.000000000007</v>
      </c>
      <c r="D12" s="100">
        <f t="shared" si="0"/>
        <v>58121.899999999994</v>
      </c>
      <c r="E12" s="100">
        <f t="shared" si="0"/>
        <v>48906.5</v>
      </c>
      <c r="F12" s="100">
        <f t="shared" si="0"/>
        <v>59470.400000000001</v>
      </c>
      <c r="G12" s="100">
        <f t="shared" si="0"/>
        <v>66187.099999999977</v>
      </c>
      <c r="H12" s="100">
        <f>+H13+H38+H39+H44</f>
        <v>63497.80000000001</v>
      </c>
      <c r="I12" s="100">
        <f t="shared" si="0"/>
        <v>70646.499999999985</v>
      </c>
      <c r="J12" s="100">
        <f t="shared" si="0"/>
        <v>81353.899999999994</v>
      </c>
      <c r="K12" s="100">
        <f t="shared" si="0"/>
        <v>95600</v>
      </c>
      <c r="L12" s="100">
        <f t="shared" si="0"/>
        <v>102673.59999999999</v>
      </c>
      <c r="M12" s="100">
        <f t="shared" si="0"/>
        <v>115335.3</v>
      </c>
      <c r="N12" s="100">
        <f t="shared" si="0"/>
        <v>137132.9</v>
      </c>
      <c r="O12" s="100">
        <f t="shared" ref="O12:P12" si="1">+O13+O38+O39+O44</f>
        <v>144226.80000000002</v>
      </c>
      <c r="P12" s="148">
        <f t="shared" si="1"/>
        <v>127495.90000000001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ht="18" customHeight="1">
      <c r="A13" s="29"/>
      <c r="B13" s="35" t="s">
        <v>81</v>
      </c>
      <c r="C13" s="36">
        <f t="shared" ref="C13:J13" si="2">+C14+C27</f>
        <v>52637.30000000001</v>
      </c>
      <c r="D13" s="36">
        <f t="shared" si="2"/>
        <v>57889.099999999991</v>
      </c>
      <c r="E13" s="36">
        <f t="shared" si="2"/>
        <v>48801.4</v>
      </c>
      <c r="F13" s="36">
        <f t="shared" si="2"/>
        <v>59372.5</v>
      </c>
      <c r="G13" s="36">
        <f t="shared" si="2"/>
        <v>66099.799999999988</v>
      </c>
      <c r="H13" s="36">
        <f>+H14+H27</f>
        <v>63443.900000000009</v>
      </c>
      <c r="I13" s="36">
        <f t="shared" si="2"/>
        <v>70593.999999999985</v>
      </c>
      <c r="J13" s="36">
        <f t="shared" si="2"/>
        <v>81286.799999999988</v>
      </c>
      <c r="K13" s="36">
        <f>+K14+K27</f>
        <v>95229.5</v>
      </c>
      <c r="L13" s="36">
        <f t="shared" ref="L13:M13" si="3">+L14+L27</f>
        <v>102599.09999999999</v>
      </c>
      <c r="M13" s="83">
        <f t="shared" si="3"/>
        <v>114621.8</v>
      </c>
      <c r="N13" s="83">
        <f t="shared" ref="N13:O13" si="4">+N14+N27</f>
        <v>135377.9</v>
      </c>
      <c r="O13" s="83">
        <f t="shared" si="4"/>
        <v>142334.70000000001</v>
      </c>
      <c r="P13" s="74">
        <f t="shared" ref="P13" si="5">+P14+P27</f>
        <v>126395.6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18" customHeight="1">
      <c r="A14" s="29"/>
      <c r="B14" s="37" t="s">
        <v>85</v>
      </c>
      <c r="C14" s="36">
        <f t="shared" ref="C14:N14" si="6">+C16+C17+C26+C25</f>
        <v>32895.600000000006</v>
      </c>
      <c r="D14" s="36">
        <f t="shared" si="6"/>
        <v>36316.6</v>
      </c>
      <c r="E14" s="36">
        <f t="shared" si="6"/>
        <v>30248.600000000002</v>
      </c>
      <c r="F14" s="36">
        <f t="shared" si="6"/>
        <v>39561.300000000003</v>
      </c>
      <c r="G14" s="36">
        <f t="shared" si="6"/>
        <v>46915.299999999996</v>
      </c>
      <c r="H14" s="36">
        <f>+H16+H17+H26+H25</f>
        <v>44132.100000000006</v>
      </c>
      <c r="I14" s="36">
        <f t="shared" si="6"/>
        <v>51257.999999999993</v>
      </c>
      <c r="J14" s="36">
        <f t="shared" si="6"/>
        <v>59720.399999999994</v>
      </c>
      <c r="K14" s="36">
        <f t="shared" si="6"/>
        <v>69803.8</v>
      </c>
      <c r="L14" s="36">
        <f t="shared" si="6"/>
        <v>75140.799999999988</v>
      </c>
      <c r="M14" s="36">
        <f t="shared" si="6"/>
        <v>85704.500000000015</v>
      </c>
      <c r="N14" s="83">
        <f t="shared" si="6"/>
        <v>103004</v>
      </c>
      <c r="O14" s="83">
        <f t="shared" ref="O14:P14" si="7">+O16+O17+O26+O25</f>
        <v>109504</v>
      </c>
      <c r="P14" s="74">
        <f t="shared" si="7"/>
        <v>96630.5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ht="18" customHeight="1">
      <c r="A15" s="29"/>
      <c r="B15" s="101" t="s">
        <v>37</v>
      </c>
      <c r="C15" s="36">
        <f t="shared" ref="C15:J15" si="8">+C16</f>
        <v>30900.2</v>
      </c>
      <c r="D15" s="36">
        <f t="shared" si="8"/>
        <v>34103.4</v>
      </c>
      <c r="E15" s="36">
        <f t="shared" si="8"/>
        <v>27807.7</v>
      </c>
      <c r="F15" s="36">
        <f t="shared" si="8"/>
        <v>36522.200000000004</v>
      </c>
      <c r="G15" s="36">
        <f t="shared" si="8"/>
        <v>43253</v>
      </c>
      <c r="H15" s="36">
        <f t="shared" si="8"/>
        <v>39845.9</v>
      </c>
      <c r="I15" s="36">
        <f t="shared" si="8"/>
        <v>45758.2</v>
      </c>
      <c r="J15" s="36">
        <f t="shared" si="8"/>
        <v>53364.399999999994</v>
      </c>
      <c r="K15" s="36">
        <f t="shared" ref="K15:P15" si="9">+K16</f>
        <v>62117.100000000006</v>
      </c>
      <c r="L15" s="36">
        <f t="shared" si="9"/>
        <v>67162.399999999994</v>
      </c>
      <c r="M15" s="83">
        <f t="shared" si="9"/>
        <v>74858.10000000002</v>
      </c>
      <c r="N15" s="83">
        <f t="shared" si="9"/>
        <v>88063</v>
      </c>
      <c r="O15" s="83">
        <f t="shared" si="9"/>
        <v>93718.400000000009</v>
      </c>
      <c r="P15" s="74">
        <f t="shared" si="9"/>
        <v>82091.8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ht="18" customHeight="1">
      <c r="A16" s="29"/>
      <c r="B16" s="135" t="s">
        <v>38</v>
      </c>
      <c r="C16" s="38">
        <v>30900.2</v>
      </c>
      <c r="D16" s="38">
        <v>34103.4</v>
      </c>
      <c r="E16" s="38">
        <v>27807.7</v>
      </c>
      <c r="F16" s="38">
        <v>36522.200000000004</v>
      </c>
      <c r="G16" s="38">
        <v>43253</v>
      </c>
      <c r="H16" s="38">
        <v>39845.9</v>
      </c>
      <c r="I16" s="38">
        <v>45758.2</v>
      </c>
      <c r="J16" s="38">
        <v>53364.399999999994</v>
      </c>
      <c r="K16" s="38">
        <v>62117.100000000006</v>
      </c>
      <c r="L16" s="38">
        <v>67162.399999999994</v>
      </c>
      <c r="M16" s="152">
        <v>74858.10000000002</v>
      </c>
      <c r="N16" s="152">
        <v>88063</v>
      </c>
      <c r="O16" s="248">
        <v>93718.400000000009</v>
      </c>
      <c r="P16" s="24">
        <v>82091.8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ht="18" customHeight="1">
      <c r="A17" s="29"/>
      <c r="B17" s="109" t="s">
        <v>39</v>
      </c>
      <c r="C17" s="39">
        <f t="shared" ref="C17:J17" si="10">SUM(C18:C24)</f>
        <v>1965.6000000000001</v>
      </c>
      <c r="D17" s="39">
        <f t="shared" si="10"/>
        <v>2202.8999999999996</v>
      </c>
      <c r="E17" s="39">
        <f t="shared" si="10"/>
        <v>2373.1999999999998</v>
      </c>
      <c r="F17" s="39">
        <f t="shared" si="10"/>
        <v>2909</v>
      </c>
      <c r="G17" s="39">
        <f t="shared" si="10"/>
        <v>3535.7000000000003</v>
      </c>
      <c r="H17" s="39">
        <f t="shared" si="10"/>
        <v>4112.3</v>
      </c>
      <c r="I17" s="39">
        <f t="shared" si="10"/>
        <v>5184.2</v>
      </c>
      <c r="J17" s="39">
        <f t="shared" si="10"/>
        <v>6021.9</v>
      </c>
      <c r="K17" s="39">
        <f t="shared" ref="K17" si="11">SUM(K18:K24)</f>
        <v>7303.2000000000007</v>
      </c>
      <c r="L17" s="39">
        <f t="shared" ref="L17:M17" si="12">SUM(L18:L24)</f>
        <v>7591.1999999999989</v>
      </c>
      <c r="M17" s="39">
        <f t="shared" si="12"/>
        <v>10464</v>
      </c>
      <c r="N17" s="39">
        <f t="shared" ref="N17:O17" si="13">SUM(N18:N24)</f>
        <v>14535.1</v>
      </c>
      <c r="O17" s="39">
        <f t="shared" si="13"/>
        <v>15402.399999999998</v>
      </c>
      <c r="P17" s="301">
        <f t="shared" ref="P17" si="14">SUM(P18:P24)</f>
        <v>14256.899999999998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ht="18" customHeight="1">
      <c r="A18" s="29"/>
      <c r="B18" s="137" t="s">
        <v>43</v>
      </c>
      <c r="C18" s="38">
        <v>985.4</v>
      </c>
      <c r="D18" s="38">
        <v>1170.2</v>
      </c>
      <c r="E18" s="38">
        <v>1188.5999999999999</v>
      </c>
      <c r="F18" s="38">
        <v>1413.3</v>
      </c>
      <c r="G18" s="38">
        <v>1953.9</v>
      </c>
      <c r="H18" s="38">
        <v>2156.9</v>
      </c>
      <c r="I18" s="38">
        <v>3468.2000000000003</v>
      </c>
      <c r="J18" s="38">
        <v>4347.7999999999993</v>
      </c>
      <c r="K18" s="38">
        <v>5576.3</v>
      </c>
      <c r="L18" s="38">
        <v>5677.4</v>
      </c>
      <c r="M18" s="152">
        <v>6557.8</v>
      </c>
      <c r="N18" s="152">
        <v>7240.6000000000013</v>
      </c>
      <c r="O18" s="248">
        <v>8167.8999999999987</v>
      </c>
      <c r="P18" s="24">
        <v>7617.0999999999995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ht="18" customHeight="1">
      <c r="A19" s="29"/>
      <c r="B19" s="137" t="s">
        <v>95</v>
      </c>
      <c r="C19" s="38">
        <v>60.5</v>
      </c>
      <c r="D19" s="38">
        <v>50.5</v>
      </c>
      <c r="E19" s="38">
        <v>55.4</v>
      </c>
      <c r="F19" s="38">
        <v>40.4</v>
      </c>
      <c r="G19" s="38">
        <v>0.4</v>
      </c>
      <c r="H19" s="38">
        <v>0</v>
      </c>
      <c r="I19" s="38">
        <v>53.2</v>
      </c>
      <c r="J19" s="38">
        <v>0.1</v>
      </c>
      <c r="K19" s="38">
        <v>0</v>
      </c>
      <c r="L19" s="38">
        <v>0</v>
      </c>
      <c r="M19" s="152">
        <v>0</v>
      </c>
      <c r="N19" s="152">
        <v>0</v>
      </c>
      <c r="O19" s="248">
        <v>0</v>
      </c>
      <c r="P19" s="24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ht="18" customHeight="1">
      <c r="A20" s="29"/>
      <c r="B20" s="137" t="s">
        <v>45</v>
      </c>
      <c r="C20" s="38">
        <v>85.5</v>
      </c>
      <c r="D20" s="38">
        <v>130.5</v>
      </c>
      <c r="E20" s="38">
        <v>302.7</v>
      </c>
      <c r="F20" s="38">
        <v>436.4</v>
      </c>
      <c r="G20" s="38">
        <v>188.3</v>
      </c>
      <c r="H20" s="38">
        <v>343.59999999999997</v>
      </c>
      <c r="I20" s="38">
        <v>436.1</v>
      </c>
      <c r="J20" s="38">
        <v>463.40000000000003</v>
      </c>
      <c r="K20" s="38">
        <v>338.09999999999997</v>
      </c>
      <c r="L20" s="38">
        <v>341.2</v>
      </c>
      <c r="M20" s="152">
        <v>2265.2000000000003</v>
      </c>
      <c r="N20" s="152">
        <v>3910.3999999999996</v>
      </c>
      <c r="O20" s="248">
        <v>3572.3</v>
      </c>
      <c r="P20" s="24">
        <v>3061.1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ht="18" customHeight="1">
      <c r="A21" s="29"/>
      <c r="B21" s="137" t="s">
        <v>96</v>
      </c>
      <c r="C21" s="38">
        <v>830.9</v>
      </c>
      <c r="D21" s="38">
        <v>830</v>
      </c>
      <c r="E21" s="38">
        <v>826.4</v>
      </c>
      <c r="F21" s="38">
        <v>1017.7</v>
      </c>
      <c r="G21" s="38">
        <v>1393.1</v>
      </c>
      <c r="H21" s="38">
        <v>1607.2</v>
      </c>
      <c r="I21" s="38">
        <v>1223.7</v>
      </c>
      <c r="J21" s="38">
        <v>1210.5</v>
      </c>
      <c r="K21" s="38">
        <v>1388.8000000000002</v>
      </c>
      <c r="L21" s="38">
        <v>1572.6</v>
      </c>
      <c r="M21" s="152">
        <v>1640.9999999999998</v>
      </c>
      <c r="N21" s="152">
        <v>1866.1000000000001</v>
      </c>
      <c r="O21" s="248">
        <v>1936.8</v>
      </c>
      <c r="P21" s="24">
        <v>2070.4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ht="31.5" customHeight="1">
      <c r="A22" s="29"/>
      <c r="B22" s="167" t="s">
        <v>42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169">
        <v>0</v>
      </c>
      <c r="N22" s="217">
        <v>1518.0000000000002</v>
      </c>
      <c r="O22" s="305">
        <v>1725.3999999999999</v>
      </c>
      <c r="P22" s="214">
        <v>1508.3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ht="19.5" customHeight="1">
      <c r="A23" s="29"/>
      <c r="B23" s="167" t="s">
        <v>154</v>
      </c>
      <c r="C23" s="183">
        <v>3.3</v>
      </c>
      <c r="D23" s="196">
        <v>21.7</v>
      </c>
      <c r="E23" s="38">
        <v>0.1</v>
      </c>
      <c r="F23" s="38">
        <v>1.2</v>
      </c>
      <c r="G23" s="168">
        <v>0</v>
      </c>
      <c r="H23" s="168">
        <v>0</v>
      </c>
      <c r="I23" s="38">
        <v>3</v>
      </c>
      <c r="J23" s="168">
        <v>0</v>
      </c>
      <c r="K23" s="168">
        <v>0</v>
      </c>
      <c r="L23" s="168">
        <v>0</v>
      </c>
      <c r="M23" s="169">
        <v>0</v>
      </c>
      <c r="N23" s="169">
        <v>0</v>
      </c>
      <c r="O23" s="306">
        <v>0</v>
      </c>
      <c r="P23" s="205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ht="18" customHeight="1">
      <c r="A24" s="29"/>
      <c r="B24" s="137" t="s">
        <v>0</v>
      </c>
      <c r="C24" s="186">
        <v>0</v>
      </c>
      <c r="D24" s="38">
        <v>0</v>
      </c>
      <c r="E24" s="38">
        <v>0</v>
      </c>
      <c r="F24" s="38">
        <v>0</v>
      </c>
      <c r="G24" s="38">
        <v>0</v>
      </c>
      <c r="H24" s="38">
        <v>4.5999999999999996</v>
      </c>
      <c r="I24" s="38">
        <v>0</v>
      </c>
      <c r="J24" s="38">
        <v>0.1</v>
      </c>
      <c r="K24" s="186">
        <v>0</v>
      </c>
      <c r="L24" s="186">
        <v>0</v>
      </c>
      <c r="M24" s="194">
        <v>0</v>
      </c>
      <c r="N24" s="194">
        <v>0</v>
      </c>
      <c r="O24" s="291">
        <v>0</v>
      </c>
      <c r="P24" s="218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ht="14.25" customHeight="1">
      <c r="A25" s="29"/>
      <c r="B25" s="101" t="s">
        <v>48</v>
      </c>
      <c r="C25" s="40">
        <v>3</v>
      </c>
      <c r="D25" s="40">
        <v>0.1</v>
      </c>
      <c r="E25" s="40">
        <v>0.5</v>
      </c>
      <c r="F25" s="40">
        <v>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0.5</v>
      </c>
      <c r="M25" s="219">
        <v>0</v>
      </c>
      <c r="N25" s="219">
        <v>0</v>
      </c>
      <c r="O25" s="219">
        <v>0</v>
      </c>
      <c r="P25" s="223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ht="18" customHeight="1">
      <c r="A26" s="29"/>
      <c r="B26" s="136" t="s">
        <v>50</v>
      </c>
      <c r="C26" s="40">
        <v>26.8</v>
      </c>
      <c r="D26" s="40">
        <v>10.199999999999999</v>
      </c>
      <c r="E26" s="40">
        <v>67.2</v>
      </c>
      <c r="F26" s="40">
        <v>128.1</v>
      </c>
      <c r="G26" s="40">
        <v>126.6</v>
      </c>
      <c r="H26" s="40">
        <v>173.9</v>
      </c>
      <c r="I26" s="40">
        <v>315.60000000000002</v>
      </c>
      <c r="J26" s="40">
        <v>334.09999999999997</v>
      </c>
      <c r="K26" s="40">
        <v>383.5</v>
      </c>
      <c r="L26" s="40">
        <v>386.7</v>
      </c>
      <c r="M26" s="39">
        <v>382.4</v>
      </c>
      <c r="N26" s="39">
        <v>405.9</v>
      </c>
      <c r="O26" s="307">
        <v>383.2</v>
      </c>
      <c r="P26" s="206">
        <v>281.8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ht="18" customHeight="1">
      <c r="A27" s="29"/>
      <c r="B27" s="114" t="s">
        <v>97</v>
      </c>
      <c r="C27" s="40">
        <f t="shared" ref="C27:J27" si="15">+C28+C32+C33</f>
        <v>19741.700000000004</v>
      </c>
      <c r="D27" s="40">
        <f t="shared" si="15"/>
        <v>21572.499999999996</v>
      </c>
      <c r="E27" s="40">
        <f t="shared" si="15"/>
        <v>18552.8</v>
      </c>
      <c r="F27" s="40">
        <f t="shared" si="15"/>
        <v>19811.199999999997</v>
      </c>
      <c r="G27" s="40">
        <f t="shared" si="15"/>
        <v>19184.5</v>
      </c>
      <c r="H27" s="40">
        <f t="shared" si="15"/>
        <v>19311.8</v>
      </c>
      <c r="I27" s="40">
        <f t="shared" si="15"/>
        <v>19335.999999999996</v>
      </c>
      <c r="J27" s="40">
        <f t="shared" si="15"/>
        <v>21566.400000000001</v>
      </c>
      <c r="K27" s="40">
        <f t="shared" ref="K27" si="16">+K28+K32+K33</f>
        <v>25425.699999999997</v>
      </c>
      <c r="L27" s="40">
        <f t="shared" ref="L27:M27" si="17">+L28+L32+L33</f>
        <v>27458.300000000003</v>
      </c>
      <c r="M27" s="39">
        <f t="shared" si="17"/>
        <v>28917.299999999992</v>
      </c>
      <c r="N27" s="39">
        <f t="shared" ref="N27:O27" si="18">+N28+N32+N33</f>
        <v>32373.9</v>
      </c>
      <c r="O27" s="39">
        <f t="shared" si="18"/>
        <v>32830.700000000004</v>
      </c>
      <c r="P27" s="301">
        <f t="shared" ref="P27" si="19">+P28+P32+P33</f>
        <v>29765.1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ht="18" customHeight="1">
      <c r="A28" s="29"/>
      <c r="B28" s="101" t="s">
        <v>98</v>
      </c>
      <c r="C28" s="40">
        <f t="shared" ref="C28:G28" si="20">+C29+C31</f>
        <v>19336.600000000006</v>
      </c>
      <c r="D28" s="40">
        <f t="shared" si="20"/>
        <v>21140.6</v>
      </c>
      <c r="E28" s="40">
        <f t="shared" si="20"/>
        <v>18264.599999999999</v>
      </c>
      <c r="F28" s="40">
        <f t="shared" si="20"/>
        <v>19455.099999999999</v>
      </c>
      <c r="G28" s="40">
        <f t="shared" si="20"/>
        <v>18801.3</v>
      </c>
      <c r="H28" s="40">
        <f>+H29+H31+H30</f>
        <v>18890.900000000001</v>
      </c>
      <c r="I28" s="40">
        <f t="shared" ref="I28:K28" si="21">+I29+I30</f>
        <v>19042.399999999998</v>
      </c>
      <c r="J28" s="40">
        <f t="shared" si="21"/>
        <v>21314.5</v>
      </c>
      <c r="K28" s="40">
        <f t="shared" si="21"/>
        <v>25211.5</v>
      </c>
      <c r="L28" s="40">
        <f>+L29+L30</f>
        <v>27286.100000000002</v>
      </c>
      <c r="M28" s="40">
        <f t="shared" ref="M28:N28" si="22">+M29+M30</f>
        <v>28702.699999999993</v>
      </c>
      <c r="N28" s="39">
        <f t="shared" si="22"/>
        <v>32095.800000000003</v>
      </c>
      <c r="O28" s="39">
        <f t="shared" ref="O28:P28" si="23">+O29+O30</f>
        <v>32478.400000000001</v>
      </c>
      <c r="P28" s="301">
        <f t="shared" si="23"/>
        <v>29630.1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ht="18" customHeight="1">
      <c r="A29" s="29"/>
      <c r="B29" s="112" t="s">
        <v>99</v>
      </c>
      <c r="C29" s="38">
        <v>19336.400000000005</v>
      </c>
      <c r="D29" s="38">
        <v>21140.6</v>
      </c>
      <c r="E29" s="38">
        <v>18264.599999999999</v>
      </c>
      <c r="F29" s="38">
        <v>19455.099999999999</v>
      </c>
      <c r="G29" s="38">
        <v>18801.3</v>
      </c>
      <c r="H29" s="38">
        <v>18775.7</v>
      </c>
      <c r="I29" s="38">
        <v>18916.099999999999</v>
      </c>
      <c r="J29" s="38">
        <v>21238.3</v>
      </c>
      <c r="K29" s="38">
        <v>24378</v>
      </c>
      <c r="L29" s="38">
        <v>26397.000000000004</v>
      </c>
      <c r="M29" s="152">
        <v>27276.399999999994</v>
      </c>
      <c r="N29" s="152">
        <v>30931.300000000003</v>
      </c>
      <c r="O29" s="248">
        <v>32478.400000000001</v>
      </c>
      <c r="P29" s="24">
        <v>29630.1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ht="18" customHeight="1">
      <c r="A30" s="29"/>
      <c r="B30" s="112" t="s">
        <v>100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38">
        <v>115.2</v>
      </c>
      <c r="I30" s="38">
        <v>126.3</v>
      </c>
      <c r="J30" s="38">
        <v>76.199999999999989</v>
      </c>
      <c r="K30" s="38">
        <v>833.49999999999989</v>
      </c>
      <c r="L30" s="38">
        <v>889.1</v>
      </c>
      <c r="M30" s="152">
        <v>1426.3000000000002</v>
      </c>
      <c r="N30" s="152">
        <v>1164.5</v>
      </c>
      <c r="O30" s="248">
        <v>0</v>
      </c>
      <c r="P30" s="24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ht="18" customHeight="1">
      <c r="A31" s="29"/>
      <c r="B31" s="112" t="s">
        <v>161</v>
      </c>
      <c r="C31" s="38">
        <v>0.2</v>
      </c>
      <c r="D31" s="38"/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94">
        <v>0</v>
      </c>
      <c r="N31" s="194">
        <v>0</v>
      </c>
      <c r="O31" s="194">
        <v>0</v>
      </c>
      <c r="P31" s="302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ht="18" customHeight="1">
      <c r="A32" s="29"/>
      <c r="B32" s="101" t="s">
        <v>101</v>
      </c>
      <c r="C32" s="40">
        <v>82.5</v>
      </c>
      <c r="D32" s="40">
        <v>128.1</v>
      </c>
      <c r="E32" s="40">
        <v>131.70000000000002</v>
      </c>
      <c r="F32" s="40">
        <v>146.30000000000001</v>
      </c>
      <c r="G32" s="40">
        <v>181.2</v>
      </c>
      <c r="H32" s="40">
        <v>241.6</v>
      </c>
      <c r="I32" s="40">
        <v>33.800000000000004</v>
      </c>
      <c r="J32" s="40">
        <v>12.2</v>
      </c>
      <c r="K32" s="40">
        <v>7.6</v>
      </c>
      <c r="L32" s="40">
        <v>0</v>
      </c>
      <c r="M32" s="39">
        <v>0</v>
      </c>
      <c r="N32" s="39">
        <v>0</v>
      </c>
      <c r="O32" s="39">
        <v>0</v>
      </c>
      <c r="P32" s="30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ht="18" customHeight="1">
      <c r="A33" s="29"/>
      <c r="B33" s="101" t="s">
        <v>102</v>
      </c>
      <c r="C33" s="43">
        <f t="shared" ref="C33:O33" si="24">SUM(C34:C37)</f>
        <v>322.60000000000002</v>
      </c>
      <c r="D33" s="43">
        <f t="shared" si="24"/>
        <v>303.8</v>
      </c>
      <c r="E33" s="43">
        <f t="shared" si="24"/>
        <v>156.5</v>
      </c>
      <c r="F33" s="43">
        <f t="shared" si="24"/>
        <v>209.79999999999998</v>
      </c>
      <c r="G33" s="43">
        <f t="shared" si="24"/>
        <v>202</v>
      </c>
      <c r="H33" s="43">
        <f t="shared" si="24"/>
        <v>179.3</v>
      </c>
      <c r="I33" s="43">
        <f t="shared" si="24"/>
        <v>259.8</v>
      </c>
      <c r="J33" s="43">
        <f t="shared" si="24"/>
        <v>239.7</v>
      </c>
      <c r="K33" s="43">
        <f t="shared" si="24"/>
        <v>206.6</v>
      </c>
      <c r="L33" s="43">
        <f t="shared" si="24"/>
        <v>172.2</v>
      </c>
      <c r="M33" s="43">
        <f t="shared" si="24"/>
        <v>214.6</v>
      </c>
      <c r="N33" s="78">
        <f t="shared" si="24"/>
        <v>278.10000000000002</v>
      </c>
      <c r="O33" s="78">
        <f t="shared" si="24"/>
        <v>352.30000000000007</v>
      </c>
      <c r="P33" s="61">
        <f t="shared" ref="P33" si="25">SUM(P34:P37)</f>
        <v>135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ht="18" customHeight="1">
      <c r="A34" s="29"/>
      <c r="B34" s="112" t="s">
        <v>103</v>
      </c>
      <c r="C34" s="38">
        <v>63.9</v>
      </c>
      <c r="D34" s="38">
        <v>70.3</v>
      </c>
      <c r="E34" s="38">
        <v>80.599999999999994</v>
      </c>
      <c r="F34" s="38">
        <v>100.3</v>
      </c>
      <c r="G34" s="38">
        <v>111.2</v>
      </c>
      <c r="H34" s="38">
        <v>133.4</v>
      </c>
      <c r="I34" s="38">
        <v>182.9</v>
      </c>
      <c r="J34" s="38">
        <v>162.69999999999999</v>
      </c>
      <c r="K34" s="38">
        <v>138.29999999999998</v>
      </c>
      <c r="L34" s="38">
        <v>111.8</v>
      </c>
      <c r="M34" s="152">
        <v>163.9</v>
      </c>
      <c r="N34" s="152">
        <v>236.5</v>
      </c>
      <c r="O34" s="248">
        <v>314.20000000000005</v>
      </c>
      <c r="P34" s="24">
        <v>112.49999999999999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18" customHeight="1">
      <c r="A35" s="29"/>
      <c r="B35" s="112" t="s">
        <v>155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94">
        <v>0</v>
      </c>
      <c r="N35" s="194">
        <v>0</v>
      </c>
      <c r="O35" s="194">
        <v>0</v>
      </c>
      <c r="P35" s="302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ht="18" customHeight="1">
      <c r="A36" s="29"/>
      <c r="B36" s="112" t="s">
        <v>163</v>
      </c>
      <c r="C36" s="38">
        <v>232.6</v>
      </c>
      <c r="D36" s="38">
        <v>187</v>
      </c>
      <c r="E36" s="38">
        <v>44.7</v>
      </c>
      <c r="F36" s="38">
        <v>70.099999999999994</v>
      </c>
      <c r="G36" s="38">
        <v>56.2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94">
        <v>0</v>
      </c>
      <c r="N36" s="194">
        <v>0</v>
      </c>
      <c r="O36" s="194">
        <v>0</v>
      </c>
      <c r="P36" s="302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ht="18" customHeight="1">
      <c r="A37" s="29"/>
      <c r="B37" s="138" t="s">
        <v>0</v>
      </c>
      <c r="C37" s="38">
        <v>26.1</v>
      </c>
      <c r="D37" s="38">
        <v>46.5</v>
      </c>
      <c r="E37" s="38">
        <v>31.2</v>
      </c>
      <c r="F37" s="38">
        <v>39.4</v>
      </c>
      <c r="G37" s="38">
        <v>34.6</v>
      </c>
      <c r="H37" s="38">
        <v>45.9</v>
      </c>
      <c r="I37" s="38">
        <v>76.900000000000006</v>
      </c>
      <c r="J37" s="38">
        <v>77.000000000000014</v>
      </c>
      <c r="K37" s="38">
        <v>68.300000000000011</v>
      </c>
      <c r="L37" s="38">
        <v>60.4</v>
      </c>
      <c r="M37" s="152">
        <v>50.699999999999996</v>
      </c>
      <c r="N37" s="152">
        <v>41.6</v>
      </c>
      <c r="O37" s="152">
        <v>38.1</v>
      </c>
      <c r="P37" s="75">
        <v>22.500000000000004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ht="18" customHeight="1">
      <c r="A38" s="29"/>
      <c r="B38" s="44" t="s">
        <v>104</v>
      </c>
      <c r="C38" s="40">
        <v>6.2</v>
      </c>
      <c r="D38" s="40">
        <v>6.3</v>
      </c>
      <c r="E38" s="40">
        <v>6.2</v>
      </c>
      <c r="F38" s="40">
        <v>5.0999999999999996</v>
      </c>
      <c r="G38" s="40">
        <v>5.9</v>
      </c>
      <c r="H38" s="40">
        <v>7.1</v>
      </c>
      <c r="I38" s="40">
        <v>6.8</v>
      </c>
      <c r="J38" s="40">
        <v>0</v>
      </c>
      <c r="K38" s="40">
        <v>0</v>
      </c>
      <c r="L38" s="40">
        <v>0</v>
      </c>
      <c r="M38" s="39">
        <v>2.8000000000000003</v>
      </c>
      <c r="N38" s="39">
        <v>2.4000000000000004</v>
      </c>
      <c r="O38" s="39">
        <v>2.2999999999999998</v>
      </c>
      <c r="P38" s="301">
        <v>2.2999999999999998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ht="18" customHeight="1">
      <c r="A39" s="29"/>
      <c r="B39" s="45" t="s">
        <v>89</v>
      </c>
      <c r="C39" s="46">
        <f t="shared" ref="C39:N39" si="26">+C40+C43</f>
        <v>158.5</v>
      </c>
      <c r="D39" s="46">
        <f t="shared" si="26"/>
        <v>226.5</v>
      </c>
      <c r="E39" s="46">
        <f t="shared" si="26"/>
        <v>98.9</v>
      </c>
      <c r="F39" s="46">
        <f t="shared" si="26"/>
        <v>92.800000000000011</v>
      </c>
      <c r="G39" s="46">
        <f t="shared" si="26"/>
        <v>82.699999999999989</v>
      </c>
      <c r="H39" s="46">
        <f t="shared" si="26"/>
        <v>46.8</v>
      </c>
      <c r="I39" s="46">
        <f t="shared" si="26"/>
        <v>45.7</v>
      </c>
      <c r="J39" s="46">
        <f t="shared" si="26"/>
        <v>67.099999999999994</v>
      </c>
      <c r="K39" s="46">
        <f t="shared" si="26"/>
        <v>82.399999999999991</v>
      </c>
      <c r="L39" s="46">
        <f t="shared" si="26"/>
        <v>74.500000000000014</v>
      </c>
      <c r="M39" s="46">
        <f t="shared" si="26"/>
        <v>699.5</v>
      </c>
      <c r="N39" s="46">
        <f t="shared" si="26"/>
        <v>1330.3999999999999</v>
      </c>
      <c r="O39" s="46">
        <f t="shared" ref="O39:P39" si="27">+O40+O43</f>
        <v>1504.6</v>
      </c>
      <c r="P39" s="63">
        <f t="shared" si="27"/>
        <v>1038.2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18" customHeight="1">
      <c r="A40" s="29"/>
      <c r="B40" s="47" t="s">
        <v>52</v>
      </c>
      <c r="C40" s="36">
        <f t="shared" ref="C40:N40" si="28">+C42+C41</f>
        <v>158.5</v>
      </c>
      <c r="D40" s="36">
        <f t="shared" si="28"/>
        <v>226.5</v>
      </c>
      <c r="E40" s="36">
        <f t="shared" si="28"/>
        <v>87.9</v>
      </c>
      <c r="F40" s="36">
        <f t="shared" si="28"/>
        <v>92.800000000000011</v>
      </c>
      <c r="G40" s="36">
        <f t="shared" si="28"/>
        <v>82.699999999999989</v>
      </c>
      <c r="H40" s="36">
        <f t="shared" si="28"/>
        <v>46.8</v>
      </c>
      <c r="I40" s="36">
        <f t="shared" si="28"/>
        <v>45.7</v>
      </c>
      <c r="J40" s="36">
        <f t="shared" si="28"/>
        <v>67.099999999999994</v>
      </c>
      <c r="K40" s="36">
        <f t="shared" si="28"/>
        <v>82.399999999999991</v>
      </c>
      <c r="L40" s="36">
        <f t="shared" si="28"/>
        <v>74.500000000000014</v>
      </c>
      <c r="M40" s="36">
        <f t="shared" si="28"/>
        <v>699.5</v>
      </c>
      <c r="N40" s="83">
        <f t="shared" si="28"/>
        <v>1330.3999999999999</v>
      </c>
      <c r="O40" s="83">
        <f t="shared" ref="O40:P40" si="29">+O42+O41</f>
        <v>1504.6</v>
      </c>
      <c r="P40" s="74">
        <f t="shared" si="29"/>
        <v>1038.2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8" customHeight="1">
      <c r="A41" s="29"/>
      <c r="B41" s="48" t="s">
        <v>53</v>
      </c>
      <c r="C41" s="184">
        <v>74</v>
      </c>
      <c r="D41" s="184">
        <v>128.4</v>
      </c>
      <c r="E41" s="184">
        <v>45.5</v>
      </c>
      <c r="F41" s="184">
        <v>48.2</v>
      </c>
      <c r="G41" s="184">
        <v>37.9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1">
        <v>0</v>
      </c>
      <c r="N41" s="221">
        <v>0</v>
      </c>
      <c r="O41" s="221">
        <v>0</v>
      </c>
      <c r="P41" s="303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18" customHeight="1">
      <c r="A42" s="29"/>
      <c r="B42" s="48" t="s">
        <v>54</v>
      </c>
      <c r="C42" s="38">
        <v>84.5</v>
      </c>
      <c r="D42" s="38">
        <v>98.1</v>
      </c>
      <c r="E42" s="38">
        <v>42.4</v>
      </c>
      <c r="F42" s="38">
        <v>44.6</v>
      </c>
      <c r="G42" s="38">
        <v>44.8</v>
      </c>
      <c r="H42" s="38">
        <v>46.8</v>
      </c>
      <c r="I42" s="38">
        <v>45.7</v>
      </c>
      <c r="J42" s="38">
        <v>67.099999999999994</v>
      </c>
      <c r="K42" s="38">
        <v>82.399999999999991</v>
      </c>
      <c r="L42" s="38">
        <v>74.500000000000014</v>
      </c>
      <c r="M42" s="152">
        <v>699.5</v>
      </c>
      <c r="N42" s="152">
        <v>1330.3999999999999</v>
      </c>
      <c r="O42" s="248">
        <v>1504.6</v>
      </c>
      <c r="P42" s="24">
        <v>1038.2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ht="18" customHeight="1">
      <c r="A43" s="29"/>
      <c r="B43" s="68" t="s">
        <v>56</v>
      </c>
      <c r="C43" s="40">
        <v>0</v>
      </c>
      <c r="D43" s="40">
        <v>0</v>
      </c>
      <c r="E43" s="40">
        <v>11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19">
        <v>0</v>
      </c>
      <c r="P43" s="223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ht="18" customHeight="1">
      <c r="A44" s="29"/>
      <c r="B44" s="41" t="s">
        <v>90</v>
      </c>
      <c r="C44" s="40">
        <v>0</v>
      </c>
      <c r="D44" s="40">
        <v>0</v>
      </c>
      <c r="E44" s="40">
        <v>0</v>
      </c>
      <c r="F44" s="40">
        <v>0</v>
      </c>
      <c r="G44" s="40">
        <v>-1.3</v>
      </c>
      <c r="H44" s="40">
        <v>0</v>
      </c>
      <c r="I44" s="40">
        <v>0</v>
      </c>
      <c r="J44" s="40">
        <v>0</v>
      </c>
      <c r="K44" s="40">
        <v>288.10000000000002</v>
      </c>
      <c r="L44" s="40">
        <v>0</v>
      </c>
      <c r="M44" s="39">
        <v>11.2</v>
      </c>
      <c r="N44" s="39">
        <v>422.20000000000005</v>
      </c>
      <c r="O44" s="307">
        <v>385.2</v>
      </c>
      <c r="P44" s="206">
        <v>59.800000000000004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ht="18" customHeight="1">
      <c r="A45" s="29"/>
      <c r="B45" s="41" t="s">
        <v>158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219">
        <v>0</v>
      </c>
      <c r="P45" s="223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ht="19.5" customHeight="1" thickBot="1">
      <c r="A46" s="31"/>
      <c r="B46" s="129" t="s">
        <v>105</v>
      </c>
      <c r="C46" s="130">
        <f t="shared" ref="C46:J46" si="30">+C13+C38+C39+C44</f>
        <v>52802.000000000007</v>
      </c>
      <c r="D46" s="130">
        <f t="shared" si="30"/>
        <v>58121.899999999994</v>
      </c>
      <c r="E46" s="130">
        <f t="shared" si="30"/>
        <v>48906.5</v>
      </c>
      <c r="F46" s="130">
        <f t="shared" si="30"/>
        <v>59470.400000000001</v>
      </c>
      <c r="G46" s="130">
        <f t="shared" si="30"/>
        <v>66187.099999999977</v>
      </c>
      <c r="H46" s="130">
        <f t="shared" si="30"/>
        <v>63497.80000000001</v>
      </c>
      <c r="I46" s="130">
        <f t="shared" si="30"/>
        <v>70646.499999999985</v>
      </c>
      <c r="J46" s="130">
        <f t="shared" si="30"/>
        <v>81353.899999999994</v>
      </c>
      <c r="K46" s="130">
        <f t="shared" ref="K46" si="31">+K13+K38+K39+K44</f>
        <v>95600</v>
      </c>
      <c r="L46" s="130">
        <f t="shared" ref="L46:M46" si="32">+L13+L38+L39+L44</f>
        <v>102673.59999999999</v>
      </c>
      <c r="M46" s="130">
        <f t="shared" si="32"/>
        <v>115335.3</v>
      </c>
      <c r="N46" s="130">
        <f t="shared" ref="N46:O46" si="33">+N13+N38+N39+N44</f>
        <v>137132.9</v>
      </c>
      <c r="O46" s="130">
        <f t="shared" si="33"/>
        <v>144226.80000000002</v>
      </c>
      <c r="P46" s="304">
        <f t="shared" ref="P46" si="34">+P13+P38+P39+P44</f>
        <v>127495.90000000001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ht="19.5" customHeight="1" thickTop="1">
      <c r="A47" s="31"/>
      <c r="B47" s="140" t="s">
        <v>106</v>
      </c>
      <c r="C47" s="131">
        <f t="shared" ref="C47:J47" si="35">+C48</f>
        <v>0</v>
      </c>
      <c r="D47" s="131">
        <f t="shared" si="35"/>
        <v>0</v>
      </c>
      <c r="E47" s="131">
        <f t="shared" si="35"/>
        <v>0</v>
      </c>
      <c r="F47" s="131">
        <f t="shared" si="35"/>
        <v>0</v>
      </c>
      <c r="G47" s="131">
        <f t="shared" si="35"/>
        <v>0</v>
      </c>
      <c r="H47" s="131">
        <f t="shared" si="35"/>
        <v>0</v>
      </c>
      <c r="I47" s="131">
        <f t="shared" si="35"/>
        <v>0</v>
      </c>
      <c r="J47" s="131">
        <f t="shared" si="35"/>
        <v>0</v>
      </c>
      <c r="K47" s="131">
        <f t="shared" ref="K47:O47" si="36">+K48</f>
        <v>0.10000000000000003</v>
      </c>
      <c r="L47" s="131">
        <f t="shared" si="36"/>
        <v>0</v>
      </c>
      <c r="M47" s="131">
        <f t="shared" si="36"/>
        <v>0.3</v>
      </c>
      <c r="N47" s="131">
        <f t="shared" si="36"/>
        <v>0</v>
      </c>
      <c r="O47" s="131">
        <f t="shared" si="36"/>
        <v>0</v>
      </c>
      <c r="P47" s="72"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ht="27.75" customHeight="1">
      <c r="A48" s="31"/>
      <c r="B48" s="146" t="s">
        <v>21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0.10000000000000003</v>
      </c>
      <c r="L48" s="70">
        <v>0</v>
      </c>
      <c r="M48" s="70">
        <v>0.3</v>
      </c>
      <c r="N48" s="70">
        <v>0</v>
      </c>
      <c r="O48" s="70">
        <v>0</v>
      </c>
      <c r="P48" s="49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55" ht="20.25" customHeight="1" thickBot="1">
      <c r="A49" s="31"/>
      <c r="B49" s="18" t="s">
        <v>107</v>
      </c>
      <c r="C49" s="130">
        <f t="shared" ref="C49:J49" si="37">+C47+C46</f>
        <v>52802.000000000007</v>
      </c>
      <c r="D49" s="130">
        <f t="shared" si="37"/>
        <v>58121.899999999994</v>
      </c>
      <c r="E49" s="130">
        <f t="shared" si="37"/>
        <v>48906.5</v>
      </c>
      <c r="F49" s="130">
        <f t="shared" si="37"/>
        <v>59470.400000000001</v>
      </c>
      <c r="G49" s="130">
        <f t="shared" si="37"/>
        <v>66187.099999999977</v>
      </c>
      <c r="H49" s="130">
        <f t="shared" si="37"/>
        <v>63497.80000000001</v>
      </c>
      <c r="I49" s="130">
        <f t="shared" si="37"/>
        <v>70646.499999999985</v>
      </c>
      <c r="J49" s="130">
        <f t="shared" si="37"/>
        <v>81353.899999999994</v>
      </c>
      <c r="K49" s="130">
        <f t="shared" ref="K49:M49" si="38">+K47+K46</f>
        <v>95600.1</v>
      </c>
      <c r="L49" s="130">
        <f t="shared" si="38"/>
        <v>102673.59999999999</v>
      </c>
      <c r="M49" s="130">
        <f t="shared" si="38"/>
        <v>115335.6</v>
      </c>
      <c r="N49" s="130">
        <f t="shared" ref="N49:O49" si="39">+N47+N46</f>
        <v>137132.9</v>
      </c>
      <c r="O49" s="130">
        <f t="shared" si="39"/>
        <v>144226.80000000002</v>
      </c>
      <c r="P49" s="304">
        <f t="shared" ref="P49" si="40">+P47+P46</f>
        <v>127495.90000000001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55" ht="18" customHeight="1" thickTop="1">
      <c r="A50" s="31"/>
      <c r="B50" s="124" t="s">
        <v>109</v>
      </c>
      <c r="C50" s="124"/>
      <c r="D50" s="124"/>
      <c r="E50" s="124"/>
      <c r="F50" s="124"/>
      <c r="G50" s="124"/>
      <c r="H50" s="124"/>
      <c r="I50" s="124"/>
      <c r="J50" s="49"/>
      <c r="K50" s="49"/>
      <c r="L50" s="50"/>
      <c r="M50" s="50"/>
      <c r="N50" s="21"/>
      <c r="O50" s="22"/>
      <c r="P50" s="22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55" ht="14.25">
      <c r="A51" s="29"/>
      <c r="B51" s="4" t="s">
        <v>108</v>
      </c>
      <c r="C51" s="4"/>
      <c r="D51" s="4"/>
      <c r="E51" s="4"/>
      <c r="F51" s="4"/>
      <c r="G51" s="185"/>
      <c r="H51" s="185"/>
      <c r="I51" s="124"/>
      <c r="J51" s="51"/>
      <c r="K51" s="51"/>
      <c r="L51" s="51"/>
      <c r="M51" s="50"/>
      <c r="N51" s="21"/>
      <c r="O51" s="22"/>
      <c r="P51" s="22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 ht="12" customHeight="1">
      <c r="A52" s="29"/>
      <c r="B52" s="52" t="s">
        <v>24</v>
      </c>
      <c r="C52" s="52"/>
      <c r="D52" s="52"/>
      <c r="E52" s="52"/>
      <c r="F52" s="52"/>
      <c r="G52" s="52"/>
      <c r="H52" s="52"/>
      <c r="I52" s="52"/>
      <c r="J52" s="51"/>
      <c r="K52" s="51"/>
      <c r="L52" s="50"/>
      <c r="M52" s="50"/>
      <c r="N52" s="21"/>
      <c r="O52" s="22"/>
      <c r="P52" s="2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ht="12" customHeight="1">
      <c r="A53" s="29"/>
      <c r="B53" s="52"/>
      <c r="C53" s="52"/>
      <c r="D53" s="52"/>
      <c r="E53" s="52"/>
      <c r="F53" s="52"/>
      <c r="G53" s="52"/>
      <c r="H53" s="52"/>
      <c r="I53" s="52"/>
      <c r="J53" s="50"/>
      <c r="K53" s="50"/>
      <c r="L53" s="50"/>
      <c r="M53" s="50"/>
      <c r="N53" s="21"/>
      <c r="O53" s="22"/>
      <c r="P53" s="22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ht="16.5">
      <c r="A54" s="29"/>
      <c r="B54" s="53"/>
      <c r="C54" s="75"/>
      <c r="D54" s="192"/>
      <c r="E54" s="53"/>
      <c r="F54" s="53"/>
      <c r="G54" s="53"/>
      <c r="H54" s="53"/>
      <c r="I54" s="53"/>
      <c r="J54" s="50"/>
      <c r="K54" s="51"/>
      <c r="L54" s="50"/>
      <c r="M54" s="50"/>
      <c r="N54" s="21"/>
      <c r="O54" s="22"/>
      <c r="P54" s="22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ht="14.25">
      <c r="A55" s="29"/>
      <c r="B55" s="6"/>
      <c r="C55" s="55"/>
      <c r="D55" s="55"/>
      <c r="E55" s="6"/>
      <c r="F55" s="6"/>
      <c r="G55" s="6"/>
      <c r="H55" s="6"/>
      <c r="I55" s="6"/>
      <c r="J55" s="50"/>
      <c r="K55" s="50"/>
      <c r="L55" s="50"/>
      <c r="M55" s="50"/>
      <c r="N55" s="21"/>
      <c r="O55" s="22"/>
      <c r="P55" s="22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ht="14.25">
      <c r="A56" s="2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21"/>
      <c r="O56" s="22"/>
      <c r="P56" s="22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4.25">
      <c r="A57" s="2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21"/>
      <c r="O57" s="22"/>
      <c r="P57" s="2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4.25">
      <c r="A58" s="29"/>
      <c r="B58" s="54"/>
      <c r="C58" s="54"/>
      <c r="D58" s="54"/>
      <c r="E58" s="54"/>
      <c r="F58" s="54"/>
      <c r="G58" s="54"/>
      <c r="H58" s="54"/>
      <c r="I58" s="54"/>
      <c r="J58" s="50"/>
      <c r="K58" s="50"/>
      <c r="L58" s="50"/>
      <c r="M58" s="50"/>
      <c r="N58" s="21"/>
      <c r="O58" s="22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ht="14.25">
      <c r="A59" s="29"/>
      <c r="B59" s="54"/>
      <c r="C59" s="54"/>
      <c r="D59" s="54"/>
      <c r="E59" s="54"/>
      <c r="F59" s="54"/>
      <c r="G59" s="54"/>
      <c r="H59" s="54"/>
      <c r="I59" s="54"/>
      <c r="J59" s="50"/>
      <c r="K59" s="50"/>
      <c r="L59" s="50"/>
      <c r="M59" s="50"/>
      <c r="N59" s="21"/>
      <c r="O59" s="22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ht="14.25">
      <c r="A60" s="2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21"/>
      <c r="O60" s="22"/>
      <c r="P60" s="22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ht="14.25">
      <c r="A61" s="2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21"/>
      <c r="O61" s="22"/>
      <c r="P61" s="22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ht="14.25">
      <c r="A62" s="2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21"/>
      <c r="O62" s="22"/>
      <c r="P62" s="2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ht="14.25">
      <c r="A63" s="2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21"/>
      <c r="O63" s="22"/>
      <c r="P63" s="22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 ht="14.25">
      <c r="A64" s="2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1"/>
      <c r="O64" s="22"/>
      <c r="P64" s="22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ht="14.25">
      <c r="A65" s="2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21"/>
      <c r="O65" s="22"/>
      <c r="P65" s="22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ht="14.25">
      <c r="A66" s="2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21"/>
      <c r="O66" s="22"/>
      <c r="P66" s="22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14.25">
      <c r="A67" s="2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21"/>
      <c r="O67" s="22"/>
      <c r="P67" s="22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55" ht="14.25">
      <c r="A68" s="2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21"/>
      <c r="O68" s="22"/>
      <c r="P68" s="22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14.25">
      <c r="A69" s="2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21"/>
      <c r="O69" s="22"/>
      <c r="P69" s="22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14.25">
      <c r="A70" s="2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21"/>
      <c r="O70" s="22"/>
      <c r="P70" s="22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14.25">
      <c r="A71" s="2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21"/>
      <c r="O71" s="22"/>
      <c r="P71" s="22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14.25">
      <c r="A72" s="2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21"/>
      <c r="O72" s="22"/>
      <c r="P72" s="2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55" ht="14.25">
      <c r="A73" s="2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21"/>
      <c r="O73" s="22"/>
      <c r="P73" s="22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ht="14.25">
      <c r="A74" s="2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21"/>
      <c r="O74" s="22"/>
      <c r="P74" s="22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ht="14.25">
      <c r="A75" s="2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21"/>
      <c r="O75" s="22"/>
      <c r="P75" s="22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ht="14.25">
      <c r="A76" s="2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21"/>
      <c r="O76" s="22"/>
      <c r="P76" s="22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14.25">
      <c r="A77" s="2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21"/>
      <c r="O77" s="22"/>
      <c r="P77" s="22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14.25">
      <c r="A78" s="2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21"/>
      <c r="O78" s="22"/>
      <c r="P78" s="22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ht="14.25">
      <c r="A79" s="2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21"/>
      <c r="O79" s="22"/>
      <c r="P79" s="22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ht="14.25">
      <c r="A80" s="2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21"/>
      <c r="O80" s="22"/>
      <c r="P80" s="22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1:55" ht="14.25">
      <c r="A81" s="2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21"/>
      <c r="O81" s="22"/>
      <c r="P81" s="22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ht="14.25">
      <c r="A82" s="2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21"/>
      <c r="O82" s="22"/>
      <c r="P82" s="2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ht="14.25">
      <c r="A83" s="2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21"/>
      <c r="O83" s="22"/>
      <c r="P83" s="22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14.25">
      <c r="A84" s="2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21"/>
      <c r="O84" s="22"/>
      <c r="P84" s="22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ht="14.25">
      <c r="A85" s="2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21"/>
      <c r="O85" s="22"/>
      <c r="P85" s="22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ht="14.25">
      <c r="A86" s="2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21"/>
      <c r="O86" s="22"/>
      <c r="P86" s="22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</row>
    <row r="87" spans="1:55" ht="14.25">
      <c r="A87" s="2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21"/>
      <c r="O87" s="22"/>
      <c r="P87" s="22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 ht="14.25">
      <c r="A88" s="2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21"/>
      <c r="O88" s="22"/>
      <c r="P88" s="22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</row>
    <row r="89" spans="1:55" ht="14.25">
      <c r="A89" s="2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21"/>
      <c r="O89" s="22"/>
      <c r="P89" s="2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</row>
    <row r="90" spans="1:55" ht="14.25">
      <c r="A90" s="2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21"/>
      <c r="O90" s="22"/>
      <c r="P90" s="2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</row>
    <row r="91" spans="1:55" ht="14.25">
      <c r="A91" s="2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21"/>
      <c r="O91" s="22"/>
      <c r="P91" s="2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</row>
    <row r="92" spans="1:55" ht="14.25">
      <c r="A92" s="2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21"/>
      <c r="O92" s="22"/>
      <c r="P92" s="2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</row>
    <row r="93" spans="1:55" ht="14.25">
      <c r="A93" s="2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21"/>
      <c r="O93" s="22"/>
      <c r="P93" s="22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</row>
    <row r="94" spans="1:55" ht="14.25">
      <c r="A94" s="2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21"/>
      <c r="O94" s="22"/>
      <c r="P94" s="22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</row>
    <row r="95" spans="1:55" ht="14.25">
      <c r="A95" s="2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21"/>
      <c r="O95" s="22"/>
      <c r="P95" s="22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</row>
    <row r="96" spans="1:55" ht="14.25">
      <c r="A96" s="2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21"/>
      <c r="O96" s="22"/>
      <c r="P96" s="22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55" ht="14.25">
      <c r="A97" s="2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21"/>
      <c r="O97" s="22"/>
      <c r="P97" s="22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</row>
    <row r="98" spans="1:55" ht="14.25">
      <c r="A98" s="2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21"/>
      <c r="O98" s="22"/>
      <c r="P98" s="22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</row>
    <row r="99" spans="1:55" ht="14.25">
      <c r="A99" s="2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21"/>
      <c r="O99" s="22"/>
      <c r="P99" s="22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</row>
    <row r="100" spans="1:55" ht="14.25">
      <c r="A100" s="2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21"/>
      <c r="O100" s="22"/>
      <c r="P100" s="22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</row>
    <row r="101" spans="1:55" ht="14.25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21"/>
      <c r="O101" s="22"/>
      <c r="P101" s="22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55" ht="14.25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21"/>
      <c r="O102" s="22"/>
      <c r="P102" s="2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</row>
    <row r="103" spans="1:55" ht="14.25">
      <c r="A103" s="2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21"/>
      <c r="O103" s="22"/>
      <c r="P103" s="22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 ht="14.25">
      <c r="A104" s="2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21"/>
      <c r="O104" s="22"/>
      <c r="P104" s="22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</row>
    <row r="105" spans="1:55" ht="14.25">
      <c r="A105" s="2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21"/>
      <c r="O105" s="22"/>
      <c r="P105" s="22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</row>
    <row r="106" spans="1:55" ht="14.25">
      <c r="A106" s="2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21"/>
      <c r="O106" s="22"/>
      <c r="P106" s="22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</row>
    <row r="107" spans="1:55" ht="14.25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21"/>
      <c r="O107" s="22"/>
      <c r="P107" s="22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</row>
    <row r="108" spans="1:55" ht="14.25">
      <c r="A108" s="2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21"/>
      <c r="O108" s="22"/>
      <c r="P108" s="22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</row>
    <row r="109" spans="1:55" ht="14.25">
      <c r="A109" s="2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21"/>
      <c r="O109" s="22"/>
      <c r="P109" s="22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</row>
    <row r="110" spans="1:55" ht="14.25">
      <c r="A110" s="2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21"/>
      <c r="O110" s="22"/>
      <c r="P110" s="22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</row>
    <row r="111" spans="1:55" ht="14.25">
      <c r="A111" s="2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21"/>
      <c r="O111" s="22"/>
      <c r="P111" s="22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</row>
    <row r="112" spans="1:55" ht="14.25">
      <c r="A112" s="2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21"/>
      <c r="O112" s="22"/>
      <c r="P112" s="2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</row>
    <row r="113" spans="1:55" ht="14.25">
      <c r="A113" s="2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21"/>
      <c r="O113" s="22"/>
      <c r="P113" s="22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</row>
    <row r="114" spans="1:55" ht="14.25">
      <c r="A114" s="2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21"/>
      <c r="O114" s="22"/>
      <c r="P114" s="22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</row>
    <row r="115" spans="1:55" ht="14.25">
      <c r="A115" s="2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21"/>
      <c r="O115" s="22"/>
      <c r="P115" s="22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</row>
    <row r="116" spans="1:55" ht="14.25">
      <c r="A116" s="2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21"/>
      <c r="O116" s="22"/>
      <c r="P116" s="22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</row>
    <row r="117" spans="1:55" ht="14.25">
      <c r="A117" s="2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21"/>
      <c r="O117" s="22"/>
      <c r="P117" s="22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</row>
    <row r="118" spans="1:55" ht="14.2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22"/>
      <c r="O118" s="22"/>
      <c r="P118" s="22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</row>
    <row r="119" spans="1:55" ht="14.2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22"/>
      <c r="O119" s="22"/>
      <c r="P119" s="22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</row>
    <row r="120" spans="1:55" ht="14.25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22"/>
      <c r="O120" s="22"/>
      <c r="P120" s="22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</row>
    <row r="121" spans="1:55" ht="14.25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22"/>
      <c r="O121" s="22"/>
      <c r="P121" s="22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</row>
    <row r="122" spans="1:55" ht="14.25"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22"/>
      <c r="O122" s="22"/>
      <c r="P122" s="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</row>
    <row r="123" spans="1:55" ht="14.25"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22"/>
      <c r="O123" s="22"/>
      <c r="P123" s="22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</row>
    <row r="124" spans="1:55" ht="14.25"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22"/>
      <c r="O124" s="22"/>
      <c r="P124" s="22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</row>
    <row r="125" spans="1:55" ht="14.25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22"/>
      <c r="O125" s="22"/>
      <c r="P125" s="22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</row>
    <row r="126" spans="1:55" ht="14.25"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22"/>
      <c r="O126" s="22"/>
      <c r="P126" s="22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</row>
    <row r="127" spans="1:55" ht="14.2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22"/>
      <c r="O127" s="22"/>
      <c r="P127" s="22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</row>
    <row r="128" spans="1:55" ht="14.25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22"/>
      <c r="O128" s="22"/>
      <c r="P128" s="22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</row>
    <row r="129" spans="2:55" ht="14.25"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22"/>
      <c r="O129" s="22"/>
      <c r="P129" s="22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</row>
    <row r="130" spans="2:55" ht="14.25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22"/>
      <c r="O130" s="22"/>
      <c r="P130" s="22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</row>
    <row r="131" spans="2:55" ht="14.2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22"/>
      <c r="O131" s="22"/>
      <c r="P131" s="22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</row>
    <row r="132" spans="2:55" ht="14.25"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22"/>
      <c r="O132" s="22"/>
      <c r="P132" s="2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</row>
    <row r="133" spans="2:55" ht="14.25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22"/>
      <c r="O133" s="22"/>
      <c r="P133" s="22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</row>
    <row r="134" spans="2:55" ht="14.2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22"/>
      <c r="O134" s="22"/>
      <c r="P134" s="22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</row>
    <row r="135" spans="2:55" ht="14.25"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22"/>
      <c r="O135" s="22"/>
      <c r="P135" s="22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</row>
    <row r="136" spans="2:55" ht="14.25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22"/>
      <c r="O136" s="22"/>
      <c r="P136" s="22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</row>
    <row r="137" spans="2:55" ht="14.25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22"/>
      <c r="O137" s="22"/>
      <c r="P137" s="22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</row>
    <row r="138" spans="2:55" ht="14.25"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22"/>
      <c r="O138" s="22"/>
      <c r="P138" s="2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</row>
    <row r="139" spans="2:55" ht="14.2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22"/>
      <c r="O139" s="22"/>
      <c r="P139" s="2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</row>
    <row r="140" spans="2:55" ht="14.25"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22"/>
      <c r="O140" s="22"/>
      <c r="P140" s="22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2:55" ht="14.25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22"/>
      <c r="O141" s="22"/>
      <c r="P141" s="22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</row>
    <row r="142" spans="2:55" ht="14.25"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22"/>
      <c r="O142" s="22"/>
      <c r="P142" s="2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</row>
    <row r="143" spans="2:55" ht="14.25"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22"/>
      <c r="O143" s="22"/>
      <c r="P143" s="22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</row>
    <row r="144" spans="2:55" ht="14.25"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22"/>
      <c r="O144" s="22"/>
      <c r="P144" s="22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</row>
    <row r="145" spans="2:55" ht="14.25"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22"/>
      <c r="O145" s="22"/>
      <c r="P145" s="22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</row>
    <row r="146" spans="2:55" ht="14.25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22"/>
      <c r="O146" s="22"/>
      <c r="P146" s="22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</row>
    <row r="147" spans="2:55" ht="14.2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22"/>
      <c r="O147" s="22"/>
      <c r="P147" s="22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</row>
    <row r="148" spans="2:55" ht="14.2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22"/>
      <c r="O148" s="22"/>
      <c r="P148" s="22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</row>
    <row r="149" spans="2:55" ht="14.2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22"/>
      <c r="O149" s="22"/>
      <c r="P149" s="22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</row>
    <row r="150" spans="2:55" ht="14.2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22"/>
      <c r="O150" s="22"/>
      <c r="P150" s="22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</row>
    <row r="151" spans="2:55" ht="14.2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22"/>
      <c r="O151" s="22"/>
      <c r="P151" s="22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</row>
    <row r="152" spans="2:55" ht="14.2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22"/>
      <c r="O152" s="22"/>
      <c r="P152" s="2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</row>
    <row r="153" spans="2:55" ht="14.2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22"/>
      <c r="O153" s="22"/>
      <c r="P153" s="22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</row>
    <row r="154" spans="2:55" ht="14.2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22"/>
      <c r="O154" s="22"/>
      <c r="P154" s="22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</row>
    <row r="155" spans="2:55" ht="14.2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22"/>
      <c r="O155" s="22"/>
      <c r="P155" s="22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</row>
    <row r="156" spans="2:55" ht="14.2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22"/>
      <c r="O156" s="22"/>
      <c r="P156" s="22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</row>
    <row r="157" spans="2:55" ht="14.2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22"/>
      <c r="O157" s="22"/>
      <c r="P157" s="22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</row>
    <row r="158" spans="2:55" ht="14.2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22"/>
      <c r="O158" s="22"/>
      <c r="P158" s="22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</row>
    <row r="159" spans="2:55" ht="14.2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22"/>
      <c r="O159" s="22"/>
      <c r="P159" s="22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</row>
    <row r="160" spans="2:55" ht="14.2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22"/>
      <c r="O160" s="22"/>
      <c r="P160" s="22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</row>
    <row r="161" spans="2:55" ht="14.2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22"/>
      <c r="O161" s="22"/>
      <c r="P161" s="22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</row>
    <row r="162" spans="2:55" ht="14.2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22"/>
      <c r="O162" s="22"/>
      <c r="P162" s="2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</row>
    <row r="163" spans="2:55" ht="14.2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22"/>
      <c r="O163" s="22"/>
      <c r="P163" s="22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</row>
    <row r="164" spans="2:55" ht="14.2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22"/>
      <c r="O164" s="22"/>
      <c r="P164" s="22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</row>
    <row r="165" spans="2:55" ht="14.2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22"/>
      <c r="O165" s="22"/>
      <c r="P165" s="22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</row>
    <row r="166" spans="2:55" ht="14.2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22"/>
      <c r="O166" s="22"/>
      <c r="P166" s="22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</row>
    <row r="167" spans="2:55" ht="14.2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22"/>
      <c r="O167" s="22"/>
      <c r="P167" s="22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</row>
    <row r="168" spans="2:55" ht="14.2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22"/>
      <c r="O168" s="22"/>
      <c r="P168" s="22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</row>
    <row r="169" spans="2:55" ht="14.25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22"/>
      <c r="O169" s="22"/>
      <c r="P169" s="22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</row>
    <row r="170" spans="2:55" ht="14.25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22"/>
      <c r="O170" s="22"/>
      <c r="P170" s="22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</row>
    <row r="171" spans="2:55" ht="14.25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22"/>
      <c r="O171" s="22"/>
      <c r="P171" s="22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</row>
    <row r="172" spans="2:55" ht="14.25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22"/>
      <c r="O172" s="22"/>
      <c r="P172" s="2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</row>
    <row r="173" spans="2:55" ht="14.25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22"/>
      <c r="O173" s="22"/>
      <c r="P173" s="22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</row>
    <row r="174" spans="2:55" ht="14.25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22"/>
      <c r="O174" s="22"/>
      <c r="P174" s="22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</row>
    <row r="175" spans="2:55" ht="14.25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22"/>
      <c r="O175" s="22"/>
      <c r="P175" s="22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</row>
    <row r="176" spans="2:55" ht="14.25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22"/>
      <c r="O176" s="22"/>
      <c r="P176" s="22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</row>
    <row r="177" spans="2:55" ht="14.25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22"/>
      <c r="O177" s="22"/>
      <c r="P177" s="22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</row>
    <row r="178" spans="2:55" ht="14.25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22"/>
      <c r="O178" s="22"/>
      <c r="P178" s="22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</row>
    <row r="179" spans="2:55" ht="14.25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22"/>
      <c r="O179" s="22"/>
      <c r="P179" s="22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</row>
    <row r="180" spans="2:55" ht="14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55"/>
      <c r="M180" s="6"/>
      <c r="N180" s="22"/>
      <c r="O180" s="22"/>
      <c r="P180" s="22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</row>
    <row r="181" spans="2:55" ht="14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55"/>
      <c r="M181" s="6"/>
      <c r="N181" s="22"/>
      <c r="O181" s="22"/>
      <c r="P181" s="22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</row>
    <row r="182" spans="2:55" ht="14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55"/>
      <c r="M182" s="6"/>
      <c r="N182" s="22"/>
      <c r="O182" s="22"/>
      <c r="P182" s="22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</row>
    <row r="183" spans="2:55" ht="14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55"/>
      <c r="M183" s="6"/>
      <c r="N183" s="22"/>
      <c r="O183" s="22"/>
      <c r="P183" s="22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</row>
    <row r="184" spans="2:55" ht="14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55"/>
      <c r="M184" s="6"/>
      <c r="N184" s="22"/>
      <c r="O184" s="22"/>
      <c r="P184" s="22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</row>
    <row r="185" spans="2:55" ht="14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55"/>
      <c r="M185" s="6"/>
      <c r="N185" s="22"/>
      <c r="O185" s="22"/>
      <c r="P185" s="22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</row>
    <row r="186" spans="2:55" ht="14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55"/>
      <c r="M186" s="6"/>
      <c r="N186" s="22"/>
      <c r="O186" s="22"/>
      <c r="P186" s="22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</row>
    <row r="187" spans="2:55" ht="14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55"/>
      <c r="M187" s="6"/>
      <c r="N187" s="22"/>
      <c r="O187" s="22"/>
      <c r="P187" s="22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</row>
    <row r="188" spans="2:55" ht="14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5"/>
      <c r="M188" s="6"/>
      <c r="N188" s="22"/>
      <c r="O188" s="22"/>
      <c r="P188" s="22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</row>
    <row r="189" spans="2:55" ht="14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55"/>
      <c r="M189" s="6"/>
      <c r="N189" s="22"/>
      <c r="O189" s="22"/>
      <c r="P189" s="22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</row>
    <row r="190" spans="2:55" ht="14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55"/>
      <c r="M190" s="6"/>
      <c r="N190" s="22"/>
      <c r="O190" s="22"/>
      <c r="P190" s="22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</row>
    <row r="191" spans="2:55" ht="14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55"/>
      <c r="M191" s="6"/>
      <c r="N191" s="22"/>
      <c r="O191" s="22"/>
      <c r="P191" s="22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</row>
    <row r="192" spans="2:55" ht="14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55"/>
      <c r="M192" s="6"/>
      <c r="N192" s="22"/>
      <c r="O192" s="22"/>
      <c r="P192" s="22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</row>
    <row r="193" spans="2:55" ht="14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55"/>
      <c r="M193" s="6"/>
      <c r="N193" s="22"/>
      <c r="O193" s="22"/>
      <c r="P193" s="22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</row>
    <row r="194" spans="2:55" ht="14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55"/>
      <c r="M194" s="6"/>
      <c r="N194" s="22"/>
      <c r="O194" s="22"/>
      <c r="P194" s="22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</row>
    <row r="195" spans="2:55" ht="14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5"/>
      <c r="M195" s="6"/>
      <c r="N195" s="22"/>
      <c r="O195" s="22"/>
      <c r="P195" s="22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</row>
    <row r="196" spans="2:55" ht="14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55"/>
      <c r="M196" s="6"/>
      <c r="N196" s="22"/>
      <c r="O196" s="22"/>
      <c r="P196" s="22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</row>
    <row r="197" spans="2:55" ht="14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55"/>
      <c r="M197" s="6"/>
      <c r="N197" s="22"/>
      <c r="O197" s="22"/>
      <c r="P197" s="22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</row>
    <row r="198" spans="2:55" ht="14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55"/>
      <c r="M198" s="6"/>
      <c r="N198" s="22"/>
      <c r="O198" s="22"/>
      <c r="P198" s="22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</row>
    <row r="199" spans="2:55" ht="14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55"/>
      <c r="M199" s="6"/>
      <c r="N199" s="22"/>
      <c r="O199" s="22"/>
      <c r="P199" s="22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</row>
    <row r="200" spans="2:55" ht="14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55"/>
      <c r="M200" s="6"/>
      <c r="N200" s="22"/>
      <c r="O200" s="22"/>
      <c r="P200" s="22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</row>
    <row r="201" spans="2:55" ht="14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55"/>
      <c r="M201" s="6"/>
      <c r="N201" s="22"/>
      <c r="O201" s="22"/>
      <c r="P201" s="22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</row>
    <row r="202" spans="2:55" ht="14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5"/>
      <c r="M202" s="6"/>
      <c r="N202" s="22"/>
      <c r="O202" s="22"/>
      <c r="P202" s="22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</row>
    <row r="203" spans="2:55" ht="14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55"/>
      <c r="M203" s="6"/>
      <c r="N203" s="22"/>
      <c r="O203" s="22"/>
      <c r="P203" s="22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</row>
    <row r="204" spans="2:55" ht="14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55"/>
      <c r="M204" s="6"/>
      <c r="N204" s="22"/>
      <c r="O204" s="22"/>
      <c r="P204" s="22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</row>
    <row r="205" spans="2:55" ht="14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55"/>
      <c r="M205" s="6"/>
      <c r="N205" s="22"/>
      <c r="O205" s="22"/>
      <c r="P205" s="22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</row>
    <row r="206" spans="2:55" ht="14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55"/>
      <c r="M206" s="6"/>
      <c r="N206" s="22"/>
      <c r="O206" s="22"/>
      <c r="P206" s="22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</row>
    <row r="207" spans="2:55" ht="14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55"/>
      <c r="M207" s="6"/>
      <c r="N207" s="22"/>
      <c r="O207" s="22"/>
      <c r="P207" s="22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</row>
    <row r="208" spans="2:55" ht="14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55"/>
      <c r="M208" s="6"/>
      <c r="N208" s="22"/>
      <c r="O208" s="22"/>
      <c r="P208" s="22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</row>
    <row r="209" spans="2:55" ht="14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55"/>
      <c r="M209" s="6"/>
      <c r="N209" s="22"/>
      <c r="O209" s="22"/>
      <c r="P209" s="22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</row>
    <row r="210" spans="2:5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2"/>
      <c r="M210" s="23"/>
      <c r="N210" s="22"/>
      <c r="O210" s="22"/>
      <c r="P210" s="22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</row>
    <row r="211" spans="2:5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2"/>
      <c r="M211" s="23"/>
      <c r="N211" s="22"/>
      <c r="O211" s="22"/>
      <c r="P211" s="22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</row>
    <row r="212" spans="2:5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2"/>
      <c r="M212" s="23"/>
      <c r="N212" s="22"/>
      <c r="O212" s="22"/>
      <c r="P212" s="22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</row>
    <row r="213" spans="2:5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2"/>
      <c r="M213" s="23"/>
      <c r="N213" s="22"/>
      <c r="O213" s="22"/>
      <c r="P213" s="22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</row>
    <row r="214" spans="2:5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2"/>
      <c r="M214" s="23"/>
      <c r="N214" s="22"/>
      <c r="O214" s="22"/>
      <c r="P214" s="22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</row>
    <row r="215" spans="2:5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2"/>
      <c r="M215" s="23"/>
      <c r="N215" s="22"/>
      <c r="O215" s="22"/>
      <c r="P215" s="22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</row>
    <row r="216" spans="2:5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2"/>
      <c r="M216" s="23"/>
      <c r="N216" s="22"/>
      <c r="O216" s="22"/>
      <c r="P216" s="22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</row>
    <row r="217" spans="2:5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2"/>
      <c r="M217" s="23"/>
      <c r="N217" s="22"/>
      <c r="O217" s="22"/>
      <c r="P217" s="22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</row>
    <row r="218" spans="2:5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2"/>
      <c r="M218" s="23"/>
      <c r="N218" s="22"/>
      <c r="O218" s="22"/>
      <c r="P218" s="22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</row>
    <row r="219" spans="2:5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2"/>
      <c r="M219" s="23"/>
      <c r="N219" s="22"/>
      <c r="O219" s="22"/>
      <c r="P219" s="22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</row>
    <row r="220" spans="2:5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2"/>
      <c r="M220" s="23"/>
      <c r="N220" s="22"/>
      <c r="O220" s="22"/>
      <c r="P220" s="22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</row>
    <row r="221" spans="2:5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2"/>
      <c r="M221" s="23"/>
      <c r="N221" s="22"/>
      <c r="O221" s="22"/>
      <c r="P221" s="22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</row>
    <row r="222" spans="2:5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2"/>
      <c r="M222" s="23"/>
      <c r="N222" s="22"/>
      <c r="O222" s="22"/>
      <c r="P222" s="22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</row>
    <row r="223" spans="2:5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2"/>
      <c r="M223" s="23"/>
      <c r="N223" s="22"/>
      <c r="O223" s="22"/>
      <c r="P223" s="22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</row>
    <row r="224" spans="2:5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2"/>
      <c r="M224" s="23"/>
      <c r="N224" s="22"/>
      <c r="O224" s="22"/>
      <c r="P224" s="22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</row>
    <row r="225" spans="2:5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2"/>
      <c r="M225" s="23"/>
      <c r="N225" s="22"/>
      <c r="O225" s="22"/>
      <c r="P225" s="22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</row>
    <row r="226" spans="2:5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2"/>
      <c r="M226" s="23"/>
      <c r="N226" s="22"/>
      <c r="O226" s="22"/>
      <c r="P226" s="22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</row>
    <row r="227" spans="2:5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2"/>
      <c r="M227" s="23"/>
      <c r="N227" s="22"/>
      <c r="O227" s="22"/>
      <c r="P227" s="22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</row>
    <row r="228" spans="2:5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2"/>
      <c r="M228" s="23"/>
      <c r="N228" s="22"/>
      <c r="O228" s="22"/>
      <c r="P228" s="22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</row>
    <row r="229" spans="2:5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2"/>
      <c r="M229" s="23"/>
      <c r="N229" s="22"/>
      <c r="O229" s="22"/>
      <c r="P229" s="22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</row>
    <row r="230" spans="2:5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2"/>
      <c r="M230" s="23"/>
      <c r="N230" s="22"/>
      <c r="O230" s="22"/>
      <c r="P230" s="22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</row>
    <row r="231" spans="2:5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2"/>
      <c r="M231" s="23"/>
      <c r="N231" s="22"/>
      <c r="O231" s="22"/>
      <c r="P231" s="22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</row>
  </sheetData>
  <mergeCells count="6">
    <mergeCell ref="B1:L1"/>
    <mergeCell ref="B9:N9"/>
    <mergeCell ref="B10:N10"/>
    <mergeCell ref="B8:N8"/>
    <mergeCell ref="B7:N7"/>
    <mergeCell ref="B6:N6"/>
  </mergeCells>
  <printOptions horizontalCentered="1"/>
  <pageMargins left="0" right="0" top="0.19685039370078741" bottom="0.19685039370078741" header="0" footer="0.19685039370078741"/>
  <pageSetup scale="52" orientation="portrait" r:id="rId1"/>
  <headerFooter alignWithMargins="0"/>
  <ignoredErrors>
    <ignoredError sqref="C33:AW3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362"/>
  <sheetViews>
    <sheetView showGridLines="0" tabSelected="1" topLeftCell="A11" zoomScaleNormal="100" workbookViewId="0">
      <pane xSplit="2" ySplit="1" topLeftCell="J12" activePane="bottomRight" state="frozen"/>
      <selection activeCell="A11" sqref="A11"/>
      <selection pane="topRight" activeCell="C11" sqref="C11"/>
      <selection pane="bottomLeft" activeCell="A12" sqref="A12"/>
      <selection pane="bottomRight" activeCell="B55" sqref="B55"/>
    </sheetView>
  </sheetViews>
  <sheetFormatPr baseColWidth="10" defaultColWidth="11.42578125" defaultRowHeight="14.25"/>
  <cols>
    <col min="1" max="1" width="3.42578125" customWidth="1"/>
    <col min="2" max="2" width="76.7109375" style="6" customWidth="1"/>
    <col min="3" max="9" width="11.28515625" style="6" customWidth="1"/>
    <col min="10" max="11" width="11.42578125" style="6" customWidth="1"/>
    <col min="12" max="12" width="11.42578125" style="55" customWidth="1"/>
    <col min="13" max="13" width="12" style="6" customWidth="1"/>
    <col min="14" max="14" width="11.42578125" style="1"/>
    <col min="15" max="15" width="12.7109375" style="1" customWidth="1"/>
    <col min="16" max="16" width="13.28515625" style="1" customWidth="1"/>
    <col min="229" max="229" width="3.42578125" customWidth="1"/>
    <col min="230" max="230" width="77.85546875" customWidth="1"/>
    <col min="231" max="238" width="8.42578125" customWidth="1"/>
    <col min="239" max="241" width="10.42578125" customWidth="1"/>
    <col min="242" max="242" width="11.140625" customWidth="1"/>
    <col min="243" max="243" width="10" customWidth="1"/>
    <col min="244" max="244" width="9.85546875" customWidth="1"/>
    <col min="245" max="245" width="8.85546875" customWidth="1"/>
    <col min="246" max="246" width="9" customWidth="1"/>
    <col min="247" max="247" width="8.42578125" customWidth="1"/>
    <col min="248" max="248" width="8.7109375" customWidth="1"/>
    <col min="249" max="249" width="8.5703125" customWidth="1"/>
    <col min="250" max="251" width="9.140625" customWidth="1"/>
    <col min="252" max="254" width="11" customWidth="1"/>
    <col min="255" max="255" width="10.140625" customWidth="1"/>
    <col min="256" max="257" width="10" customWidth="1"/>
    <col min="258" max="258" width="8.85546875" customWidth="1"/>
    <col min="259" max="259" width="11.42578125" customWidth="1"/>
    <col min="260" max="260" width="6.5703125" customWidth="1"/>
    <col min="485" max="485" width="3.42578125" customWidth="1"/>
    <col min="486" max="486" width="77.85546875" customWidth="1"/>
    <col min="487" max="494" width="8.42578125" customWidth="1"/>
    <col min="495" max="497" width="10.42578125" customWidth="1"/>
    <col min="498" max="498" width="11.140625" customWidth="1"/>
    <col min="499" max="499" width="10" customWidth="1"/>
    <col min="500" max="500" width="9.85546875" customWidth="1"/>
    <col min="501" max="501" width="8.85546875" customWidth="1"/>
    <col min="502" max="502" width="9" customWidth="1"/>
    <col min="503" max="503" width="8.42578125" customWidth="1"/>
    <col min="504" max="504" width="8.7109375" customWidth="1"/>
    <col min="505" max="505" width="8.5703125" customWidth="1"/>
    <col min="506" max="507" width="9.140625" customWidth="1"/>
    <col min="508" max="510" width="11" customWidth="1"/>
    <col min="511" max="511" width="10.140625" customWidth="1"/>
    <col min="512" max="513" width="10" customWidth="1"/>
    <col min="514" max="514" width="8.85546875" customWidth="1"/>
    <col min="515" max="515" width="11.42578125" customWidth="1"/>
    <col min="516" max="516" width="6.5703125" customWidth="1"/>
    <col min="741" max="741" width="3.42578125" customWidth="1"/>
    <col min="742" max="742" width="77.85546875" customWidth="1"/>
    <col min="743" max="750" width="8.42578125" customWidth="1"/>
    <col min="751" max="753" width="10.42578125" customWidth="1"/>
    <col min="754" max="754" width="11.140625" customWidth="1"/>
    <col min="755" max="755" width="10" customWidth="1"/>
    <col min="756" max="756" width="9.85546875" customWidth="1"/>
    <col min="757" max="757" width="8.85546875" customWidth="1"/>
    <col min="758" max="758" width="9" customWidth="1"/>
    <col min="759" max="759" width="8.42578125" customWidth="1"/>
    <col min="760" max="760" width="8.7109375" customWidth="1"/>
    <col min="761" max="761" width="8.5703125" customWidth="1"/>
    <col min="762" max="763" width="9.140625" customWidth="1"/>
    <col min="764" max="766" width="11" customWidth="1"/>
    <col min="767" max="767" width="10.140625" customWidth="1"/>
    <col min="768" max="769" width="10" customWidth="1"/>
    <col min="770" max="770" width="8.85546875" customWidth="1"/>
    <col min="771" max="771" width="11.42578125" customWidth="1"/>
    <col min="772" max="772" width="6.5703125" customWidth="1"/>
    <col min="997" max="997" width="3.42578125" customWidth="1"/>
    <col min="998" max="998" width="77.85546875" customWidth="1"/>
    <col min="999" max="1006" width="8.42578125" customWidth="1"/>
    <col min="1007" max="1009" width="10.42578125" customWidth="1"/>
    <col min="1010" max="1010" width="11.140625" customWidth="1"/>
    <col min="1011" max="1011" width="10" customWidth="1"/>
    <col min="1012" max="1012" width="9.85546875" customWidth="1"/>
    <col min="1013" max="1013" width="8.85546875" customWidth="1"/>
    <col min="1014" max="1014" width="9" customWidth="1"/>
    <col min="1015" max="1015" width="8.42578125" customWidth="1"/>
    <col min="1016" max="1016" width="8.7109375" customWidth="1"/>
    <col min="1017" max="1017" width="8.5703125" customWidth="1"/>
    <col min="1018" max="1019" width="9.140625" customWidth="1"/>
    <col min="1020" max="1022" width="11" customWidth="1"/>
    <col min="1023" max="1023" width="10.140625" customWidth="1"/>
    <col min="1024" max="1025" width="10" customWidth="1"/>
    <col min="1026" max="1026" width="8.85546875" customWidth="1"/>
    <col min="1027" max="1027" width="11.42578125" customWidth="1"/>
    <col min="1028" max="1028" width="6.5703125" customWidth="1"/>
    <col min="1253" max="1253" width="3.42578125" customWidth="1"/>
    <col min="1254" max="1254" width="77.85546875" customWidth="1"/>
    <col min="1255" max="1262" width="8.42578125" customWidth="1"/>
    <col min="1263" max="1265" width="10.42578125" customWidth="1"/>
    <col min="1266" max="1266" width="11.140625" customWidth="1"/>
    <col min="1267" max="1267" width="10" customWidth="1"/>
    <col min="1268" max="1268" width="9.85546875" customWidth="1"/>
    <col min="1269" max="1269" width="8.85546875" customWidth="1"/>
    <col min="1270" max="1270" width="9" customWidth="1"/>
    <col min="1271" max="1271" width="8.42578125" customWidth="1"/>
    <col min="1272" max="1272" width="8.7109375" customWidth="1"/>
    <col min="1273" max="1273" width="8.5703125" customWidth="1"/>
    <col min="1274" max="1275" width="9.140625" customWidth="1"/>
    <col min="1276" max="1278" width="11" customWidth="1"/>
    <col min="1279" max="1279" width="10.140625" customWidth="1"/>
    <col min="1280" max="1281" width="10" customWidth="1"/>
    <col min="1282" max="1282" width="8.85546875" customWidth="1"/>
    <col min="1283" max="1283" width="11.42578125" customWidth="1"/>
    <col min="1284" max="1284" width="6.5703125" customWidth="1"/>
    <col min="1509" max="1509" width="3.42578125" customWidth="1"/>
    <col min="1510" max="1510" width="77.85546875" customWidth="1"/>
    <col min="1511" max="1518" width="8.42578125" customWidth="1"/>
    <col min="1519" max="1521" width="10.42578125" customWidth="1"/>
    <col min="1522" max="1522" width="11.140625" customWidth="1"/>
    <col min="1523" max="1523" width="10" customWidth="1"/>
    <col min="1524" max="1524" width="9.85546875" customWidth="1"/>
    <col min="1525" max="1525" width="8.85546875" customWidth="1"/>
    <col min="1526" max="1526" width="9" customWidth="1"/>
    <col min="1527" max="1527" width="8.42578125" customWidth="1"/>
    <col min="1528" max="1528" width="8.7109375" customWidth="1"/>
    <col min="1529" max="1529" width="8.5703125" customWidth="1"/>
    <col min="1530" max="1531" width="9.140625" customWidth="1"/>
    <col min="1532" max="1534" width="11" customWidth="1"/>
    <col min="1535" max="1535" width="10.140625" customWidth="1"/>
    <col min="1536" max="1537" width="10" customWidth="1"/>
    <col min="1538" max="1538" width="8.85546875" customWidth="1"/>
    <col min="1539" max="1539" width="11.42578125" customWidth="1"/>
    <col min="1540" max="1540" width="6.5703125" customWidth="1"/>
    <col min="1765" max="1765" width="3.42578125" customWidth="1"/>
    <col min="1766" max="1766" width="77.85546875" customWidth="1"/>
    <col min="1767" max="1774" width="8.42578125" customWidth="1"/>
    <col min="1775" max="1777" width="10.42578125" customWidth="1"/>
    <col min="1778" max="1778" width="11.140625" customWidth="1"/>
    <col min="1779" max="1779" width="10" customWidth="1"/>
    <col min="1780" max="1780" width="9.85546875" customWidth="1"/>
    <col min="1781" max="1781" width="8.85546875" customWidth="1"/>
    <col min="1782" max="1782" width="9" customWidth="1"/>
    <col min="1783" max="1783" width="8.42578125" customWidth="1"/>
    <col min="1784" max="1784" width="8.7109375" customWidth="1"/>
    <col min="1785" max="1785" width="8.5703125" customWidth="1"/>
    <col min="1786" max="1787" width="9.140625" customWidth="1"/>
    <col min="1788" max="1790" width="11" customWidth="1"/>
    <col min="1791" max="1791" width="10.140625" customWidth="1"/>
    <col min="1792" max="1793" width="10" customWidth="1"/>
    <col min="1794" max="1794" width="8.85546875" customWidth="1"/>
    <col min="1795" max="1795" width="11.42578125" customWidth="1"/>
    <col min="1796" max="1796" width="6.5703125" customWidth="1"/>
    <col min="2021" max="2021" width="3.42578125" customWidth="1"/>
    <col min="2022" max="2022" width="77.85546875" customWidth="1"/>
    <col min="2023" max="2030" width="8.42578125" customWidth="1"/>
    <col min="2031" max="2033" width="10.42578125" customWidth="1"/>
    <col min="2034" max="2034" width="11.140625" customWidth="1"/>
    <col min="2035" max="2035" width="10" customWidth="1"/>
    <col min="2036" max="2036" width="9.85546875" customWidth="1"/>
    <col min="2037" max="2037" width="8.85546875" customWidth="1"/>
    <col min="2038" max="2038" width="9" customWidth="1"/>
    <col min="2039" max="2039" width="8.42578125" customWidth="1"/>
    <col min="2040" max="2040" width="8.7109375" customWidth="1"/>
    <col min="2041" max="2041" width="8.5703125" customWidth="1"/>
    <col min="2042" max="2043" width="9.140625" customWidth="1"/>
    <col min="2044" max="2046" width="11" customWidth="1"/>
    <col min="2047" max="2047" width="10.140625" customWidth="1"/>
    <col min="2048" max="2049" width="10" customWidth="1"/>
    <col min="2050" max="2050" width="8.85546875" customWidth="1"/>
    <col min="2051" max="2051" width="11.42578125" customWidth="1"/>
    <col min="2052" max="2052" width="6.5703125" customWidth="1"/>
    <col min="2277" max="2277" width="3.42578125" customWidth="1"/>
    <col min="2278" max="2278" width="77.85546875" customWidth="1"/>
    <col min="2279" max="2286" width="8.42578125" customWidth="1"/>
    <col min="2287" max="2289" width="10.42578125" customWidth="1"/>
    <col min="2290" max="2290" width="11.140625" customWidth="1"/>
    <col min="2291" max="2291" width="10" customWidth="1"/>
    <col min="2292" max="2292" width="9.85546875" customWidth="1"/>
    <col min="2293" max="2293" width="8.85546875" customWidth="1"/>
    <col min="2294" max="2294" width="9" customWidth="1"/>
    <col min="2295" max="2295" width="8.42578125" customWidth="1"/>
    <col min="2296" max="2296" width="8.7109375" customWidth="1"/>
    <col min="2297" max="2297" width="8.5703125" customWidth="1"/>
    <col min="2298" max="2299" width="9.140625" customWidth="1"/>
    <col min="2300" max="2302" width="11" customWidth="1"/>
    <col min="2303" max="2303" width="10.140625" customWidth="1"/>
    <col min="2304" max="2305" width="10" customWidth="1"/>
    <col min="2306" max="2306" width="8.85546875" customWidth="1"/>
    <col min="2307" max="2307" width="11.42578125" customWidth="1"/>
    <col min="2308" max="2308" width="6.5703125" customWidth="1"/>
    <col min="2533" max="2533" width="3.42578125" customWidth="1"/>
    <col min="2534" max="2534" width="77.85546875" customWidth="1"/>
    <col min="2535" max="2542" width="8.42578125" customWidth="1"/>
    <col min="2543" max="2545" width="10.42578125" customWidth="1"/>
    <col min="2546" max="2546" width="11.140625" customWidth="1"/>
    <col min="2547" max="2547" width="10" customWidth="1"/>
    <col min="2548" max="2548" width="9.85546875" customWidth="1"/>
    <col min="2549" max="2549" width="8.85546875" customWidth="1"/>
    <col min="2550" max="2550" width="9" customWidth="1"/>
    <col min="2551" max="2551" width="8.42578125" customWidth="1"/>
    <col min="2552" max="2552" width="8.7109375" customWidth="1"/>
    <col min="2553" max="2553" width="8.5703125" customWidth="1"/>
    <col min="2554" max="2555" width="9.140625" customWidth="1"/>
    <col min="2556" max="2558" width="11" customWidth="1"/>
    <col min="2559" max="2559" width="10.140625" customWidth="1"/>
    <col min="2560" max="2561" width="10" customWidth="1"/>
    <col min="2562" max="2562" width="8.85546875" customWidth="1"/>
    <col min="2563" max="2563" width="11.42578125" customWidth="1"/>
    <col min="2564" max="2564" width="6.5703125" customWidth="1"/>
    <col min="2789" max="2789" width="3.42578125" customWidth="1"/>
    <col min="2790" max="2790" width="77.85546875" customWidth="1"/>
    <col min="2791" max="2798" width="8.42578125" customWidth="1"/>
    <col min="2799" max="2801" width="10.42578125" customWidth="1"/>
    <col min="2802" max="2802" width="11.140625" customWidth="1"/>
    <col min="2803" max="2803" width="10" customWidth="1"/>
    <col min="2804" max="2804" width="9.85546875" customWidth="1"/>
    <col min="2805" max="2805" width="8.85546875" customWidth="1"/>
    <col min="2806" max="2806" width="9" customWidth="1"/>
    <col min="2807" max="2807" width="8.42578125" customWidth="1"/>
    <col min="2808" max="2808" width="8.7109375" customWidth="1"/>
    <col min="2809" max="2809" width="8.5703125" customWidth="1"/>
    <col min="2810" max="2811" width="9.140625" customWidth="1"/>
    <col min="2812" max="2814" width="11" customWidth="1"/>
    <col min="2815" max="2815" width="10.140625" customWidth="1"/>
    <col min="2816" max="2817" width="10" customWidth="1"/>
    <col min="2818" max="2818" width="8.85546875" customWidth="1"/>
    <col min="2819" max="2819" width="11.42578125" customWidth="1"/>
    <col min="2820" max="2820" width="6.5703125" customWidth="1"/>
    <col min="3045" max="3045" width="3.42578125" customWidth="1"/>
    <col min="3046" max="3046" width="77.85546875" customWidth="1"/>
    <col min="3047" max="3054" width="8.42578125" customWidth="1"/>
    <col min="3055" max="3057" width="10.42578125" customWidth="1"/>
    <col min="3058" max="3058" width="11.140625" customWidth="1"/>
    <col min="3059" max="3059" width="10" customWidth="1"/>
    <col min="3060" max="3060" width="9.85546875" customWidth="1"/>
    <col min="3061" max="3061" width="8.85546875" customWidth="1"/>
    <col min="3062" max="3062" width="9" customWidth="1"/>
    <col min="3063" max="3063" width="8.42578125" customWidth="1"/>
    <col min="3064" max="3064" width="8.7109375" customWidth="1"/>
    <col min="3065" max="3065" width="8.5703125" customWidth="1"/>
    <col min="3066" max="3067" width="9.140625" customWidth="1"/>
    <col min="3068" max="3070" width="11" customWidth="1"/>
    <col min="3071" max="3071" width="10.140625" customWidth="1"/>
    <col min="3072" max="3073" width="10" customWidth="1"/>
    <col min="3074" max="3074" width="8.85546875" customWidth="1"/>
    <col min="3075" max="3075" width="11.42578125" customWidth="1"/>
    <col min="3076" max="3076" width="6.5703125" customWidth="1"/>
    <col min="3301" max="3301" width="3.42578125" customWidth="1"/>
    <col min="3302" max="3302" width="77.85546875" customWidth="1"/>
    <col min="3303" max="3310" width="8.42578125" customWidth="1"/>
    <col min="3311" max="3313" width="10.42578125" customWidth="1"/>
    <col min="3314" max="3314" width="11.140625" customWidth="1"/>
    <col min="3315" max="3315" width="10" customWidth="1"/>
    <col min="3316" max="3316" width="9.85546875" customWidth="1"/>
    <col min="3317" max="3317" width="8.85546875" customWidth="1"/>
    <col min="3318" max="3318" width="9" customWidth="1"/>
    <col min="3319" max="3319" width="8.42578125" customWidth="1"/>
    <col min="3320" max="3320" width="8.7109375" customWidth="1"/>
    <col min="3321" max="3321" width="8.5703125" customWidth="1"/>
    <col min="3322" max="3323" width="9.140625" customWidth="1"/>
    <col min="3324" max="3326" width="11" customWidth="1"/>
    <col min="3327" max="3327" width="10.140625" customWidth="1"/>
    <col min="3328" max="3329" width="10" customWidth="1"/>
    <col min="3330" max="3330" width="8.85546875" customWidth="1"/>
    <col min="3331" max="3331" width="11.42578125" customWidth="1"/>
    <col min="3332" max="3332" width="6.5703125" customWidth="1"/>
    <col min="3557" max="3557" width="3.42578125" customWidth="1"/>
    <col min="3558" max="3558" width="77.85546875" customWidth="1"/>
    <col min="3559" max="3566" width="8.42578125" customWidth="1"/>
    <col min="3567" max="3569" width="10.42578125" customWidth="1"/>
    <col min="3570" max="3570" width="11.140625" customWidth="1"/>
    <col min="3571" max="3571" width="10" customWidth="1"/>
    <col min="3572" max="3572" width="9.85546875" customWidth="1"/>
    <col min="3573" max="3573" width="8.85546875" customWidth="1"/>
    <col min="3574" max="3574" width="9" customWidth="1"/>
    <col min="3575" max="3575" width="8.42578125" customWidth="1"/>
    <col min="3576" max="3576" width="8.7109375" customWidth="1"/>
    <col min="3577" max="3577" width="8.5703125" customWidth="1"/>
    <col min="3578" max="3579" width="9.140625" customWidth="1"/>
    <col min="3580" max="3582" width="11" customWidth="1"/>
    <col min="3583" max="3583" width="10.140625" customWidth="1"/>
    <col min="3584" max="3585" width="10" customWidth="1"/>
    <col min="3586" max="3586" width="8.85546875" customWidth="1"/>
    <col min="3587" max="3587" width="11.42578125" customWidth="1"/>
    <col min="3588" max="3588" width="6.5703125" customWidth="1"/>
    <col min="3813" max="3813" width="3.42578125" customWidth="1"/>
    <col min="3814" max="3814" width="77.85546875" customWidth="1"/>
    <col min="3815" max="3822" width="8.42578125" customWidth="1"/>
    <col min="3823" max="3825" width="10.42578125" customWidth="1"/>
    <col min="3826" max="3826" width="11.140625" customWidth="1"/>
    <col min="3827" max="3827" width="10" customWidth="1"/>
    <col min="3828" max="3828" width="9.85546875" customWidth="1"/>
    <col min="3829" max="3829" width="8.85546875" customWidth="1"/>
    <col min="3830" max="3830" width="9" customWidth="1"/>
    <col min="3831" max="3831" width="8.42578125" customWidth="1"/>
    <col min="3832" max="3832" width="8.7109375" customWidth="1"/>
    <col min="3833" max="3833" width="8.5703125" customWidth="1"/>
    <col min="3834" max="3835" width="9.140625" customWidth="1"/>
    <col min="3836" max="3838" width="11" customWidth="1"/>
    <col min="3839" max="3839" width="10.140625" customWidth="1"/>
    <col min="3840" max="3841" width="10" customWidth="1"/>
    <col min="3842" max="3842" width="8.85546875" customWidth="1"/>
    <col min="3843" max="3843" width="11.42578125" customWidth="1"/>
    <col min="3844" max="3844" width="6.5703125" customWidth="1"/>
    <col min="4069" max="4069" width="3.42578125" customWidth="1"/>
    <col min="4070" max="4070" width="77.85546875" customWidth="1"/>
    <col min="4071" max="4078" width="8.42578125" customWidth="1"/>
    <col min="4079" max="4081" width="10.42578125" customWidth="1"/>
    <col min="4082" max="4082" width="11.140625" customWidth="1"/>
    <col min="4083" max="4083" width="10" customWidth="1"/>
    <col min="4084" max="4084" width="9.85546875" customWidth="1"/>
    <col min="4085" max="4085" width="8.85546875" customWidth="1"/>
    <col min="4086" max="4086" width="9" customWidth="1"/>
    <col min="4087" max="4087" width="8.42578125" customWidth="1"/>
    <col min="4088" max="4088" width="8.7109375" customWidth="1"/>
    <col min="4089" max="4089" width="8.5703125" customWidth="1"/>
    <col min="4090" max="4091" width="9.140625" customWidth="1"/>
    <col min="4092" max="4094" width="11" customWidth="1"/>
    <col min="4095" max="4095" width="10.140625" customWidth="1"/>
    <col min="4096" max="4097" width="10" customWidth="1"/>
    <col min="4098" max="4098" width="8.85546875" customWidth="1"/>
    <col min="4099" max="4099" width="11.42578125" customWidth="1"/>
    <col min="4100" max="4100" width="6.5703125" customWidth="1"/>
    <col min="4325" max="4325" width="3.42578125" customWidth="1"/>
    <col min="4326" max="4326" width="77.85546875" customWidth="1"/>
    <col min="4327" max="4334" width="8.42578125" customWidth="1"/>
    <col min="4335" max="4337" width="10.42578125" customWidth="1"/>
    <col min="4338" max="4338" width="11.140625" customWidth="1"/>
    <col min="4339" max="4339" width="10" customWidth="1"/>
    <col min="4340" max="4340" width="9.85546875" customWidth="1"/>
    <col min="4341" max="4341" width="8.85546875" customWidth="1"/>
    <col min="4342" max="4342" width="9" customWidth="1"/>
    <col min="4343" max="4343" width="8.42578125" customWidth="1"/>
    <col min="4344" max="4344" width="8.7109375" customWidth="1"/>
    <col min="4345" max="4345" width="8.5703125" customWidth="1"/>
    <col min="4346" max="4347" width="9.140625" customWidth="1"/>
    <col min="4348" max="4350" width="11" customWidth="1"/>
    <col min="4351" max="4351" width="10.140625" customWidth="1"/>
    <col min="4352" max="4353" width="10" customWidth="1"/>
    <col min="4354" max="4354" width="8.85546875" customWidth="1"/>
    <col min="4355" max="4355" width="11.42578125" customWidth="1"/>
    <col min="4356" max="4356" width="6.5703125" customWidth="1"/>
    <col min="4581" max="4581" width="3.42578125" customWidth="1"/>
    <col min="4582" max="4582" width="77.85546875" customWidth="1"/>
    <col min="4583" max="4590" width="8.42578125" customWidth="1"/>
    <col min="4591" max="4593" width="10.42578125" customWidth="1"/>
    <col min="4594" max="4594" width="11.140625" customWidth="1"/>
    <col min="4595" max="4595" width="10" customWidth="1"/>
    <col min="4596" max="4596" width="9.85546875" customWidth="1"/>
    <col min="4597" max="4597" width="8.85546875" customWidth="1"/>
    <col min="4598" max="4598" width="9" customWidth="1"/>
    <col min="4599" max="4599" width="8.42578125" customWidth="1"/>
    <col min="4600" max="4600" width="8.7109375" customWidth="1"/>
    <col min="4601" max="4601" width="8.5703125" customWidth="1"/>
    <col min="4602" max="4603" width="9.140625" customWidth="1"/>
    <col min="4604" max="4606" width="11" customWidth="1"/>
    <col min="4607" max="4607" width="10.140625" customWidth="1"/>
    <col min="4608" max="4609" width="10" customWidth="1"/>
    <col min="4610" max="4610" width="8.85546875" customWidth="1"/>
    <col min="4611" max="4611" width="11.42578125" customWidth="1"/>
    <col min="4612" max="4612" width="6.5703125" customWidth="1"/>
    <col min="4837" max="4837" width="3.42578125" customWidth="1"/>
    <col min="4838" max="4838" width="77.85546875" customWidth="1"/>
    <col min="4839" max="4846" width="8.42578125" customWidth="1"/>
    <col min="4847" max="4849" width="10.42578125" customWidth="1"/>
    <col min="4850" max="4850" width="11.140625" customWidth="1"/>
    <col min="4851" max="4851" width="10" customWidth="1"/>
    <col min="4852" max="4852" width="9.85546875" customWidth="1"/>
    <col min="4853" max="4853" width="8.85546875" customWidth="1"/>
    <col min="4854" max="4854" width="9" customWidth="1"/>
    <col min="4855" max="4855" width="8.42578125" customWidth="1"/>
    <col min="4856" max="4856" width="8.7109375" customWidth="1"/>
    <col min="4857" max="4857" width="8.5703125" customWidth="1"/>
    <col min="4858" max="4859" width="9.140625" customWidth="1"/>
    <col min="4860" max="4862" width="11" customWidth="1"/>
    <col min="4863" max="4863" width="10.140625" customWidth="1"/>
    <col min="4864" max="4865" width="10" customWidth="1"/>
    <col min="4866" max="4866" width="8.85546875" customWidth="1"/>
    <col min="4867" max="4867" width="11.42578125" customWidth="1"/>
    <col min="4868" max="4868" width="6.5703125" customWidth="1"/>
    <col min="5093" max="5093" width="3.42578125" customWidth="1"/>
    <col min="5094" max="5094" width="77.85546875" customWidth="1"/>
    <col min="5095" max="5102" width="8.42578125" customWidth="1"/>
    <col min="5103" max="5105" width="10.42578125" customWidth="1"/>
    <col min="5106" max="5106" width="11.140625" customWidth="1"/>
    <col min="5107" max="5107" width="10" customWidth="1"/>
    <col min="5108" max="5108" width="9.85546875" customWidth="1"/>
    <col min="5109" max="5109" width="8.85546875" customWidth="1"/>
    <col min="5110" max="5110" width="9" customWidth="1"/>
    <col min="5111" max="5111" width="8.42578125" customWidth="1"/>
    <col min="5112" max="5112" width="8.7109375" customWidth="1"/>
    <col min="5113" max="5113" width="8.5703125" customWidth="1"/>
    <col min="5114" max="5115" width="9.140625" customWidth="1"/>
    <col min="5116" max="5118" width="11" customWidth="1"/>
    <col min="5119" max="5119" width="10.140625" customWidth="1"/>
    <col min="5120" max="5121" width="10" customWidth="1"/>
    <col min="5122" max="5122" width="8.85546875" customWidth="1"/>
    <col min="5123" max="5123" width="11.42578125" customWidth="1"/>
    <col min="5124" max="5124" width="6.5703125" customWidth="1"/>
    <col min="5349" max="5349" width="3.42578125" customWidth="1"/>
    <col min="5350" max="5350" width="77.85546875" customWidth="1"/>
    <col min="5351" max="5358" width="8.42578125" customWidth="1"/>
    <col min="5359" max="5361" width="10.42578125" customWidth="1"/>
    <col min="5362" max="5362" width="11.140625" customWidth="1"/>
    <col min="5363" max="5363" width="10" customWidth="1"/>
    <col min="5364" max="5364" width="9.85546875" customWidth="1"/>
    <col min="5365" max="5365" width="8.85546875" customWidth="1"/>
    <col min="5366" max="5366" width="9" customWidth="1"/>
    <col min="5367" max="5367" width="8.42578125" customWidth="1"/>
    <col min="5368" max="5368" width="8.7109375" customWidth="1"/>
    <col min="5369" max="5369" width="8.5703125" customWidth="1"/>
    <col min="5370" max="5371" width="9.140625" customWidth="1"/>
    <col min="5372" max="5374" width="11" customWidth="1"/>
    <col min="5375" max="5375" width="10.140625" customWidth="1"/>
    <col min="5376" max="5377" width="10" customWidth="1"/>
    <col min="5378" max="5378" width="8.85546875" customWidth="1"/>
    <col min="5379" max="5379" width="11.42578125" customWidth="1"/>
    <col min="5380" max="5380" width="6.5703125" customWidth="1"/>
    <col min="5605" max="5605" width="3.42578125" customWidth="1"/>
    <col min="5606" max="5606" width="77.85546875" customWidth="1"/>
    <col min="5607" max="5614" width="8.42578125" customWidth="1"/>
    <col min="5615" max="5617" width="10.42578125" customWidth="1"/>
    <col min="5618" max="5618" width="11.140625" customWidth="1"/>
    <col min="5619" max="5619" width="10" customWidth="1"/>
    <col min="5620" max="5620" width="9.85546875" customWidth="1"/>
    <col min="5621" max="5621" width="8.85546875" customWidth="1"/>
    <col min="5622" max="5622" width="9" customWidth="1"/>
    <col min="5623" max="5623" width="8.42578125" customWidth="1"/>
    <col min="5624" max="5624" width="8.7109375" customWidth="1"/>
    <col min="5625" max="5625" width="8.5703125" customWidth="1"/>
    <col min="5626" max="5627" width="9.140625" customWidth="1"/>
    <col min="5628" max="5630" width="11" customWidth="1"/>
    <col min="5631" max="5631" width="10.140625" customWidth="1"/>
    <col min="5632" max="5633" width="10" customWidth="1"/>
    <col min="5634" max="5634" width="8.85546875" customWidth="1"/>
    <col min="5635" max="5635" width="11.42578125" customWidth="1"/>
    <col min="5636" max="5636" width="6.5703125" customWidth="1"/>
    <col min="5861" max="5861" width="3.42578125" customWidth="1"/>
    <col min="5862" max="5862" width="77.85546875" customWidth="1"/>
    <col min="5863" max="5870" width="8.42578125" customWidth="1"/>
    <col min="5871" max="5873" width="10.42578125" customWidth="1"/>
    <col min="5874" max="5874" width="11.140625" customWidth="1"/>
    <col min="5875" max="5875" width="10" customWidth="1"/>
    <col min="5876" max="5876" width="9.85546875" customWidth="1"/>
    <col min="5877" max="5877" width="8.85546875" customWidth="1"/>
    <col min="5878" max="5878" width="9" customWidth="1"/>
    <col min="5879" max="5879" width="8.42578125" customWidth="1"/>
    <col min="5880" max="5880" width="8.7109375" customWidth="1"/>
    <col min="5881" max="5881" width="8.5703125" customWidth="1"/>
    <col min="5882" max="5883" width="9.140625" customWidth="1"/>
    <col min="5884" max="5886" width="11" customWidth="1"/>
    <col min="5887" max="5887" width="10.140625" customWidth="1"/>
    <col min="5888" max="5889" width="10" customWidth="1"/>
    <col min="5890" max="5890" width="8.85546875" customWidth="1"/>
    <col min="5891" max="5891" width="11.42578125" customWidth="1"/>
    <col min="5892" max="5892" width="6.5703125" customWidth="1"/>
    <col min="6117" max="6117" width="3.42578125" customWidth="1"/>
    <col min="6118" max="6118" width="77.85546875" customWidth="1"/>
    <col min="6119" max="6126" width="8.42578125" customWidth="1"/>
    <col min="6127" max="6129" width="10.42578125" customWidth="1"/>
    <col min="6130" max="6130" width="11.140625" customWidth="1"/>
    <col min="6131" max="6131" width="10" customWidth="1"/>
    <col min="6132" max="6132" width="9.85546875" customWidth="1"/>
    <col min="6133" max="6133" width="8.85546875" customWidth="1"/>
    <col min="6134" max="6134" width="9" customWidth="1"/>
    <col min="6135" max="6135" width="8.42578125" customWidth="1"/>
    <col min="6136" max="6136" width="8.7109375" customWidth="1"/>
    <col min="6137" max="6137" width="8.5703125" customWidth="1"/>
    <col min="6138" max="6139" width="9.140625" customWidth="1"/>
    <col min="6140" max="6142" width="11" customWidth="1"/>
    <col min="6143" max="6143" width="10.140625" customWidth="1"/>
    <col min="6144" max="6145" width="10" customWidth="1"/>
    <col min="6146" max="6146" width="8.85546875" customWidth="1"/>
    <col min="6147" max="6147" width="11.42578125" customWidth="1"/>
    <col min="6148" max="6148" width="6.5703125" customWidth="1"/>
    <col min="6373" max="6373" width="3.42578125" customWidth="1"/>
    <col min="6374" max="6374" width="77.85546875" customWidth="1"/>
    <col min="6375" max="6382" width="8.42578125" customWidth="1"/>
    <col min="6383" max="6385" width="10.42578125" customWidth="1"/>
    <col min="6386" max="6386" width="11.140625" customWidth="1"/>
    <col min="6387" max="6387" width="10" customWidth="1"/>
    <col min="6388" max="6388" width="9.85546875" customWidth="1"/>
    <col min="6389" max="6389" width="8.85546875" customWidth="1"/>
    <col min="6390" max="6390" width="9" customWidth="1"/>
    <col min="6391" max="6391" width="8.42578125" customWidth="1"/>
    <col min="6392" max="6392" width="8.7109375" customWidth="1"/>
    <col min="6393" max="6393" width="8.5703125" customWidth="1"/>
    <col min="6394" max="6395" width="9.140625" customWidth="1"/>
    <col min="6396" max="6398" width="11" customWidth="1"/>
    <col min="6399" max="6399" width="10.140625" customWidth="1"/>
    <col min="6400" max="6401" width="10" customWidth="1"/>
    <col min="6402" max="6402" width="8.85546875" customWidth="1"/>
    <col min="6403" max="6403" width="11.42578125" customWidth="1"/>
    <col min="6404" max="6404" width="6.5703125" customWidth="1"/>
    <col min="6629" max="6629" width="3.42578125" customWidth="1"/>
    <col min="6630" max="6630" width="77.85546875" customWidth="1"/>
    <col min="6631" max="6638" width="8.42578125" customWidth="1"/>
    <col min="6639" max="6641" width="10.42578125" customWidth="1"/>
    <col min="6642" max="6642" width="11.140625" customWidth="1"/>
    <col min="6643" max="6643" width="10" customWidth="1"/>
    <col min="6644" max="6644" width="9.85546875" customWidth="1"/>
    <col min="6645" max="6645" width="8.85546875" customWidth="1"/>
    <col min="6646" max="6646" width="9" customWidth="1"/>
    <col min="6647" max="6647" width="8.42578125" customWidth="1"/>
    <col min="6648" max="6648" width="8.7109375" customWidth="1"/>
    <col min="6649" max="6649" width="8.5703125" customWidth="1"/>
    <col min="6650" max="6651" width="9.140625" customWidth="1"/>
    <col min="6652" max="6654" width="11" customWidth="1"/>
    <col min="6655" max="6655" width="10.140625" customWidth="1"/>
    <col min="6656" max="6657" width="10" customWidth="1"/>
    <col min="6658" max="6658" width="8.85546875" customWidth="1"/>
    <col min="6659" max="6659" width="11.42578125" customWidth="1"/>
    <col min="6660" max="6660" width="6.5703125" customWidth="1"/>
    <col min="6885" max="6885" width="3.42578125" customWidth="1"/>
    <col min="6886" max="6886" width="77.85546875" customWidth="1"/>
    <col min="6887" max="6894" width="8.42578125" customWidth="1"/>
    <col min="6895" max="6897" width="10.42578125" customWidth="1"/>
    <col min="6898" max="6898" width="11.140625" customWidth="1"/>
    <col min="6899" max="6899" width="10" customWidth="1"/>
    <col min="6900" max="6900" width="9.85546875" customWidth="1"/>
    <col min="6901" max="6901" width="8.85546875" customWidth="1"/>
    <col min="6902" max="6902" width="9" customWidth="1"/>
    <col min="6903" max="6903" width="8.42578125" customWidth="1"/>
    <col min="6904" max="6904" width="8.7109375" customWidth="1"/>
    <col min="6905" max="6905" width="8.5703125" customWidth="1"/>
    <col min="6906" max="6907" width="9.140625" customWidth="1"/>
    <col min="6908" max="6910" width="11" customWidth="1"/>
    <col min="6911" max="6911" width="10.140625" customWidth="1"/>
    <col min="6912" max="6913" width="10" customWidth="1"/>
    <col min="6914" max="6914" width="8.85546875" customWidth="1"/>
    <col min="6915" max="6915" width="11.42578125" customWidth="1"/>
    <col min="6916" max="6916" width="6.5703125" customWidth="1"/>
    <col min="7141" max="7141" width="3.42578125" customWidth="1"/>
    <col min="7142" max="7142" width="77.85546875" customWidth="1"/>
    <col min="7143" max="7150" width="8.42578125" customWidth="1"/>
    <col min="7151" max="7153" width="10.42578125" customWidth="1"/>
    <col min="7154" max="7154" width="11.140625" customWidth="1"/>
    <col min="7155" max="7155" width="10" customWidth="1"/>
    <col min="7156" max="7156" width="9.85546875" customWidth="1"/>
    <col min="7157" max="7157" width="8.85546875" customWidth="1"/>
    <col min="7158" max="7158" width="9" customWidth="1"/>
    <col min="7159" max="7159" width="8.42578125" customWidth="1"/>
    <col min="7160" max="7160" width="8.7109375" customWidth="1"/>
    <col min="7161" max="7161" width="8.5703125" customWidth="1"/>
    <col min="7162" max="7163" width="9.140625" customWidth="1"/>
    <col min="7164" max="7166" width="11" customWidth="1"/>
    <col min="7167" max="7167" width="10.140625" customWidth="1"/>
    <col min="7168" max="7169" width="10" customWidth="1"/>
    <col min="7170" max="7170" width="8.85546875" customWidth="1"/>
    <col min="7171" max="7171" width="11.42578125" customWidth="1"/>
    <col min="7172" max="7172" width="6.5703125" customWidth="1"/>
    <col min="7397" max="7397" width="3.42578125" customWidth="1"/>
    <col min="7398" max="7398" width="77.85546875" customWidth="1"/>
    <col min="7399" max="7406" width="8.42578125" customWidth="1"/>
    <col min="7407" max="7409" width="10.42578125" customWidth="1"/>
    <col min="7410" max="7410" width="11.140625" customWidth="1"/>
    <col min="7411" max="7411" width="10" customWidth="1"/>
    <col min="7412" max="7412" width="9.85546875" customWidth="1"/>
    <col min="7413" max="7413" width="8.85546875" customWidth="1"/>
    <col min="7414" max="7414" width="9" customWidth="1"/>
    <col min="7415" max="7415" width="8.42578125" customWidth="1"/>
    <col min="7416" max="7416" width="8.7109375" customWidth="1"/>
    <col min="7417" max="7417" width="8.5703125" customWidth="1"/>
    <col min="7418" max="7419" width="9.140625" customWidth="1"/>
    <col min="7420" max="7422" width="11" customWidth="1"/>
    <col min="7423" max="7423" width="10.140625" customWidth="1"/>
    <col min="7424" max="7425" width="10" customWidth="1"/>
    <col min="7426" max="7426" width="8.85546875" customWidth="1"/>
    <col min="7427" max="7427" width="11.42578125" customWidth="1"/>
    <col min="7428" max="7428" width="6.5703125" customWidth="1"/>
    <col min="7653" max="7653" width="3.42578125" customWidth="1"/>
    <col min="7654" max="7654" width="77.85546875" customWidth="1"/>
    <col min="7655" max="7662" width="8.42578125" customWidth="1"/>
    <col min="7663" max="7665" width="10.42578125" customWidth="1"/>
    <col min="7666" max="7666" width="11.140625" customWidth="1"/>
    <col min="7667" max="7667" width="10" customWidth="1"/>
    <col min="7668" max="7668" width="9.85546875" customWidth="1"/>
    <col min="7669" max="7669" width="8.85546875" customWidth="1"/>
    <col min="7670" max="7670" width="9" customWidth="1"/>
    <col min="7671" max="7671" width="8.42578125" customWidth="1"/>
    <col min="7672" max="7672" width="8.7109375" customWidth="1"/>
    <col min="7673" max="7673" width="8.5703125" customWidth="1"/>
    <col min="7674" max="7675" width="9.140625" customWidth="1"/>
    <col min="7676" max="7678" width="11" customWidth="1"/>
    <col min="7679" max="7679" width="10.140625" customWidth="1"/>
    <col min="7680" max="7681" width="10" customWidth="1"/>
    <col min="7682" max="7682" width="8.85546875" customWidth="1"/>
    <col min="7683" max="7683" width="11.42578125" customWidth="1"/>
    <col min="7684" max="7684" width="6.5703125" customWidth="1"/>
    <col min="7909" max="7909" width="3.42578125" customWidth="1"/>
    <col min="7910" max="7910" width="77.85546875" customWidth="1"/>
    <col min="7911" max="7918" width="8.42578125" customWidth="1"/>
    <col min="7919" max="7921" width="10.42578125" customWidth="1"/>
    <col min="7922" max="7922" width="11.140625" customWidth="1"/>
    <col min="7923" max="7923" width="10" customWidth="1"/>
    <col min="7924" max="7924" width="9.85546875" customWidth="1"/>
    <col min="7925" max="7925" width="8.85546875" customWidth="1"/>
    <col min="7926" max="7926" width="9" customWidth="1"/>
    <col min="7927" max="7927" width="8.42578125" customWidth="1"/>
    <col min="7928" max="7928" width="8.7109375" customWidth="1"/>
    <col min="7929" max="7929" width="8.5703125" customWidth="1"/>
    <col min="7930" max="7931" width="9.140625" customWidth="1"/>
    <col min="7932" max="7934" width="11" customWidth="1"/>
    <col min="7935" max="7935" width="10.140625" customWidth="1"/>
    <col min="7936" max="7937" width="10" customWidth="1"/>
    <col min="7938" max="7938" width="8.85546875" customWidth="1"/>
    <col min="7939" max="7939" width="11.42578125" customWidth="1"/>
    <col min="7940" max="7940" width="6.5703125" customWidth="1"/>
    <col min="8165" max="8165" width="3.42578125" customWidth="1"/>
    <col min="8166" max="8166" width="77.85546875" customWidth="1"/>
    <col min="8167" max="8174" width="8.42578125" customWidth="1"/>
    <col min="8175" max="8177" width="10.42578125" customWidth="1"/>
    <col min="8178" max="8178" width="11.140625" customWidth="1"/>
    <col min="8179" max="8179" width="10" customWidth="1"/>
    <col min="8180" max="8180" width="9.85546875" customWidth="1"/>
    <col min="8181" max="8181" width="8.85546875" customWidth="1"/>
    <col min="8182" max="8182" width="9" customWidth="1"/>
    <col min="8183" max="8183" width="8.42578125" customWidth="1"/>
    <col min="8184" max="8184" width="8.7109375" customWidth="1"/>
    <col min="8185" max="8185" width="8.5703125" customWidth="1"/>
    <col min="8186" max="8187" width="9.140625" customWidth="1"/>
    <col min="8188" max="8190" width="11" customWidth="1"/>
    <col min="8191" max="8191" width="10.140625" customWidth="1"/>
    <col min="8192" max="8193" width="10" customWidth="1"/>
    <col min="8194" max="8194" width="8.85546875" customWidth="1"/>
    <col min="8195" max="8195" width="11.42578125" customWidth="1"/>
    <col min="8196" max="8196" width="6.5703125" customWidth="1"/>
    <col min="8421" max="8421" width="3.42578125" customWidth="1"/>
    <col min="8422" max="8422" width="77.85546875" customWidth="1"/>
    <col min="8423" max="8430" width="8.42578125" customWidth="1"/>
    <col min="8431" max="8433" width="10.42578125" customWidth="1"/>
    <col min="8434" max="8434" width="11.140625" customWidth="1"/>
    <col min="8435" max="8435" width="10" customWidth="1"/>
    <col min="8436" max="8436" width="9.85546875" customWidth="1"/>
    <col min="8437" max="8437" width="8.85546875" customWidth="1"/>
    <col min="8438" max="8438" width="9" customWidth="1"/>
    <col min="8439" max="8439" width="8.42578125" customWidth="1"/>
    <col min="8440" max="8440" width="8.7109375" customWidth="1"/>
    <col min="8441" max="8441" width="8.5703125" customWidth="1"/>
    <col min="8442" max="8443" width="9.140625" customWidth="1"/>
    <col min="8444" max="8446" width="11" customWidth="1"/>
    <col min="8447" max="8447" width="10.140625" customWidth="1"/>
    <col min="8448" max="8449" width="10" customWidth="1"/>
    <col min="8450" max="8450" width="8.85546875" customWidth="1"/>
    <col min="8451" max="8451" width="11.42578125" customWidth="1"/>
    <col min="8452" max="8452" width="6.5703125" customWidth="1"/>
    <col min="8677" max="8677" width="3.42578125" customWidth="1"/>
    <col min="8678" max="8678" width="77.85546875" customWidth="1"/>
    <col min="8679" max="8686" width="8.42578125" customWidth="1"/>
    <col min="8687" max="8689" width="10.42578125" customWidth="1"/>
    <col min="8690" max="8690" width="11.140625" customWidth="1"/>
    <col min="8691" max="8691" width="10" customWidth="1"/>
    <col min="8692" max="8692" width="9.85546875" customWidth="1"/>
    <col min="8693" max="8693" width="8.85546875" customWidth="1"/>
    <col min="8694" max="8694" width="9" customWidth="1"/>
    <col min="8695" max="8695" width="8.42578125" customWidth="1"/>
    <col min="8696" max="8696" width="8.7109375" customWidth="1"/>
    <col min="8697" max="8697" width="8.5703125" customWidth="1"/>
    <col min="8698" max="8699" width="9.140625" customWidth="1"/>
    <col min="8700" max="8702" width="11" customWidth="1"/>
    <col min="8703" max="8703" width="10.140625" customWidth="1"/>
    <col min="8704" max="8705" width="10" customWidth="1"/>
    <col min="8706" max="8706" width="8.85546875" customWidth="1"/>
    <col min="8707" max="8707" width="11.42578125" customWidth="1"/>
    <col min="8708" max="8708" width="6.5703125" customWidth="1"/>
    <col min="8933" max="8933" width="3.42578125" customWidth="1"/>
    <col min="8934" max="8934" width="77.85546875" customWidth="1"/>
    <col min="8935" max="8942" width="8.42578125" customWidth="1"/>
    <col min="8943" max="8945" width="10.42578125" customWidth="1"/>
    <col min="8946" max="8946" width="11.140625" customWidth="1"/>
    <col min="8947" max="8947" width="10" customWidth="1"/>
    <col min="8948" max="8948" width="9.85546875" customWidth="1"/>
    <col min="8949" max="8949" width="8.85546875" customWidth="1"/>
    <col min="8950" max="8950" width="9" customWidth="1"/>
    <col min="8951" max="8951" width="8.42578125" customWidth="1"/>
    <col min="8952" max="8952" width="8.7109375" customWidth="1"/>
    <col min="8953" max="8953" width="8.5703125" customWidth="1"/>
    <col min="8954" max="8955" width="9.140625" customWidth="1"/>
    <col min="8956" max="8958" width="11" customWidth="1"/>
    <col min="8959" max="8959" width="10.140625" customWidth="1"/>
    <col min="8960" max="8961" width="10" customWidth="1"/>
    <col min="8962" max="8962" width="8.85546875" customWidth="1"/>
    <col min="8963" max="8963" width="11.42578125" customWidth="1"/>
    <col min="8964" max="8964" width="6.5703125" customWidth="1"/>
    <col min="9189" max="9189" width="3.42578125" customWidth="1"/>
    <col min="9190" max="9190" width="77.85546875" customWidth="1"/>
    <col min="9191" max="9198" width="8.42578125" customWidth="1"/>
    <col min="9199" max="9201" width="10.42578125" customWidth="1"/>
    <col min="9202" max="9202" width="11.140625" customWidth="1"/>
    <col min="9203" max="9203" width="10" customWidth="1"/>
    <col min="9204" max="9204" width="9.85546875" customWidth="1"/>
    <col min="9205" max="9205" width="8.85546875" customWidth="1"/>
    <col min="9206" max="9206" width="9" customWidth="1"/>
    <col min="9207" max="9207" width="8.42578125" customWidth="1"/>
    <col min="9208" max="9208" width="8.7109375" customWidth="1"/>
    <col min="9209" max="9209" width="8.5703125" customWidth="1"/>
    <col min="9210" max="9211" width="9.140625" customWidth="1"/>
    <col min="9212" max="9214" width="11" customWidth="1"/>
    <col min="9215" max="9215" width="10.140625" customWidth="1"/>
    <col min="9216" max="9217" width="10" customWidth="1"/>
    <col min="9218" max="9218" width="8.85546875" customWidth="1"/>
    <col min="9219" max="9219" width="11.42578125" customWidth="1"/>
    <col min="9220" max="9220" width="6.5703125" customWidth="1"/>
    <col min="9445" max="9445" width="3.42578125" customWidth="1"/>
    <col min="9446" max="9446" width="77.85546875" customWidth="1"/>
    <col min="9447" max="9454" width="8.42578125" customWidth="1"/>
    <col min="9455" max="9457" width="10.42578125" customWidth="1"/>
    <col min="9458" max="9458" width="11.140625" customWidth="1"/>
    <col min="9459" max="9459" width="10" customWidth="1"/>
    <col min="9460" max="9460" width="9.85546875" customWidth="1"/>
    <col min="9461" max="9461" width="8.85546875" customWidth="1"/>
    <col min="9462" max="9462" width="9" customWidth="1"/>
    <col min="9463" max="9463" width="8.42578125" customWidth="1"/>
    <col min="9464" max="9464" width="8.7109375" customWidth="1"/>
    <col min="9465" max="9465" width="8.5703125" customWidth="1"/>
    <col min="9466" max="9467" width="9.140625" customWidth="1"/>
    <col min="9468" max="9470" width="11" customWidth="1"/>
    <col min="9471" max="9471" width="10.140625" customWidth="1"/>
    <col min="9472" max="9473" width="10" customWidth="1"/>
    <col min="9474" max="9474" width="8.85546875" customWidth="1"/>
    <col min="9475" max="9475" width="11.42578125" customWidth="1"/>
    <col min="9476" max="9476" width="6.5703125" customWidth="1"/>
    <col min="9701" max="9701" width="3.42578125" customWidth="1"/>
    <col min="9702" max="9702" width="77.85546875" customWidth="1"/>
    <col min="9703" max="9710" width="8.42578125" customWidth="1"/>
    <col min="9711" max="9713" width="10.42578125" customWidth="1"/>
    <col min="9714" max="9714" width="11.140625" customWidth="1"/>
    <col min="9715" max="9715" width="10" customWidth="1"/>
    <col min="9716" max="9716" width="9.85546875" customWidth="1"/>
    <col min="9717" max="9717" width="8.85546875" customWidth="1"/>
    <col min="9718" max="9718" width="9" customWidth="1"/>
    <col min="9719" max="9719" width="8.42578125" customWidth="1"/>
    <col min="9720" max="9720" width="8.7109375" customWidth="1"/>
    <col min="9721" max="9721" width="8.5703125" customWidth="1"/>
    <col min="9722" max="9723" width="9.140625" customWidth="1"/>
    <col min="9724" max="9726" width="11" customWidth="1"/>
    <col min="9727" max="9727" width="10.140625" customWidth="1"/>
    <col min="9728" max="9729" width="10" customWidth="1"/>
    <col min="9730" max="9730" width="8.85546875" customWidth="1"/>
    <col min="9731" max="9731" width="11.42578125" customWidth="1"/>
    <col min="9732" max="9732" width="6.5703125" customWidth="1"/>
    <col min="9957" max="9957" width="3.42578125" customWidth="1"/>
    <col min="9958" max="9958" width="77.85546875" customWidth="1"/>
    <col min="9959" max="9966" width="8.42578125" customWidth="1"/>
    <col min="9967" max="9969" width="10.42578125" customWidth="1"/>
    <col min="9970" max="9970" width="11.140625" customWidth="1"/>
    <col min="9971" max="9971" width="10" customWidth="1"/>
    <col min="9972" max="9972" width="9.85546875" customWidth="1"/>
    <col min="9973" max="9973" width="8.85546875" customWidth="1"/>
    <col min="9974" max="9974" width="9" customWidth="1"/>
    <col min="9975" max="9975" width="8.42578125" customWidth="1"/>
    <col min="9976" max="9976" width="8.7109375" customWidth="1"/>
    <col min="9977" max="9977" width="8.5703125" customWidth="1"/>
    <col min="9978" max="9979" width="9.140625" customWidth="1"/>
    <col min="9980" max="9982" width="11" customWidth="1"/>
    <col min="9983" max="9983" width="10.140625" customWidth="1"/>
    <col min="9984" max="9985" width="10" customWidth="1"/>
    <col min="9986" max="9986" width="8.85546875" customWidth="1"/>
    <col min="9987" max="9987" width="11.42578125" customWidth="1"/>
    <col min="9988" max="9988" width="6.5703125" customWidth="1"/>
    <col min="10213" max="10213" width="3.42578125" customWidth="1"/>
    <col min="10214" max="10214" width="77.85546875" customWidth="1"/>
    <col min="10215" max="10222" width="8.42578125" customWidth="1"/>
    <col min="10223" max="10225" width="10.42578125" customWidth="1"/>
    <col min="10226" max="10226" width="11.140625" customWidth="1"/>
    <col min="10227" max="10227" width="10" customWidth="1"/>
    <col min="10228" max="10228" width="9.85546875" customWidth="1"/>
    <col min="10229" max="10229" width="8.85546875" customWidth="1"/>
    <col min="10230" max="10230" width="9" customWidth="1"/>
    <col min="10231" max="10231" width="8.42578125" customWidth="1"/>
    <col min="10232" max="10232" width="8.7109375" customWidth="1"/>
    <col min="10233" max="10233" width="8.5703125" customWidth="1"/>
    <col min="10234" max="10235" width="9.140625" customWidth="1"/>
    <col min="10236" max="10238" width="11" customWidth="1"/>
    <col min="10239" max="10239" width="10.140625" customWidth="1"/>
    <col min="10240" max="10241" width="10" customWidth="1"/>
    <col min="10242" max="10242" width="8.85546875" customWidth="1"/>
    <col min="10243" max="10243" width="11.42578125" customWidth="1"/>
    <col min="10244" max="10244" width="6.5703125" customWidth="1"/>
    <col min="10469" max="10469" width="3.42578125" customWidth="1"/>
    <col min="10470" max="10470" width="77.85546875" customWidth="1"/>
    <col min="10471" max="10478" width="8.42578125" customWidth="1"/>
    <col min="10479" max="10481" width="10.42578125" customWidth="1"/>
    <col min="10482" max="10482" width="11.140625" customWidth="1"/>
    <col min="10483" max="10483" width="10" customWidth="1"/>
    <col min="10484" max="10484" width="9.85546875" customWidth="1"/>
    <col min="10485" max="10485" width="8.85546875" customWidth="1"/>
    <col min="10486" max="10486" width="9" customWidth="1"/>
    <col min="10487" max="10487" width="8.42578125" customWidth="1"/>
    <col min="10488" max="10488" width="8.7109375" customWidth="1"/>
    <col min="10489" max="10489" width="8.5703125" customWidth="1"/>
    <col min="10490" max="10491" width="9.140625" customWidth="1"/>
    <col min="10492" max="10494" width="11" customWidth="1"/>
    <col min="10495" max="10495" width="10.140625" customWidth="1"/>
    <col min="10496" max="10497" width="10" customWidth="1"/>
    <col min="10498" max="10498" width="8.85546875" customWidth="1"/>
    <col min="10499" max="10499" width="11.42578125" customWidth="1"/>
    <col min="10500" max="10500" width="6.5703125" customWidth="1"/>
    <col min="10725" max="10725" width="3.42578125" customWidth="1"/>
    <col min="10726" max="10726" width="77.85546875" customWidth="1"/>
    <col min="10727" max="10734" width="8.42578125" customWidth="1"/>
    <col min="10735" max="10737" width="10.42578125" customWidth="1"/>
    <col min="10738" max="10738" width="11.140625" customWidth="1"/>
    <col min="10739" max="10739" width="10" customWidth="1"/>
    <col min="10740" max="10740" width="9.85546875" customWidth="1"/>
    <col min="10741" max="10741" width="8.85546875" customWidth="1"/>
    <col min="10742" max="10742" width="9" customWidth="1"/>
    <col min="10743" max="10743" width="8.42578125" customWidth="1"/>
    <col min="10744" max="10744" width="8.7109375" customWidth="1"/>
    <col min="10745" max="10745" width="8.5703125" customWidth="1"/>
    <col min="10746" max="10747" width="9.140625" customWidth="1"/>
    <col min="10748" max="10750" width="11" customWidth="1"/>
    <col min="10751" max="10751" width="10.140625" customWidth="1"/>
    <col min="10752" max="10753" width="10" customWidth="1"/>
    <col min="10754" max="10754" width="8.85546875" customWidth="1"/>
    <col min="10755" max="10755" width="11.42578125" customWidth="1"/>
    <col min="10756" max="10756" width="6.5703125" customWidth="1"/>
    <col min="10981" max="10981" width="3.42578125" customWidth="1"/>
    <col min="10982" max="10982" width="77.85546875" customWidth="1"/>
    <col min="10983" max="10990" width="8.42578125" customWidth="1"/>
    <col min="10991" max="10993" width="10.42578125" customWidth="1"/>
    <col min="10994" max="10994" width="11.140625" customWidth="1"/>
    <col min="10995" max="10995" width="10" customWidth="1"/>
    <col min="10996" max="10996" width="9.85546875" customWidth="1"/>
    <col min="10997" max="10997" width="8.85546875" customWidth="1"/>
    <col min="10998" max="10998" width="9" customWidth="1"/>
    <col min="10999" max="10999" width="8.42578125" customWidth="1"/>
    <col min="11000" max="11000" width="8.7109375" customWidth="1"/>
    <col min="11001" max="11001" width="8.5703125" customWidth="1"/>
    <col min="11002" max="11003" width="9.140625" customWidth="1"/>
    <col min="11004" max="11006" width="11" customWidth="1"/>
    <col min="11007" max="11007" width="10.140625" customWidth="1"/>
    <col min="11008" max="11009" width="10" customWidth="1"/>
    <col min="11010" max="11010" width="8.85546875" customWidth="1"/>
    <col min="11011" max="11011" width="11.42578125" customWidth="1"/>
    <col min="11012" max="11012" width="6.5703125" customWidth="1"/>
    <col min="11237" max="11237" width="3.42578125" customWidth="1"/>
    <col min="11238" max="11238" width="77.85546875" customWidth="1"/>
    <col min="11239" max="11246" width="8.42578125" customWidth="1"/>
    <col min="11247" max="11249" width="10.42578125" customWidth="1"/>
    <col min="11250" max="11250" width="11.140625" customWidth="1"/>
    <col min="11251" max="11251" width="10" customWidth="1"/>
    <col min="11252" max="11252" width="9.85546875" customWidth="1"/>
    <col min="11253" max="11253" width="8.85546875" customWidth="1"/>
    <col min="11254" max="11254" width="9" customWidth="1"/>
    <col min="11255" max="11255" width="8.42578125" customWidth="1"/>
    <col min="11256" max="11256" width="8.7109375" customWidth="1"/>
    <col min="11257" max="11257" width="8.5703125" customWidth="1"/>
    <col min="11258" max="11259" width="9.140625" customWidth="1"/>
    <col min="11260" max="11262" width="11" customWidth="1"/>
    <col min="11263" max="11263" width="10.140625" customWidth="1"/>
    <col min="11264" max="11265" width="10" customWidth="1"/>
    <col min="11266" max="11266" width="8.85546875" customWidth="1"/>
    <col min="11267" max="11267" width="11.42578125" customWidth="1"/>
    <col min="11268" max="11268" width="6.5703125" customWidth="1"/>
    <col min="11493" max="11493" width="3.42578125" customWidth="1"/>
    <col min="11494" max="11494" width="77.85546875" customWidth="1"/>
    <col min="11495" max="11502" width="8.42578125" customWidth="1"/>
    <col min="11503" max="11505" width="10.42578125" customWidth="1"/>
    <col min="11506" max="11506" width="11.140625" customWidth="1"/>
    <col min="11507" max="11507" width="10" customWidth="1"/>
    <col min="11508" max="11508" width="9.85546875" customWidth="1"/>
    <col min="11509" max="11509" width="8.85546875" customWidth="1"/>
    <col min="11510" max="11510" width="9" customWidth="1"/>
    <col min="11511" max="11511" width="8.42578125" customWidth="1"/>
    <col min="11512" max="11512" width="8.7109375" customWidth="1"/>
    <col min="11513" max="11513" width="8.5703125" customWidth="1"/>
    <col min="11514" max="11515" width="9.140625" customWidth="1"/>
    <col min="11516" max="11518" width="11" customWidth="1"/>
    <col min="11519" max="11519" width="10.140625" customWidth="1"/>
    <col min="11520" max="11521" width="10" customWidth="1"/>
    <col min="11522" max="11522" width="8.85546875" customWidth="1"/>
    <col min="11523" max="11523" width="11.42578125" customWidth="1"/>
    <col min="11524" max="11524" width="6.5703125" customWidth="1"/>
    <col min="11749" max="11749" width="3.42578125" customWidth="1"/>
    <col min="11750" max="11750" width="77.85546875" customWidth="1"/>
    <col min="11751" max="11758" width="8.42578125" customWidth="1"/>
    <col min="11759" max="11761" width="10.42578125" customWidth="1"/>
    <col min="11762" max="11762" width="11.140625" customWidth="1"/>
    <col min="11763" max="11763" width="10" customWidth="1"/>
    <col min="11764" max="11764" width="9.85546875" customWidth="1"/>
    <col min="11765" max="11765" width="8.85546875" customWidth="1"/>
    <col min="11766" max="11766" width="9" customWidth="1"/>
    <col min="11767" max="11767" width="8.42578125" customWidth="1"/>
    <col min="11768" max="11768" width="8.7109375" customWidth="1"/>
    <col min="11769" max="11769" width="8.5703125" customWidth="1"/>
    <col min="11770" max="11771" width="9.140625" customWidth="1"/>
    <col min="11772" max="11774" width="11" customWidth="1"/>
    <col min="11775" max="11775" width="10.140625" customWidth="1"/>
    <col min="11776" max="11777" width="10" customWidth="1"/>
    <col min="11778" max="11778" width="8.85546875" customWidth="1"/>
    <col min="11779" max="11779" width="11.42578125" customWidth="1"/>
    <col min="11780" max="11780" width="6.5703125" customWidth="1"/>
    <col min="12005" max="12005" width="3.42578125" customWidth="1"/>
    <col min="12006" max="12006" width="77.85546875" customWidth="1"/>
    <col min="12007" max="12014" width="8.42578125" customWidth="1"/>
    <col min="12015" max="12017" width="10.42578125" customWidth="1"/>
    <col min="12018" max="12018" width="11.140625" customWidth="1"/>
    <col min="12019" max="12019" width="10" customWidth="1"/>
    <col min="12020" max="12020" width="9.85546875" customWidth="1"/>
    <col min="12021" max="12021" width="8.85546875" customWidth="1"/>
    <col min="12022" max="12022" width="9" customWidth="1"/>
    <col min="12023" max="12023" width="8.42578125" customWidth="1"/>
    <col min="12024" max="12024" width="8.7109375" customWidth="1"/>
    <col min="12025" max="12025" width="8.5703125" customWidth="1"/>
    <col min="12026" max="12027" width="9.140625" customWidth="1"/>
    <col min="12028" max="12030" width="11" customWidth="1"/>
    <col min="12031" max="12031" width="10.140625" customWidth="1"/>
    <col min="12032" max="12033" width="10" customWidth="1"/>
    <col min="12034" max="12034" width="8.85546875" customWidth="1"/>
    <col min="12035" max="12035" width="11.42578125" customWidth="1"/>
    <col min="12036" max="12036" width="6.5703125" customWidth="1"/>
    <col min="12261" max="12261" width="3.42578125" customWidth="1"/>
    <col min="12262" max="12262" width="77.85546875" customWidth="1"/>
    <col min="12263" max="12270" width="8.42578125" customWidth="1"/>
    <col min="12271" max="12273" width="10.42578125" customWidth="1"/>
    <col min="12274" max="12274" width="11.140625" customWidth="1"/>
    <col min="12275" max="12275" width="10" customWidth="1"/>
    <col min="12276" max="12276" width="9.85546875" customWidth="1"/>
    <col min="12277" max="12277" width="8.85546875" customWidth="1"/>
    <col min="12278" max="12278" width="9" customWidth="1"/>
    <col min="12279" max="12279" width="8.42578125" customWidth="1"/>
    <col min="12280" max="12280" width="8.7109375" customWidth="1"/>
    <col min="12281" max="12281" width="8.5703125" customWidth="1"/>
    <col min="12282" max="12283" width="9.140625" customWidth="1"/>
    <col min="12284" max="12286" width="11" customWidth="1"/>
    <col min="12287" max="12287" width="10.140625" customWidth="1"/>
    <col min="12288" max="12289" width="10" customWidth="1"/>
    <col min="12290" max="12290" width="8.85546875" customWidth="1"/>
    <col min="12291" max="12291" width="11.42578125" customWidth="1"/>
    <col min="12292" max="12292" width="6.5703125" customWidth="1"/>
    <col min="12517" max="12517" width="3.42578125" customWidth="1"/>
    <col min="12518" max="12518" width="77.85546875" customWidth="1"/>
    <col min="12519" max="12526" width="8.42578125" customWidth="1"/>
    <col min="12527" max="12529" width="10.42578125" customWidth="1"/>
    <col min="12530" max="12530" width="11.140625" customWidth="1"/>
    <col min="12531" max="12531" width="10" customWidth="1"/>
    <col min="12532" max="12532" width="9.85546875" customWidth="1"/>
    <col min="12533" max="12533" width="8.85546875" customWidth="1"/>
    <col min="12534" max="12534" width="9" customWidth="1"/>
    <col min="12535" max="12535" width="8.42578125" customWidth="1"/>
    <col min="12536" max="12536" width="8.7109375" customWidth="1"/>
    <col min="12537" max="12537" width="8.5703125" customWidth="1"/>
    <col min="12538" max="12539" width="9.140625" customWidth="1"/>
    <col min="12540" max="12542" width="11" customWidth="1"/>
    <col min="12543" max="12543" width="10.140625" customWidth="1"/>
    <col min="12544" max="12545" width="10" customWidth="1"/>
    <col min="12546" max="12546" width="8.85546875" customWidth="1"/>
    <col min="12547" max="12547" width="11.42578125" customWidth="1"/>
    <col min="12548" max="12548" width="6.5703125" customWidth="1"/>
    <col min="12773" max="12773" width="3.42578125" customWidth="1"/>
    <col min="12774" max="12774" width="77.85546875" customWidth="1"/>
    <col min="12775" max="12782" width="8.42578125" customWidth="1"/>
    <col min="12783" max="12785" width="10.42578125" customWidth="1"/>
    <col min="12786" max="12786" width="11.140625" customWidth="1"/>
    <col min="12787" max="12787" width="10" customWidth="1"/>
    <col min="12788" max="12788" width="9.85546875" customWidth="1"/>
    <col min="12789" max="12789" width="8.85546875" customWidth="1"/>
    <col min="12790" max="12790" width="9" customWidth="1"/>
    <col min="12791" max="12791" width="8.42578125" customWidth="1"/>
    <col min="12792" max="12792" width="8.7109375" customWidth="1"/>
    <col min="12793" max="12793" width="8.5703125" customWidth="1"/>
    <col min="12794" max="12795" width="9.140625" customWidth="1"/>
    <col min="12796" max="12798" width="11" customWidth="1"/>
    <col min="12799" max="12799" width="10.140625" customWidth="1"/>
    <col min="12800" max="12801" width="10" customWidth="1"/>
    <col min="12802" max="12802" width="8.85546875" customWidth="1"/>
    <col min="12803" max="12803" width="11.42578125" customWidth="1"/>
    <col min="12804" max="12804" width="6.5703125" customWidth="1"/>
    <col min="13029" max="13029" width="3.42578125" customWidth="1"/>
    <col min="13030" max="13030" width="77.85546875" customWidth="1"/>
    <col min="13031" max="13038" width="8.42578125" customWidth="1"/>
    <col min="13039" max="13041" width="10.42578125" customWidth="1"/>
    <col min="13042" max="13042" width="11.140625" customWidth="1"/>
    <col min="13043" max="13043" width="10" customWidth="1"/>
    <col min="13044" max="13044" width="9.85546875" customWidth="1"/>
    <col min="13045" max="13045" width="8.85546875" customWidth="1"/>
    <col min="13046" max="13046" width="9" customWidth="1"/>
    <col min="13047" max="13047" width="8.42578125" customWidth="1"/>
    <col min="13048" max="13048" width="8.7109375" customWidth="1"/>
    <col min="13049" max="13049" width="8.5703125" customWidth="1"/>
    <col min="13050" max="13051" width="9.140625" customWidth="1"/>
    <col min="13052" max="13054" width="11" customWidth="1"/>
    <col min="13055" max="13055" width="10.140625" customWidth="1"/>
    <col min="13056" max="13057" width="10" customWidth="1"/>
    <col min="13058" max="13058" width="8.85546875" customWidth="1"/>
    <col min="13059" max="13059" width="11.42578125" customWidth="1"/>
    <col min="13060" max="13060" width="6.5703125" customWidth="1"/>
    <col min="13285" max="13285" width="3.42578125" customWidth="1"/>
    <col min="13286" max="13286" width="77.85546875" customWidth="1"/>
    <col min="13287" max="13294" width="8.42578125" customWidth="1"/>
    <col min="13295" max="13297" width="10.42578125" customWidth="1"/>
    <col min="13298" max="13298" width="11.140625" customWidth="1"/>
    <col min="13299" max="13299" width="10" customWidth="1"/>
    <col min="13300" max="13300" width="9.85546875" customWidth="1"/>
    <col min="13301" max="13301" width="8.85546875" customWidth="1"/>
    <col min="13302" max="13302" width="9" customWidth="1"/>
    <col min="13303" max="13303" width="8.42578125" customWidth="1"/>
    <col min="13304" max="13304" width="8.7109375" customWidth="1"/>
    <col min="13305" max="13305" width="8.5703125" customWidth="1"/>
    <col min="13306" max="13307" width="9.140625" customWidth="1"/>
    <col min="13308" max="13310" width="11" customWidth="1"/>
    <col min="13311" max="13311" width="10.140625" customWidth="1"/>
    <col min="13312" max="13313" width="10" customWidth="1"/>
    <col min="13314" max="13314" width="8.85546875" customWidth="1"/>
    <col min="13315" max="13315" width="11.42578125" customWidth="1"/>
    <col min="13316" max="13316" width="6.5703125" customWidth="1"/>
    <col min="13541" max="13541" width="3.42578125" customWidth="1"/>
    <col min="13542" max="13542" width="77.85546875" customWidth="1"/>
    <col min="13543" max="13550" width="8.42578125" customWidth="1"/>
    <col min="13551" max="13553" width="10.42578125" customWidth="1"/>
    <col min="13554" max="13554" width="11.140625" customWidth="1"/>
    <col min="13555" max="13555" width="10" customWidth="1"/>
    <col min="13556" max="13556" width="9.85546875" customWidth="1"/>
    <col min="13557" max="13557" width="8.85546875" customWidth="1"/>
    <col min="13558" max="13558" width="9" customWidth="1"/>
    <col min="13559" max="13559" width="8.42578125" customWidth="1"/>
    <col min="13560" max="13560" width="8.7109375" customWidth="1"/>
    <col min="13561" max="13561" width="8.5703125" customWidth="1"/>
    <col min="13562" max="13563" width="9.140625" customWidth="1"/>
    <col min="13564" max="13566" width="11" customWidth="1"/>
    <col min="13567" max="13567" width="10.140625" customWidth="1"/>
    <col min="13568" max="13569" width="10" customWidth="1"/>
    <col min="13570" max="13570" width="8.85546875" customWidth="1"/>
    <col min="13571" max="13571" width="11.42578125" customWidth="1"/>
    <col min="13572" max="13572" width="6.5703125" customWidth="1"/>
    <col min="13797" max="13797" width="3.42578125" customWidth="1"/>
    <col min="13798" max="13798" width="77.85546875" customWidth="1"/>
    <col min="13799" max="13806" width="8.42578125" customWidth="1"/>
    <col min="13807" max="13809" width="10.42578125" customWidth="1"/>
    <col min="13810" max="13810" width="11.140625" customWidth="1"/>
    <col min="13811" max="13811" width="10" customWidth="1"/>
    <col min="13812" max="13812" width="9.85546875" customWidth="1"/>
    <col min="13813" max="13813" width="8.85546875" customWidth="1"/>
    <col min="13814" max="13814" width="9" customWidth="1"/>
    <col min="13815" max="13815" width="8.42578125" customWidth="1"/>
    <col min="13816" max="13816" width="8.7109375" customWidth="1"/>
    <col min="13817" max="13817" width="8.5703125" customWidth="1"/>
    <col min="13818" max="13819" width="9.140625" customWidth="1"/>
    <col min="13820" max="13822" width="11" customWidth="1"/>
    <col min="13823" max="13823" width="10.140625" customWidth="1"/>
    <col min="13824" max="13825" width="10" customWidth="1"/>
    <col min="13826" max="13826" width="8.85546875" customWidth="1"/>
    <col min="13827" max="13827" width="11.42578125" customWidth="1"/>
    <col min="13828" max="13828" width="6.5703125" customWidth="1"/>
    <col min="14053" max="14053" width="3.42578125" customWidth="1"/>
    <col min="14054" max="14054" width="77.85546875" customWidth="1"/>
    <col min="14055" max="14062" width="8.42578125" customWidth="1"/>
    <col min="14063" max="14065" width="10.42578125" customWidth="1"/>
    <col min="14066" max="14066" width="11.140625" customWidth="1"/>
    <col min="14067" max="14067" width="10" customWidth="1"/>
    <col min="14068" max="14068" width="9.85546875" customWidth="1"/>
    <col min="14069" max="14069" width="8.85546875" customWidth="1"/>
    <col min="14070" max="14070" width="9" customWidth="1"/>
    <col min="14071" max="14071" width="8.42578125" customWidth="1"/>
    <col min="14072" max="14072" width="8.7109375" customWidth="1"/>
    <col min="14073" max="14073" width="8.5703125" customWidth="1"/>
    <col min="14074" max="14075" width="9.140625" customWidth="1"/>
    <col min="14076" max="14078" width="11" customWidth="1"/>
    <col min="14079" max="14079" width="10.140625" customWidth="1"/>
    <col min="14080" max="14081" width="10" customWidth="1"/>
    <col min="14082" max="14082" width="8.85546875" customWidth="1"/>
    <col min="14083" max="14083" width="11.42578125" customWidth="1"/>
    <col min="14084" max="14084" width="6.5703125" customWidth="1"/>
    <col min="14309" max="14309" width="3.42578125" customWidth="1"/>
    <col min="14310" max="14310" width="77.85546875" customWidth="1"/>
    <col min="14311" max="14318" width="8.42578125" customWidth="1"/>
    <col min="14319" max="14321" width="10.42578125" customWidth="1"/>
    <col min="14322" max="14322" width="11.140625" customWidth="1"/>
    <col min="14323" max="14323" width="10" customWidth="1"/>
    <col min="14324" max="14324" width="9.85546875" customWidth="1"/>
    <col min="14325" max="14325" width="8.85546875" customWidth="1"/>
    <col min="14326" max="14326" width="9" customWidth="1"/>
    <col min="14327" max="14327" width="8.42578125" customWidth="1"/>
    <col min="14328" max="14328" width="8.7109375" customWidth="1"/>
    <col min="14329" max="14329" width="8.5703125" customWidth="1"/>
    <col min="14330" max="14331" width="9.140625" customWidth="1"/>
    <col min="14332" max="14334" width="11" customWidth="1"/>
    <col min="14335" max="14335" width="10.140625" customWidth="1"/>
    <col min="14336" max="14337" width="10" customWidth="1"/>
    <col min="14338" max="14338" width="8.85546875" customWidth="1"/>
    <col min="14339" max="14339" width="11.42578125" customWidth="1"/>
    <col min="14340" max="14340" width="6.5703125" customWidth="1"/>
    <col min="14565" max="14565" width="3.42578125" customWidth="1"/>
    <col min="14566" max="14566" width="77.85546875" customWidth="1"/>
    <col min="14567" max="14574" width="8.42578125" customWidth="1"/>
    <col min="14575" max="14577" width="10.42578125" customWidth="1"/>
    <col min="14578" max="14578" width="11.140625" customWidth="1"/>
    <col min="14579" max="14579" width="10" customWidth="1"/>
    <col min="14580" max="14580" width="9.85546875" customWidth="1"/>
    <col min="14581" max="14581" width="8.85546875" customWidth="1"/>
    <col min="14582" max="14582" width="9" customWidth="1"/>
    <col min="14583" max="14583" width="8.42578125" customWidth="1"/>
    <col min="14584" max="14584" width="8.7109375" customWidth="1"/>
    <col min="14585" max="14585" width="8.5703125" customWidth="1"/>
    <col min="14586" max="14587" width="9.140625" customWidth="1"/>
    <col min="14588" max="14590" width="11" customWidth="1"/>
    <col min="14591" max="14591" width="10.140625" customWidth="1"/>
    <col min="14592" max="14593" width="10" customWidth="1"/>
    <col min="14594" max="14594" width="8.85546875" customWidth="1"/>
    <col min="14595" max="14595" width="11.42578125" customWidth="1"/>
    <col min="14596" max="14596" width="6.5703125" customWidth="1"/>
    <col min="14821" max="14821" width="3.42578125" customWidth="1"/>
    <col min="14822" max="14822" width="77.85546875" customWidth="1"/>
    <col min="14823" max="14830" width="8.42578125" customWidth="1"/>
    <col min="14831" max="14833" width="10.42578125" customWidth="1"/>
    <col min="14834" max="14834" width="11.140625" customWidth="1"/>
    <col min="14835" max="14835" width="10" customWidth="1"/>
    <col min="14836" max="14836" width="9.85546875" customWidth="1"/>
    <col min="14837" max="14837" width="8.85546875" customWidth="1"/>
    <col min="14838" max="14838" width="9" customWidth="1"/>
    <col min="14839" max="14839" width="8.42578125" customWidth="1"/>
    <col min="14840" max="14840" width="8.7109375" customWidth="1"/>
    <col min="14841" max="14841" width="8.5703125" customWidth="1"/>
    <col min="14842" max="14843" width="9.140625" customWidth="1"/>
    <col min="14844" max="14846" width="11" customWidth="1"/>
    <col min="14847" max="14847" width="10.140625" customWidth="1"/>
    <col min="14848" max="14849" width="10" customWidth="1"/>
    <col min="14850" max="14850" width="8.85546875" customWidth="1"/>
    <col min="14851" max="14851" width="11.42578125" customWidth="1"/>
    <col min="14852" max="14852" width="6.5703125" customWidth="1"/>
    <col min="15077" max="15077" width="3.42578125" customWidth="1"/>
    <col min="15078" max="15078" width="77.85546875" customWidth="1"/>
    <col min="15079" max="15086" width="8.42578125" customWidth="1"/>
    <col min="15087" max="15089" width="10.42578125" customWidth="1"/>
    <col min="15090" max="15090" width="11.140625" customWidth="1"/>
    <col min="15091" max="15091" width="10" customWidth="1"/>
    <col min="15092" max="15092" width="9.85546875" customWidth="1"/>
    <col min="15093" max="15093" width="8.85546875" customWidth="1"/>
    <col min="15094" max="15094" width="9" customWidth="1"/>
    <col min="15095" max="15095" width="8.42578125" customWidth="1"/>
    <col min="15096" max="15096" width="8.7109375" customWidth="1"/>
    <col min="15097" max="15097" width="8.5703125" customWidth="1"/>
    <col min="15098" max="15099" width="9.140625" customWidth="1"/>
    <col min="15100" max="15102" width="11" customWidth="1"/>
    <col min="15103" max="15103" width="10.140625" customWidth="1"/>
    <col min="15104" max="15105" width="10" customWidth="1"/>
    <col min="15106" max="15106" width="8.85546875" customWidth="1"/>
    <col min="15107" max="15107" width="11.42578125" customWidth="1"/>
    <col min="15108" max="15108" width="6.5703125" customWidth="1"/>
    <col min="15333" max="15333" width="3.42578125" customWidth="1"/>
    <col min="15334" max="15334" width="77.85546875" customWidth="1"/>
    <col min="15335" max="15342" width="8.42578125" customWidth="1"/>
    <col min="15343" max="15345" width="10.42578125" customWidth="1"/>
    <col min="15346" max="15346" width="11.140625" customWidth="1"/>
    <col min="15347" max="15347" width="10" customWidth="1"/>
    <col min="15348" max="15348" width="9.85546875" customWidth="1"/>
    <col min="15349" max="15349" width="8.85546875" customWidth="1"/>
    <col min="15350" max="15350" width="9" customWidth="1"/>
    <col min="15351" max="15351" width="8.42578125" customWidth="1"/>
    <col min="15352" max="15352" width="8.7109375" customWidth="1"/>
    <col min="15353" max="15353" width="8.5703125" customWidth="1"/>
    <col min="15354" max="15355" width="9.140625" customWidth="1"/>
    <col min="15356" max="15358" width="11" customWidth="1"/>
    <col min="15359" max="15359" width="10.140625" customWidth="1"/>
    <col min="15360" max="15361" width="10" customWidth="1"/>
    <col min="15362" max="15362" width="8.85546875" customWidth="1"/>
    <col min="15363" max="15363" width="11.42578125" customWidth="1"/>
    <col min="15364" max="15364" width="6.5703125" customWidth="1"/>
    <col min="15589" max="15589" width="3.42578125" customWidth="1"/>
    <col min="15590" max="15590" width="77.85546875" customWidth="1"/>
    <col min="15591" max="15598" width="8.42578125" customWidth="1"/>
    <col min="15599" max="15601" width="10.42578125" customWidth="1"/>
    <col min="15602" max="15602" width="11.140625" customWidth="1"/>
    <col min="15603" max="15603" width="10" customWidth="1"/>
    <col min="15604" max="15604" width="9.85546875" customWidth="1"/>
    <col min="15605" max="15605" width="8.85546875" customWidth="1"/>
    <col min="15606" max="15606" width="9" customWidth="1"/>
    <col min="15607" max="15607" width="8.42578125" customWidth="1"/>
    <col min="15608" max="15608" width="8.7109375" customWidth="1"/>
    <col min="15609" max="15609" width="8.5703125" customWidth="1"/>
    <col min="15610" max="15611" width="9.140625" customWidth="1"/>
    <col min="15612" max="15614" width="11" customWidth="1"/>
    <col min="15615" max="15615" width="10.140625" customWidth="1"/>
    <col min="15616" max="15617" width="10" customWidth="1"/>
    <col min="15618" max="15618" width="8.85546875" customWidth="1"/>
    <col min="15619" max="15619" width="11.42578125" customWidth="1"/>
    <col min="15620" max="15620" width="6.5703125" customWidth="1"/>
    <col min="15845" max="15845" width="3.42578125" customWidth="1"/>
    <col min="15846" max="15846" width="77.85546875" customWidth="1"/>
    <col min="15847" max="15854" width="8.42578125" customWidth="1"/>
    <col min="15855" max="15857" width="10.42578125" customWidth="1"/>
    <col min="15858" max="15858" width="11.140625" customWidth="1"/>
    <col min="15859" max="15859" width="10" customWidth="1"/>
    <col min="15860" max="15860" width="9.85546875" customWidth="1"/>
    <col min="15861" max="15861" width="8.85546875" customWidth="1"/>
    <col min="15862" max="15862" width="9" customWidth="1"/>
    <col min="15863" max="15863" width="8.42578125" customWidth="1"/>
    <col min="15864" max="15864" width="8.7109375" customWidth="1"/>
    <col min="15865" max="15865" width="8.5703125" customWidth="1"/>
    <col min="15866" max="15867" width="9.140625" customWidth="1"/>
    <col min="15868" max="15870" width="11" customWidth="1"/>
    <col min="15871" max="15871" width="10.140625" customWidth="1"/>
    <col min="15872" max="15873" width="10" customWidth="1"/>
    <col min="15874" max="15874" width="8.85546875" customWidth="1"/>
    <col min="15875" max="15875" width="11.42578125" customWidth="1"/>
    <col min="15876" max="15876" width="6.5703125" customWidth="1"/>
    <col min="16101" max="16101" width="3.42578125" customWidth="1"/>
    <col min="16102" max="16102" width="77.85546875" customWidth="1"/>
    <col min="16103" max="16110" width="8.42578125" customWidth="1"/>
    <col min="16111" max="16113" width="10.42578125" customWidth="1"/>
    <col min="16114" max="16114" width="11.140625" customWidth="1"/>
    <col min="16115" max="16115" width="10" customWidth="1"/>
    <col min="16116" max="16116" width="9.85546875" customWidth="1"/>
    <col min="16117" max="16117" width="8.85546875" customWidth="1"/>
    <col min="16118" max="16118" width="9" customWidth="1"/>
    <col min="16119" max="16119" width="8.42578125" customWidth="1"/>
    <col min="16120" max="16120" width="8.7109375" customWidth="1"/>
    <col min="16121" max="16121" width="8.5703125" customWidth="1"/>
    <col min="16122" max="16123" width="9.140625" customWidth="1"/>
    <col min="16124" max="16126" width="11" customWidth="1"/>
    <col min="16127" max="16127" width="10.140625" customWidth="1"/>
    <col min="16128" max="16129" width="10" customWidth="1"/>
    <col min="16130" max="16130" width="8.85546875" customWidth="1"/>
    <col min="16131" max="16131" width="11.42578125" customWidth="1"/>
    <col min="16132" max="16132" width="6.5703125" customWidth="1"/>
  </cols>
  <sheetData>
    <row r="5" spans="1:34" ht="30.75" customHeight="1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2"/>
      <c r="O5" s="22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8.75" customHeight="1">
      <c r="B6" s="268" t="s">
        <v>75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2"/>
      <c r="P6" s="22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8" customHeight="1">
      <c r="B7" s="268" t="s">
        <v>76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2"/>
      <c r="P7" s="22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32" customFormat="1" ht="18" customHeight="1">
      <c r="B8" s="267" t="s">
        <v>78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8"/>
      <c r="P8" s="8"/>
    </row>
    <row r="9" spans="1:34" s="32" customFormat="1" ht="20.25" customHeight="1">
      <c r="B9" s="266" t="s">
        <v>137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8"/>
      <c r="P9" s="8"/>
    </row>
    <row r="10" spans="1:34" s="32" customFormat="1" ht="14.25" customHeight="1">
      <c r="B10" s="270" t="s">
        <v>77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8"/>
      <c r="P10" s="8"/>
    </row>
    <row r="11" spans="1:34" s="32" customFormat="1" ht="27.75" customHeight="1" thickBot="1">
      <c r="B11" s="126" t="s">
        <v>79</v>
      </c>
      <c r="C11" s="155">
        <v>2007</v>
      </c>
      <c r="D11" s="155">
        <v>2008</v>
      </c>
      <c r="E11" s="155">
        <v>2009</v>
      </c>
      <c r="F11" s="155">
        <v>2010</v>
      </c>
      <c r="G11" s="155">
        <v>2011</v>
      </c>
      <c r="H11" s="155">
        <v>2012</v>
      </c>
      <c r="I11" s="155">
        <v>2013</v>
      </c>
      <c r="J11" s="127">
        <v>2014</v>
      </c>
      <c r="K11" s="127">
        <v>2015</v>
      </c>
      <c r="L11" s="127">
        <v>2016</v>
      </c>
      <c r="M11" s="224">
        <v>2017</v>
      </c>
      <c r="N11" s="224">
        <v>2018</v>
      </c>
      <c r="O11" s="224">
        <v>2019</v>
      </c>
      <c r="P11" s="225">
        <v>2020</v>
      </c>
    </row>
    <row r="12" spans="1:34" ht="21" customHeight="1" thickTop="1">
      <c r="A12" s="29"/>
      <c r="B12" s="163" t="s">
        <v>110</v>
      </c>
      <c r="C12" s="156">
        <f>+C13+C29+C30+C37+C58</f>
        <v>35790.800000000003</v>
      </c>
      <c r="D12" s="156">
        <f>+D13+D29+D30+D37+D58</f>
        <v>29215.900000000005</v>
      </c>
      <c r="E12" s="156">
        <f>+E13+E29+E30+E37+E58</f>
        <v>25311.000000000004</v>
      </c>
      <c r="F12" s="156">
        <f>+F13+F29+F30+F37+F58</f>
        <v>12089.1</v>
      </c>
      <c r="G12" s="156">
        <f>+G13+G29+G30+G37+G58</f>
        <v>8065.3957600000003</v>
      </c>
      <c r="H12" s="156">
        <f>+H13+H29+H30+H37+H58</f>
        <v>6880.3</v>
      </c>
      <c r="I12" s="156">
        <f>+I13+I29+I30+I37+I58</f>
        <v>13370.6</v>
      </c>
      <c r="J12" s="100">
        <f>+J13+J29+J30+J37+J58</f>
        <v>19509.8</v>
      </c>
      <c r="K12" s="100">
        <f>+K13+K29+K30+K37+K58</f>
        <v>25637.699999999997</v>
      </c>
      <c r="L12" s="100">
        <f>+L13+L29+L30+L37+L58</f>
        <v>29372.2</v>
      </c>
      <c r="M12" s="100">
        <f>+M13+M29+M30+M37+M58</f>
        <v>35622.300000000003</v>
      </c>
      <c r="N12" s="100">
        <f>+N13+N29+N30+N37+N58</f>
        <v>34619.800000000003</v>
      </c>
      <c r="O12" s="100">
        <f>+O13+O29+O30+O37+O58</f>
        <v>32868.899999999994</v>
      </c>
      <c r="P12" s="148">
        <f>+P13+P29+P30+P37+P58</f>
        <v>54299.8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6.5" customHeight="1">
      <c r="A13" s="29"/>
      <c r="B13" s="76" t="s">
        <v>81</v>
      </c>
      <c r="C13" s="36">
        <f t="shared" ref="C13:I13" si="0">+C15+C27</f>
        <v>18489.8</v>
      </c>
      <c r="D13" s="36">
        <f>+D15+D27+D14</f>
        <v>19287.200000000004</v>
      </c>
      <c r="E13" s="36">
        <f t="shared" si="0"/>
        <v>19899.800000000003</v>
      </c>
      <c r="F13" s="36">
        <f t="shared" si="0"/>
        <v>638.40000000000009</v>
      </c>
      <c r="G13" s="36">
        <f t="shared" si="0"/>
        <v>1087.3957599999999</v>
      </c>
      <c r="H13" s="36">
        <f t="shared" si="0"/>
        <v>935.1</v>
      </c>
      <c r="I13" s="36">
        <f t="shared" si="0"/>
        <v>1020.7000000000002</v>
      </c>
      <c r="J13" s="36">
        <f t="shared" ref="J13:K13" si="1">+J15+J27</f>
        <v>941.2</v>
      </c>
      <c r="K13" s="36">
        <f t="shared" si="1"/>
        <v>1032.5999999999999</v>
      </c>
      <c r="L13" s="36">
        <f t="shared" ref="L13:M13" si="2">+L15+L27</f>
        <v>975.09999999999991</v>
      </c>
      <c r="M13" s="83">
        <f t="shared" si="2"/>
        <v>1684.7000000000003</v>
      </c>
      <c r="N13" s="83">
        <f t="shared" ref="N13:O13" si="3">+N15+N27</f>
        <v>2526.1</v>
      </c>
      <c r="O13" s="83">
        <f t="shared" si="3"/>
        <v>1684.8000000000002</v>
      </c>
      <c r="P13" s="74">
        <f t="shared" ref="P13" si="4">+P15+P27</f>
        <v>1439.4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6.5" customHeight="1">
      <c r="A14" s="29"/>
      <c r="B14" s="80" t="s">
        <v>82</v>
      </c>
      <c r="C14" s="197">
        <v>0</v>
      </c>
      <c r="D14" s="36">
        <v>830.7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231">
        <v>0</v>
      </c>
      <c r="O14" s="231">
        <v>0</v>
      </c>
      <c r="P14" s="198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8" customHeight="1">
      <c r="A15" s="29"/>
      <c r="B15" s="80" t="s">
        <v>85</v>
      </c>
      <c r="C15" s="36">
        <f t="shared" ref="C15:N15" si="5">+C16+C21</f>
        <v>18371</v>
      </c>
      <c r="D15" s="36">
        <f t="shared" si="5"/>
        <v>18315.600000000002</v>
      </c>
      <c r="E15" s="36">
        <f t="shared" si="5"/>
        <v>19761.400000000001</v>
      </c>
      <c r="F15" s="36">
        <f t="shared" si="5"/>
        <v>506.20000000000005</v>
      </c>
      <c r="G15" s="36">
        <f t="shared" si="5"/>
        <v>949.5</v>
      </c>
      <c r="H15" s="36">
        <f t="shared" si="5"/>
        <v>805.6</v>
      </c>
      <c r="I15" s="36">
        <f t="shared" si="5"/>
        <v>878.00000000000011</v>
      </c>
      <c r="J15" s="36">
        <f t="shared" si="5"/>
        <v>799.6</v>
      </c>
      <c r="K15" s="36">
        <f t="shared" si="5"/>
        <v>896.09999999999991</v>
      </c>
      <c r="L15" s="36">
        <f t="shared" si="5"/>
        <v>826.19999999999993</v>
      </c>
      <c r="M15" s="36">
        <f t="shared" si="5"/>
        <v>1531.8000000000002</v>
      </c>
      <c r="N15" s="83">
        <f t="shared" si="5"/>
        <v>2372.9</v>
      </c>
      <c r="O15" s="83">
        <f t="shared" ref="O15:P15" si="6">+O16+O21</f>
        <v>1529.4</v>
      </c>
      <c r="P15" s="74">
        <f t="shared" si="6"/>
        <v>1367.4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8" customHeight="1">
      <c r="A16" s="29"/>
      <c r="B16" s="81" t="s">
        <v>39</v>
      </c>
      <c r="C16" s="36">
        <f t="shared" ref="C16:F16" si="7">+C17</f>
        <v>17838.3</v>
      </c>
      <c r="D16" s="36">
        <f t="shared" si="7"/>
        <v>17915.000000000004</v>
      </c>
      <c r="E16" s="36">
        <f>+E17+E20</f>
        <v>19216.7</v>
      </c>
      <c r="F16" s="36">
        <f t="shared" si="7"/>
        <v>0</v>
      </c>
      <c r="G16" s="36">
        <f>+G17+G18</f>
        <v>581.9</v>
      </c>
      <c r="H16" s="36">
        <f t="shared" ref="H16:L16" si="8">+H17+H18</f>
        <v>612</v>
      </c>
      <c r="I16" s="36">
        <f t="shared" si="8"/>
        <v>638.50000000000011</v>
      </c>
      <c r="J16" s="36">
        <f t="shared" si="8"/>
        <v>599.5</v>
      </c>
      <c r="K16" s="36">
        <f t="shared" si="8"/>
        <v>725.3</v>
      </c>
      <c r="L16" s="36">
        <f t="shared" si="8"/>
        <v>636.29999999999995</v>
      </c>
      <c r="M16" s="36">
        <f>+M17+M18+M19</f>
        <v>1355.9</v>
      </c>
      <c r="N16" s="83">
        <f>+N17+N18+N19</f>
        <v>2181.3000000000002</v>
      </c>
      <c r="O16" s="83">
        <f>+O17+O18+O19</f>
        <v>1347.4</v>
      </c>
      <c r="P16" s="74">
        <f>+P17+P18+P19</f>
        <v>1205.9000000000001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8" customHeight="1">
      <c r="A17" s="29"/>
      <c r="B17" s="141" t="s">
        <v>40</v>
      </c>
      <c r="C17" s="77">
        <v>17838.3</v>
      </c>
      <c r="D17" s="77">
        <v>17915.000000000004</v>
      </c>
      <c r="E17" s="77">
        <v>19213.100000000002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  <c r="N17" s="172">
        <v>0</v>
      </c>
      <c r="O17" s="172">
        <v>0</v>
      </c>
      <c r="P17" s="170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8" customHeight="1">
      <c r="A18" s="29"/>
      <c r="B18" s="141" t="s">
        <v>111</v>
      </c>
      <c r="C18" s="171">
        <v>0</v>
      </c>
      <c r="D18" s="171">
        <v>0</v>
      </c>
      <c r="E18" s="171">
        <v>0</v>
      </c>
      <c r="F18" s="171">
        <v>0</v>
      </c>
      <c r="G18" s="77">
        <v>581.9</v>
      </c>
      <c r="H18" s="77">
        <v>612</v>
      </c>
      <c r="I18" s="77">
        <v>638.50000000000011</v>
      </c>
      <c r="J18" s="77">
        <v>599.5</v>
      </c>
      <c r="K18" s="77">
        <v>725.3</v>
      </c>
      <c r="L18" s="77">
        <v>636.29999999999995</v>
      </c>
      <c r="M18" s="153">
        <v>646.10000000000014</v>
      </c>
      <c r="N18" s="153">
        <v>481.80000000000007</v>
      </c>
      <c r="O18" s="283">
        <v>121.5</v>
      </c>
      <c r="P18" s="30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34.5" customHeight="1">
      <c r="A19" s="29"/>
      <c r="B19" s="142" t="s">
        <v>112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70">
        <v>709.8</v>
      </c>
      <c r="N19" s="70">
        <v>1699.5</v>
      </c>
      <c r="O19" s="284">
        <v>1225.9000000000001</v>
      </c>
      <c r="P19" s="226">
        <v>1205.9000000000001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5" customHeight="1">
      <c r="A20" s="29"/>
      <c r="B20" s="142" t="s">
        <v>0</v>
      </c>
      <c r="C20" s="173">
        <v>0</v>
      </c>
      <c r="D20" s="173">
        <v>0</v>
      </c>
      <c r="E20" s="77">
        <v>3.6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99">
        <v>0</v>
      </c>
      <c r="N20" s="99">
        <v>0</v>
      </c>
      <c r="O20" s="285"/>
      <c r="P20" s="21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8" customHeight="1">
      <c r="A21" s="29"/>
      <c r="B21" s="143" t="s">
        <v>48</v>
      </c>
      <c r="C21" s="43">
        <f t="shared" ref="C21:O21" si="9">+C22+C25+C26</f>
        <v>532.70000000000005</v>
      </c>
      <c r="D21" s="43">
        <f t="shared" si="9"/>
        <v>400.6</v>
      </c>
      <c r="E21" s="43">
        <f t="shared" si="9"/>
        <v>544.70000000000005</v>
      </c>
      <c r="F21" s="43">
        <f t="shared" si="9"/>
        <v>506.20000000000005</v>
      </c>
      <c r="G21" s="43">
        <f t="shared" si="9"/>
        <v>367.6</v>
      </c>
      <c r="H21" s="43">
        <f t="shared" si="9"/>
        <v>193.6</v>
      </c>
      <c r="I21" s="43">
        <f t="shared" si="9"/>
        <v>239.5</v>
      </c>
      <c r="J21" s="43">
        <f t="shared" si="9"/>
        <v>200.1</v>
      </c>
      <c r="K21" s="43">
        <f t="shared" si="9"/>
        <v>170.8</v>
      </c>
      <c r="L21" s="43">
        <f t="shared" si="9"/>
        <v>189.89999999999998</v>
      </c>
      <c r="M21" s="43">
        <f t="shared" si="9"/>
        <v>175.9</v>
      </c>
      <c r="N21" s="78">
        <f t="shared" si="9"/>
        <v>191.59999999999994</v>
      </c>
      <c r="O21" s="78">
        <f t="shared" si="9"/>
        <v>182</v>
      </c>
      <c r="P21" s="61">
        <f t="shared" ref="P21" si="10">+P22+P25+P26</f>
        <v>161.5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8" customHeight="1">
      <c r="A22" s="29"/>
      <c r="B22" s="250" t="s">
        <v>113</v>
      </c>
      <c r="C22" s="43">
        <f t="shared" ref="C22:O22" si="11">+C23+C24</f>
        <v>315.5</v>
      </c>
      <c r="D22" s="43">
        <f t="shared" si="11"/>
        <v>214.1</v>
      </c>
      <c r="E22" s="43">
        <f t="shared" si="11"/>
        <v>345.7</v>
      </c>
      <c r="F22" s="43">
        <f t="shared" si="11"/>
        <v>295.60000000000002</v>
      </c>
      <c r="G22" s="43">
        <f t="shared" si="11"/>
        <v>252.7</v>
      </c>
      <c r="H22" s="43">
        <f t="shared" si="11"/>
        <v>193.6</v>
      </c>
      <c r="I22" s="43">
        <f t="shared" si="11"/>
        <v>239.5</v>
      </c>
      <c r="J22" s="43">
        <f t="shared" si="11"/>
        <v>200.1</v>
      </c>
      <c r="K22" s="43">
        <f t="shared" si="11"/>
        <v>170.8</v>
      </c>
      <c r="L22" s="43">
        <f t="shared" si="11"/>
        <v>189.89999999999998</v>
      </c>
      <c r="M22" s="43">
        <f t="shared" si="11"/>
        <v>175.9</v>
      </c>
      <c r="N22" s="43">
        <f t="shared" si="11"/>
        <v>191.49999999999994</v>
      </c>
      <c r="O22" s="78">
        <f t="shared" si="11"/>
        <v>182</v>
      </c>
      <c r="P22" s="61">
        <f t="shared" ref="P22" si="12">+P23+P24</f>
        <v>161.5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8" customHeight="1">
      <c r="A23" s="29"/>
      <c r="B23" s="251" t="s">
        <v>164</v>
      </c>
      <c r="C23" s="77">
        <v>315.5</v>
      </c>
      <c r="D23" s="77">
        <v>214.1</v>
      </c>
      <c r="E23" s="77">
        <v>345.7</v>
      </c>
      <c r="F23" s="77">
        <v>295.60000000000002</v>
      </c>
      <c r="G23" s="77">
        <v>252.7</v>
      </c>
      <c r="H23" s="77">
        <v>193.6</v>
      </c>
      <c r="I23" s="77">
        <v>239.5</v>
      </c>
      <c r="J23" s="77">
        <v>200.1</v>
      </c>
      <c r="K23" s="77">
        <v>170.8</v>
      </c>
      <c r="L23" s="77">
        <v>189.89999999999998</v>
      </c>
      <c r="M23" s="153">
        <v>175.9</v>
      </c>
      <c r="N23" s="153">
        <v>191.49999999999994</v>
      </c>
      <c r="O23" s="283">
        <v>162</v>
      </c>
      <c r="P23" s="30">
        <v>111.4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8" customHeight="1">
      <c r="A24" s="29"/>
      <c r="B24" s="252" t="s">
        <v>165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8"/>
      <c r="N24" s="228"/>
      <c r="O24" s="286">
        <v>20</v>
      </c>
      <c r="P24" s="229">
        <v>50.100000000000009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8" customHeight="1">
      <c r="A25" s="29"/>
      <c r="B25" s="82" t="s">
        <v>156</v>
      </c>
      <c r="C25" s="77">
        <v>217.2</v>
      </c>
      <c r="D25" s="77">
        <v>186.5</v>
      </c>
      <c r="E25" s="77">
        <v>199</v>
      </c>
      <c r="F25" s="77">
        <v>210.6</v>
      </c>
      <c r="G25" s="77">
        <v>114.9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2">
        <v>0</v>
      </c>
      <c r="N25" s="172">
        <v>0</v>
      </c>
      <c r="O25" s="287">
        <v>0</v>
      </c>
      <c r="P25" s="230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8" customHeight="1">
      <c r="A26" s="29"/>
      <c r="B26" s="82" t="s">
        <v>0</v>
      </c>
      <c r="C26" s="77">
        <v>0</v>
      </c>
      <c r="D26" s="77">
        <v>0</v>
      </c>
      <c r="E26" s="77">
        <v>0</v>
      </c>
      <c r="F26" s="77">
        <v>0</v>
      </c>
      <c r="G26" s="77"/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2">
        <v>0</v>
      </c>
      <c r="N26" s="153">
        <v>0.1</v>
      </c>
      <c r="O26" s="172">
        <v>0</v>
      </c>
      <c r="P26" s="170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8" customHeight="1">
      <c r="A27" s="29"/>
      <c r="B27" s="80" t="s">
        <v>114</v>
      </c>
      <c r="C27" s="62">
        <f t="shared" ref="C27:I27" si="13">+C28</f>
        <v>118.8</v>
      </c>
      <c r="D27" s="62">
        <f t="shared" si="13"/>
        <v>140.9</v>
      </c>
      <c r="E27" s="62">
        <f t="shared" si="13"/>
        <v>138.39999999999998</v>
      </c>
      <c r="F27" s="62">
        <f t="shared" si="13"/>
        <v>132.19999999999999</v>
      </c>
      <c r="G27" s="62">
        <f t="shared" si="13"/>
        <v>137.89576</v>
      </c>
      <c r="H27" s="62">
        <f t="shared" si="13"/>
        <v>129.5</v>
      </c>
      <c r="I27" s="62">
        <f t="shared" si="13"/>
        <v>142.70000000000002</v>
      </c>
      <c r="J27" s="62">
        <f t="shared" ref="J27:P27" si="14">+J28</f>
        <v>141.60000000000002</v>
      </c>
      <c r="K27" s="62">
        <f t="shared" si="14"/>
        <v>136.5</v>
      </c>
      <c r="L27" s="62">
        <f t="shared" si="14"/>
        <v>148.90000000000003</v>
      </c>
      <c r="M27" s="46">
        <f t="shared" si="14"/>
        <v>152.9</v>
      </c>
      <c r="N27" s="46">
        <f t="shared" si="14"/>
        <v>153.20000000000002</v>
      </c>
      <c r="O27" s="46">
        <f t="shared" si="14"/>
        <v>155.4</v>
      </c>
      <c r="P27" s="63">
        <f t="shared" si="14"/>
        <v>72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8" customHeight="1">
      <c r="A28" s="29"/>
      <c r="B28" s="111" t="s">
        <v>115</v>
      </c>
      <c r="C28" s="77">
        <v>118.8</v>
      </c>
      <c r="D28" s="77">
        <v>140.9</v>
      </c>
      <c r="E28" s="77">
        <v>138.39999999999998</v>
      </c>
      <c r="F28" s="77">
        <v>132.19999999999999</v>
      </c>
      <c r="G28" s="77">
        <v>137.89576</v>
      </c>
      <c r="H28" s="77">
        <v>129.5</v>
      </c>
      <c r="I28" s="77">
        <v>142.70000000000002</v>
      </c>
      <c r="J28" s="77">
        <v>141.60000000000002</v>
      </c>
      <c r="K28" s="77">
        <v>136.5</v>
      </c>
      <c r="L28" s="77">
        <v>148.90000000000003</v>
      </c>
      <c r="M28" s="153">
        <v>152.9</v>
      </c>
      <c r="N28" s="153">
        <v>153.20000000000002</v>
      </c>
      <c r="O28" s="283">
        <v>155.4</v>
      </c>
      <c r="P28" s="30">
        <v>72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8" customHeight="1">
      <c r="A29" s="29"/>
      <c r="B29" s="144" t="s">
        <v>116</v>
      </c>
      <c r="C29" s="154">
        <v>860.19999999999993</v>
      </c>
      <c r="D29" s="79">
        <v>859.90000000000009</v>
      </c>
      <c r="E29" s="154">
        <v>1008.7</v>
      </c>
      <c r="F29" s="154">
        <v>1845.3</v>
      </c>
      <c r="G29" s="79">
        <v>1328.1999999999998</v>
      </c>
      <c r="H29" s="79">
        <v>1250.2</v>
      </c>
      <c r="I29" s="79">
        <v>1552.4</v>
      </c>
      <c r="J29" s="79">
        <v>1515.1</v>
      </c>
      <c r="K29" s="79">
        <v>1483.3</v>
      </c>
      <c r="L29" s="79">
        <v>1549.8999999999999</v>
      </c>
      <c r="M29" s="154">
        <v>2635.1</v>
      </c>
      <c r="N29" s="154">
        <v>2514.2000000000003</v>
      </c>
      <c r="O29" s="288">
        <v>2553.2999999999997</v>
      </c>
      <c r="P29" s="237">
        <v>2660.6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8" customHeight="1">
      <c r="A30" s="29"/>
      <c r="B30" s="76" t="s">
        <v>104</v>
      </c>
      <c r="C30" s="83">
        <v>0</v>
      </c>
      <c r="D30" s="83">
        <v>0</v>
      </c>
      <c r="E30" s="83">
        <v>200</v>
      </c>
      <c r="F30" s="83">
        <v>69</v>
      </c>
      <c r="G30" s="83">
        <v>0</v>
      </c>
      <c r="H30" s="83">
        <v>0</v>
      </c>
      <c r="I30" s="83">
        <v>0</v>
      </c>
      <c r="J30" s="83">
        <v>0</v>
      </c>
      <c r="K30" s="78">
        <v>105</v>
      </c>
      <c r="L30" s="78">
        <v>95</v>
      </c>
      <c r="M30" s="78">
        <v>1577.7</v>
      </c>
      <c r="N30" s="78">
        <v>2000.6</v>
      </c>
      <c r="O30" s="288">
        <v>0</v>
      </c>
      <c r="P30" s="237">
        <v>16978.8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8" customHeight="1">
      <c r="A31" s="29"/>
      <c r="B31" s="295" t="s">
        <v>175</v>
      </c>
      <c r="C31" s="296">
        <v>0</v>
      </c>
      <c r="D31" s="296">
        <v>0</v>
      </c>
      <c r="E31" s="311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6">
        <v>0</v>
      </c>
      <c r="O31" s="298">
        <v>0</v>
      </c>
      <c r="P31" s="229">
        <v>400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8" customHeight="1">
      <c r="A32" s="29"/>
      <c r="B32" s="13" t="s">
        <v>176</v>
      </c>
      <c r="C32" s="294">
        <v>0</v>
      </c>
      <c r="D32" s="294">
        <v>0</v>
      </c>
      <c r="E32" s="310">
        <v>0</v>
      </c>
      <c r="F32" s="294">
        <v>0</v>
      </c>
      <c r="G32" s="310">
        <v>0</v>
      </c>
      <c r="H32" s="294">
        <v>0</v>
      </c>
      <c r="I32" s="294">
        <v>0</v>
      </c>
      <c r="J32" s="294">
        <v>0</v>
      </c>
      <c r="K32" s="294">
        <v>0</v>
      </c>
      <c r="L32" s="297">
        <v>0</v>
      </c>
      <c r="M32" s="297">
        <v>0</v>
      </c>
      <c r="N32" s="297">
        <v>0</v>
      </c>
      <c r="O32" s="299">
        <v>0</v>
      </c>
      <c r="P32" s="30">
        <v>12000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8" customHeight="1">
      <c r="A33" s="29"/>
      <c r="B33" s="13" t="s">
        <v>177</v>
      </c>
      <c r="C33" s="294">
        <v>0</v>
      </c>
      <c r="D33" s="294">
        <v>0</v>
      </c>
      <c r="E33" s="294">
        <v>0</v>
      </c>
      <c r="F33" s="294">
        <v>0</v>
      </c>
      <c r="G33" s="310">
        <v>0</v>
      </c>
      <c r="H33" s="294">
        <v>0</v>
      </c>
      <c r="I33" s="294">
        <v>0</v>
      </c>
      <c r="J33" s="294">
        <v>0</v>
      </c>
      <c r="K33" s="294">
        <v>0</v>
      </c>
      <c r="L33" s="297">
        <v>0</v>
      </c>
      <c r="M33" s="297">
        <v>0</v>
      </c>
      <c r="N33" s="313">
        <v>0</v>
      </c>
      <c r="O33" s="299">
        <v>0</v>
      </c>
      <c r="P33" s="30">
        <v>578.79999999999995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8" customHeight="1">
      <c r="A34" s="29"/>
      <c r="B34" s="13" t="s">
        <v>178</v>
      </c>
      <c r="C34" s="294">
        <v>0</v>
      </c>
      <c r="D34" s="294">
        <v>0</v>
      </c>
      <c r="E34" s="294">
        <v>0</v>
      </c>
      <c r="F34" s="294">
        <v>0</v>
      </c>
      <c r="G34" s="294">
        <v>0</v>
      </c>
      <c r="H34" s="310">
        <v>0</v>
      </c>
      <c r="I34" s="294">
        <v>0</v>
      </c>
      <c r="J34" s="294">
        <v>0</v>
      </c>
      <c r="K34" s="294">
        <v>0</v>
      </c>
      <c r="L34" s="297">
        <v>0</v>
      </c>
      <c r="M34" s="297">
        <v>0</v>
      </c>
      <c r="N34" s="297">
        <v>0</v>
      </c>
      <c r="O34" s="299">
        <v>0</v>
      </c>
      <c r="P34" s="30">
        <v>4000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8" customHeight="1">
      <c r="A35" s="29"/>
      <c r="B35" s="13" t="s">
        <v>179</v>
      </c>
      <c r="C35" s="294">
        <v>0</v>
      </c>
      <c r="D35" s="294">
        <v>0</v>
      </c>
      <c r="E35" s="294">
        <v>0</v>
      </c>
      <c r="F35" s="294">
        <v>0</v>
      </c>
      <c r="G35" s="294">
        <v>0</v>
      </c>
      <c r="H35" s="310">
        <v>0</v>
      </c>
      <c r="I35" s="294">
        <v>0</v>
      </c>
      <c r="J35" s="294">
        <v>0</v>
      </c>
      <c r="K35" s="283">
        <v>105</v>
      </c>
      <c r="L35" s="283">
        <v>95</v>
      </c>
      <c r="M35" s="283">
        <v>1577.7</v>
      </c>
      <c r="N35" s="283">
        <v>0</v>
      </c>
      <c r="O35" s="283">
        <v>0</v>
      </c>
      <c r="P35" s="30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8" customHeight="1">
      <c r="A36" s="29"/>
      <c r="B36" s="13" t="s">
        <v>180</v>
      </c>
      <c r="C36" s="283">
        <v>0</v>
      </c>
      <c r="D36" s="283">
        <v>0</v>
      </c>
      <c r="E36" s="283">
        <v>200</v>
      </c>
      <c r="F36" s="283">
        <v>69</v>
      </c>
      <c r="G36" s="283">
        <v>0</v>
      </c>
      <c r="H36" s="312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283">
        <v>0</v>
      </c>
      <c r="P36" s="30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8" customHeight="1">
      <c r="A37" s="29"/>
      <c r="B37" s="76" t="s">
        <v>89</v>
      </c>
      <c r="C37" s="83">
        <f t="shared" ref="C37:N37" si="15">+C38+C49+C57+C54</f>
        <v>3273.5</v>
      </c>
      <c r="D37" s="83">
        <f t="shared" si="15"/>
        <v>2107.5</v>
      </c>
      <c r="E37" s="83">
        <f t="shared" si="15"/>
        <v>2534.4</v>
      </c>
      <c r="F37" s="83">
        <f t="shared" si="15"/>
        <v>3125.2</v>
      </c>
      <c r="G37" s="83">
        <f t="shared" si="15"/>
        <v>3212.5000000000005</v>
      </c>
      <c r="H37" s="36">
        <f t="shared" si="15"/>
        <v>3491.2000000000003</v>
      </c>
      <c r="I37" s="83">
        <f t="shared" si="15"/>
        <v>3358.5</v>
      </c>
      <c r="J37" s="83">
        <f t="shared" si="15"/>
        <v>12068.3</v>
      </c>
      <c r="K37" s="83">
        <f t="shared" si="15"/>
        <v>13613.599999999999</v>
      </c>
      <c r="L37" s="83">
        <f t="shared" si="15"/>
        <v>16945.2</v>
      </c>
      <c r="M37" s="83">
        <f t="shared" si="15"/>
        <v>16984.400000000001</v>
      </c>
      <c r="N37" s="83">
        <f t="shared" si="15"/>
        <v>21341.9</v>
      </c>
      <c r="O37" s="83">
        <f>+O38+O49+O57+O54</f>
        <v>20185.999999999996</v>
      </c>
      <c r="P37" s="74">
        <f>+P38+P49+P57+P54</f>
        <v>14545.800000000001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8" customHeight="1">
      <c r="A38" s="29"/>
      <c r="B38" s="80" t="s">
        <v>52</v>
      </c>
      <c r="C38" s="36">
        <f t="shared" ref="C38:I38" si="16">+C39+C44</f>
        <v>1350.5</v>
      </c>
      <c r="D38" s="83">
        <f t="shared" si="16"/>
        <v>1211.2</v>
      </c>
      <c r="E38" s="83">
        <f t="shared" si="16"/>
        <v>1716.1999999999998</v>
      </c>
      <c r="F38" s="83">
        <f t="shared" si="16"/>
        <v>1963.3999999999999</v>
      </c>
      <c r="G38" s="83">
        <f t="shared" si="16"/>
        <v>2247.6000000000004</v>
      </c>
      <c r="H38" s="36">
        <f t="shared" si="16"/>
        <v>2772.1000000000004</v>
      </c>
      <c r="I38" s="83">
        <f t="shared" si="16"/>
        <v>2232.9</v>
      </c>
      <c r="J38" s="83">
        <f t="shared" ref="J38:K38" si="17">+J39+J44</f>
        <v>11334.3</v>
      </c>
      <c r="K38" s="83">
        <f t="shared" si="17"/>
        <v>12837.099999999999</v>
      </c>
      <c r="L38" s="36">
        <f t="shared" ref="L38:M38" si="18">+L39+L44</f>
        <v>15838.2</v>
      </c>
      <c r="M38" s="83">
        <f t="shared" si="18"/>
        <v>16016.400000000001</v>
      </c>
      <c r="N38" s="83">
        <f t="shared" ref="N38:O38" si="19">+N39+N44</f>
        <v>20523.900000000001</v>
      </c>
      <c r="O38" s="36">
        <f t="shared" si="19"/>
        <v>18336.199999999997</v>
      </c>
      <c r="P38" s="74">
        <f t="shared" ref="P38" si="20">+P39+P44</f>
        <v>12940.100000000002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" customHeight="1">
      <c r="A39" s="29"/>
      <c r="B39" s="81" t="s">
        <v>53</v>
      </c>
      <c r="C39" s="36">
        <f t="shared" ref="C39:I39" si="21">SUM(C40:C43)</f>
        <v>821.20000000000016</v>
      </c>
      <c r="D39" s="36">
        <f t="shared" si="21"/>
        <v>924.1</v>
      </c>
      <c r="E39" s="83">
        <f t="shared" si="21"/>
        <v>1022.5</v>
      </c>
      <c r="F39" s="36">
        <f t="shared" si="21"/>
        <v>1169.3999999999999</v>
      </c>
      <c r="G39" s="36">
        <f t="shared" si="21"/>
        <v>1099.5</v>
      </c>
      <c r="H39" s="36">
        <f t="shared" si="21"/>
        <v>1002.6000000000001</v>
      </c>
      <c r="I39" s="36">
        <f t="shared" si="21"/>
        <v>1044.1000000000001</v>
      </c>
      <c r="J39" s="83">
        <f t="shared" ref="J39:K39" si="22">SUM(J40:J43)</f>
        <v>986.50000000000011</v>
      </c>
      <c r="K39" s="36">
        <f t="shared" si="22"/>
        <v>1084.6999999999998</v>
      </c>
      <c r="L39" s="36">
        <f t="shared" ref="L39:M39" si="23">SUM(L40:L43)</f>
        <v>1236.8</v>
      </c>
      <c r="M39" s="83">
        <f t="shared" si="23"/>
        <v>1190.1000000000001</v>
      </c>
      <c r="N39" s="83">
        <f t="shared" ref="N39:O39" si="24">SUM(N40:N43)</f>
        <v>1156.5</v>
      </c>
      <c r="O39" s="83">
        <f t="shared" si="24"/>
        <v>1187.5999999999997</v>
      </c>
      <c r="P39" s="74">
        <f t="shared" ref="P39" si="25">SUM(P40:P43)</f>
        <v>1026.8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" customHeight="1">
      <c r="A40" s="29"/>
      <c r="B40" s="82" t="s">
        <v>3</v>
      </c>
      <c r="C40" s="77">
        <v>789.20000000000016</v>
      </c>
      <c r="D40" s="77">
        <v>893.4</v>
      </c>
      <c r="E40" s="153">
        <v>967.3</v>
      </c>
      <c r="F40" s="77">
        <v>1120.3</v>
      </c>
      <c r="G40" s="77">
        <v>1061.8</v>
      </c>
      <c r="H40" s="77">
        <v>955.40000000000009</v>
      </c>
      <c r="I40" s="77">
        <v>993.80000000000007</v>
      </c>
      <c r="J40" s="77">
        <v>909.7</v>
      </c>
      <c r="K40" s="77">
        <v>1000.5</v>
      </c>
      <c r="L40" s="77">
        <v>945.19999999999993</v>
      </c>
      <c r="M40" s="153">
        <v>971.30000000000007</v>
      </c>
      <c r="N40" s="77">
        <v>1039.5999999999999</v>
      </c>
      <c r="O40" s="283">
        <v>1077.6999999999998</v>
      </c>
      <c r="P40" s="30">
        <v>970.6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" customHeight="1">
      <c r="A41" s="29"/>
      <c r="B41" s="82" t="s">
        <v>117</v>
      </c>
      <c r="C41" s="77">
        <v>32</v>
      </c>
      <c r="D41" s="77">
        <v>30.7</v>
      </c>
      <c r="E41" s="77">
        <v>55.2</v>
      </c>
      <c r="F41" s="77">
        <v>49.1</v>
      </c>
      <c r="G41" s="77">
        <v>37.700000000000003</v>
      </c>
      <c r="H41" s="77">
        <v>47.2</v>
      </c>
      <c r="I41" s="77">
        <v>50.3</v>
      </c>
      <c r="J41" s="77">
        <v>37.1</v>
      </c>
      <c r="K41" s="77">
        <v>31.599999999999998</v>
      </c>
      <c r="L41" s="77">
        <v>30.5</v>
      </c>
      <c r="M41" s="153">
        <v>34.4</v>
      </c>
      <c r="N41" s="153">
        <v>30</v>
      </c>
      <c r="O41" s="283">
        <v>24.299999999999997</v>
      </c>
      <c r="P41" s="30">
        <v>4.0999999999999996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" customHeight="1">
      <c r="A42" s="29"/>
      <c r="B42" s="308" t="s">
        <v>118</v>
      </c>
      <c r="C42" s="309">
        <v>0</v>
      </c>
      <c r="D42" s="309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227">
        <v>39.70000000000001</v>
      </c>
      <c r="K42" s="227">
        <v>52.600000000000009</v>
      </c>
      <c r="L42" s="227">
        <v>261.10000000000002</v>
      </c>
      <c r="M42" s="228">
        <v>184.4</v>
      </c>
      <c r="N42" s="228">
        <v>86.899999999999991</v>
      </c>
      <c r="O42" s="286">
        <v>85.6</v>
      </c>
      <c r="P42" s="229">
        <v>51.999999999999993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8" customHeight="1">
      <c r="A43" s="29"/>
      <c r="B43" s="82" t="s">
        <v>119</v>
      </c>
      <c r="C43" s="77"/>
      <c r="D43" s="171">
        <v>0</v>
      </c>
      <c r="E43" s="171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153">
        <v>0</v>
      </c>
      <c r="N43" s="153">
        <v>0</v>
      </c>
      <c r="O43" s="283">
        <v>0</v>
      </c>
      <c r="P43" s="30">
        <v>0.1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8" customHeight="1">
      <c r="A44" s="29"/>
      <c r="B44" s="81" t="s">
        <v>54</v>
      </c>
      <c r="C44" s="36">
        <f t="shared" ref="C44:O44" si="26">SUM(C45:C48)</f>
        <v>529.29999999999995</v>
      </c>
      <c r="D44" s="36">
        <f t="shared" si="26"/>
        <v>287.09999999999997</v>
      </c>
      <c r="E44" s="36">
        <f t="shared" si="26"/>
        <v>693.69999999999993</v>
      </c>
      <c r="F44" s="36">
        <f t="shared" si="26"/>
        <v>794</v>
      </c>
      <c r="G44" s="36">
        <f t="shared" si="26"/>
        <v>1148.1000000000001</v>
      </c>
      <c r="H44" s="36">
        <f t="shared" si="26"/>
        <v>1769.5</v>
      </c>
      <c r="I44" s="36">
        <f t="shared" si="26"/>
        <v>1188.8</v>
      </c>
      <c r="J44" s="36">
        <f t="shared" si="26"/>
        <v>10347.799999999999</v>
      </c>
      <c r="K44" s="36">
        <f t="shared" si="26"/>
        <v>11752.4</v>
      </c>
      <c r="L44" s="36">
        <f t="shared" si="26"/>
        <v>14601.400000000001</v>
      </c>
      <c r="M44" s="83">
        <f t="shared" si="26"/>
        <v>14826.300000000001</v>
      </c>
      <c r="N44" s="83">
        <f t="shared" si="26"/>
        <v>19367.400000000001</v>
      </c>
      <c r="O44" s="83">
        <f t="shared" si="26"/>
        <v>17148.599999999999</v>
      </c>
      <c r="P44" s="74">
        <f t="shared" ref="P44" si="27">SUM(P45:P48)</f>
        <v>11913.300000000003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8" customHeight="1">
      <c r="A45" s="29"/>
      <c r="B45" s="82" t="s">
        <v>120</v>
      </c>
      <c r="C45" s="77">
        <v>520.5</v>
      </c>
      <c r="D45" s="77">
        <v>278.59999999999997</v>
      </c>
      <c r="E45" s="77">
        <v>684.8</v>
      </c>
      <c r="F45" s="77">
        <v>790.9</v>
      </c>
      <c r="G45" s="77">
        <v>516</v>
      </c>
      <c r="H45" s="77">
        <v>1767.4</v>
      </c>
      <c r="I45" s="77">
        <v>1186.3999999999999</v>
      </c>
      <c r="J45" s="77">
        <v>1295.8</v>
      </c>
      <c r="K45" s="77">
        <v>204</v>
      </c>
      <c r="L45" s="77">
        <v>205.7</v>
      </c>
      <c r="M45" s="153">
        <v>259.39999999999998</v>
      </c>
      <c r="N45" s="153">
        <v>233.49999999999997</v>
      </c>
      <c r="O45" s="283">
        <v>274.5</v>
      </c>
      <c r="P45" s="30">
        <v>226.2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8" customHeight="1">
      <c r="A46" s="29"/>
      <c r="B46" s="82" t="s">
        <v>170</v>
      </c>
      <c r="C46" s="77"/>
      <c r="D46" s="77"/>
      <c r="E46" s="77"/>
      <c r="F46" s="171">
        <v>0</v>
      </c>
      <c r="G46" s="77">
        <v>626.9</v>
      </c>
      <c r="H46" s="77"/>
      <c r="I46" s="77"/>
      <c r="J46" s="77"/>
      <c r="K46" s="77"/>
      <c r="L46" s="77"/>
      <c r="M46" s="153"/>
      <c r="N46" s="153"/>
      <c r="O46" s="283"/>
      <c r="P46" s="30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8" customHeight="1">
      <c r="A47" s="29"/>
      <c r="B47" s="308" t="s">
        <v>121</v>
      </c>
      <c r="C47" s="309">
        <v>0</v>
      </c>
      <c r="D47" s="309">
        <v>0</v>
      </c>
      <c r="E47" s="309">
        <v>0</v>
      </c>
      <c r="F47" s="309">
        <v>0</v>
      </c>
      <c r="G47" s="309">
        <v>0</v>
      </c>
      <c r="H47" s="309">
        <v>0</v>
      </c>
      <c r="I47" s="309">
        <v>0</v>
      </c>
      <c r="J47" s="227">
        <v>7834.7999999999993</v>
      </c>
      <c r="K47" s="227">
        <v>10233.5</v>
      </c>
      <c r="L47" s="227">
        <v>12901.7</v>
      </c>
      <c r="M47" s="228">
        <v>13031.600000000002</v>
      </c>
      <c r="N47" s="228">
        <v>19131.400000000001</v>
      </c>
      <c r="O47" s="286">
        <v>16871.5</v>
      </c>
      <c r="P47" s="229">
        <v>11687.100000000002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8" customHeight="1">
      <c r="A48" s="29"/>
      <c r="B48" s="82" t="s">
        <v>0</v>
      </c>
      <c r="C48" s="77">
        <v>8.8000000000000007</v>
      </c>
      <c r="D48" s="77">
        <v>8.5</v>
      </c>
      <c r="E48" s="77">
        <v>8.9</v>
      </c>
      <c r="F48" s="77">
        <v>3.1</v>
      </c>
      <c r="G48" s="77">
        <v>5.2</v>
      </c>
      <c r="H48" s="77">
        <v>2.1</v>
      </c>
      <c r="I48" s="77">
        <v>2.4</v>
      </c>
      <c r="J48" s="77">
        <f>2.2+1215</f>
        <v>1217.2</v>
      </c>
      <c r="K48" s="77">
        <f>3+1311.9</f>
        <v>1314.9</v>
      </c>
      <c r="L48" s="77">
        <f>2.4+1491.6</f>
        <v>1494</v>
      </c>
      <c r="M48" s="153">
        <f>1533+2.3</f>
        <v>1535.3</v>
      </c>
      <c r="N48" s="232">
        <v>2.5</v>
      </c>
      <c r="O48" s="283">
        <v>2.6</v>
      </c>
      <c r="P48" s="30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8" customHeight="1">
      <c r="A49" s="29"/>
      <c r="B49" s="81" t="s">
        <v>55</v>
      </c>
      <c r="C49" s="62">
        <f t="shared" ref="C49:O49" si="28">SUM(C50:C53)</f>
        <v>1852.2</v>
      </c>
      <c r="D49" s="62">
        <f t="shared" si="28"/>
        <v>885.19999999999993</v>
      </c>
      <c r="E49" s="62">
        <f t="shared" si="28"/>
        <v>817.8</v>
      </c>
      <c r="F49" s="62">
        <f t="shared" si="28"/>
        <v>1161.8000000000002</v>
      </c>
      <c r="G49" s="62">
        <f t="shared" si="28"/>
        <v>964.9</v>
      </c>
      <c r="H49" s="62">
        <f t="shared" si="28"/>
        <v>719.1</v>
      </c>
      <c r="I49" s="62">
        <f>SUM(I50:I53)</f>
        <v>1125.5999999999999</v>
      </c>
      <c r="J49" s="62">
        <f t="shared" si="28"/>
        <v>734.00000000000011</v>
      </c>
      <c r="K49" s="62">
        <f t="shared" si="28"/>
        <v>776.5</v>
      </c>
      <c r="L49" s="62">
        <f t="shared" si="28"/>
        <v>1107</v>
      </c>
      <c r="M49" s="62">
        <f t="shared" si="28"/>
        <v>968.00000000000011</v>
      </c>
      <c r="N49" s="46">
        <f t="shared" si="28"/>
        <v>818</v>
      </c>
      <c r="O49" s="46">
        <f t="shared" si="28"/>
        <v>717.30000000000007</v>
      </c>
      <c r="P49" s="63">
        <f t="shared" ref="P49" si="29">SUM(P50:P53)</f>
        <v>454.39999999999992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18" customHeight="1">
      <c r="A50" s="29"/>
      <c r="B50" s="82" t="s">
        <v>122</v>
      </c>
      <c r="C50" s="77">
        <v>532.9</v>
      </c>
      <c r="D50" s="77">
        <v>504.5</v>
      </c>
      <c r="E50" s="77">
        <v>447.2</v>
      </c>
      <c r="F50" s="77">
        <v>532.70000000000005</v>
      </c>
      <c r="G50" s="77">
        <v>542.29999999999995</v>
      </c>
      <c r="H50" s="77">
        <v>535.20000000000005</v>
      </c>
      <c r="I50" s="77">
        <v>592.79999999999995</v>
      </c>
      <c r="J50" s="77">
        <v>734.00000000000011</v>
      </c>
      <c r="K50" s="77">
        <v>776.5</v>
      </c>
      <c r="L50" s="77">
        <v>1107</v>
      </c>
      <c r="M50" s="153">
        <v>968.00000000000011</v>
      </c>
      <c r="N50" s="153">
        <v>818</v>
      </c>
      <c r="O50" s="283">
        <v>717.30000000000007</v>
      </c>
      <c r="P50" s="30">
        <v>454.39999999999992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1:34" ht="18" customHeight="1">
      <c r="A51" s="29"/>
      <c r="B51" s="82" t="s">
        <v>142</v>
      </c>
      <c r="C51" s="77">
        <v>500.4</v>
      </c>
      <c r="D51" s="77">
        <v>377.3</v>
      </c>
      <c r="E51" s="77">
        <v>367.3</v>
      </c>
      <c r="F51" s="77">
        <v>387.2</v>
      </c>
      <c r="G51" s="77">
        <v>422.6</v>
      </c>
      <c r="H51" s="77">
        <v>183.5</v>
      </c>
      <c r="I51" s="77">
        <v>532.80000000000007</v>
      </c>
      <c r="J51" s="171">
        <v>0</v>
      </c>
      <c r="K51" s="171">
        <v>0</v>
      </c>
      <c r="L51" s="171">
        <v>0</v>
      </c>
      <c r="M51" s="172">
        <v>0</v>
      </c>
      <c r="N51" s="172">
        <v>0</v>
      </c>
      <c r="O51" s="289">
        <v>0</v>
      </c>
      <c r="P51" s="204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ht="18" customHeight="1">
      <c r="A52" s="29"/>
      <c r="B52" s="82" t="s">
        <v>143</v>
      </c>
      <c r="C52" s="77">
        <v>805.7</v>
      </c>
      <c r="D52" s="77">
        <v>0</v>
      </c>
      <c r="E52" s="77">
        <v>0</v>
      </c>
      <c r="F52" s="77">
        <v>242.4</v>
      </c>
      <c r="G52" s="77">
        <v>0</v>
      </c>
      <c r="H52" s="77">
        <v>0.4</v>
      </c>
      <c r="I52" s="171">
        <v>0</v>
      </c>
      <c r="J52" s="171">
        <v>0</v>
      </c>
      <c r="K52" s="171">
        <v>0</v>
      </c>
      <c r="L52" s="171">
        <v>0</v>
      </c>
      <c r="M52" s="172">
        <v>0</v>
      </c>
      <c r="N52" s="172">
        <v>0</v>
      </c>
      <c r="O52" s="289">
        <v>0</v>
      </c>
      <c r="P52" s="204">
        <v>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ht="18" customHeight="1">
      <c r="A53" s="29"/>
      <c r="B53" s="82" t="s">
        <v>0</v>
      </c>
      <c r="C53" s="77">
        <v>13.2</v>
      </c>
      <c r="D53" s="77">
        <v>3.4</v>
      </c>
      <c r="E53" s="77">
        <v>3.3</v>
      </c>
      <c r="F53" s="77">
        <v>-0.5</v>
      </c>
      <c r="G53" s="171">
        <v>0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2">
        <v>0</v>
      </c>
      <c r="N53" s="172">
        <v>0</v>
      </c>
      <c r="O53" s="289">
        <v>0</v>
      </c>
      <c r="P53" s="204">
        <v>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ht="18" customHeight="1">
      <c r="A54" s="29"/>
      <c r="B54" s="81" t="s">
        <v>56</v>
      </c>
      <c r="C54" s="43">
        <v>0</v>
      </c>
      <c r="D54" s="43">
        <v>0</v>
      </c>
      <c r="E54" s="43">
        <v>0</v>
      </c>
      <c r="F54" s="43">
        <v>0</v>
      </c>
      <c r="G54" s="190">
        <v>0</v>
      </c>
      <c r="H54" s="190">
        <v>0</v>
      </c>
      <c r="I54" s="190">
        <v>0</v>
      </c>
      <c r="J54" s="190">
        <v>0</v>
      </c>
      <c r="K54" s="190">
        <v>0</v>
      </c>
      <c r="L54" s="190">
        <v>0</v>
      </c>
      <c r="M54" s="191">
        <v>0</v>
      </c>
      <c r="N54" s="191">
        <v>0</v>
      </c>
      <c r="O54" s="78">
        <f>+O55+O56</f>
        <v>1132.4999999999998</v>
      </c>
      <c r="P54" s="61">
        <f>+P55+P56</f>
        <v>1151.3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ht="18" customHeight="1">
      <c r="A55" s="29"/>
      <c r="B55" s="238" t="s">
        <v>166</v>
      </c>
      <c r="C55" s="239"/>
      <c r="D55" s="239"/>
      <c r="E55" s="239"/>
      <c r="F55" s="239"/>
      <c r="G55" s="240">
        <v>0</v>
      </c>
      <c r="H55" s="240">
        <v>0</v>
      </c>
      <c r="I55" s="240">
        <v>0</v>
      </c>
      <c r="J55" s="240">
        <v>0</v>
      </c>
      <c r="K55" s="240">
        <v>0</v>
      </c>
      <c r="L55" s="240">
        <v>0</v>
      </c>
      <c r="M55" s="240">
        <v>0</v>
      </c>
      <c r="N55" s="240">
        <v>0</v>
      </c>
      <c r="O55" s="290">
        <v>51.3</v>
      </c>
      <c r="P55" s="241">
        <v>173.79999999999998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8" customHeight="1">
      <c r="A56" s="29"/>
      <c r="B56" s="238" t="s">
        <v>167</v>
      </c>
      <c r="C56" s="239"/>
      <c r="D56" s="239"/>
      <c r="E56" s="239"/>
      <c r="F56" s="239"/>
      <c r="G56" s="240">
        <v>0</v>
      </c>
      <c r="H56" s="240">
        <v>0</v>
      </c>
      <c r="I56" s="240">
        <v>0</v>
      </c>
      <c r="J56" s="240">
        <v>0</v>
      </c>
      <c r="K56" s="240">
        <v>0</v>
      </c>
      <c r="L56" s="240">
        <v>0</v>
      </c>
      <c r="M56" s="240">
        <v>0</v>
      </c>
      <c r="N56" s="240">
        <v>0</v>
      </c>
      <c r="O56" s="290">
        <v>1081.1999999999998</v>
      </c>
      <c r="P56" s="241">
        <v>977.5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ht="18" customHeight="1">
      <c r="A57" s="29"/>
      <c r="B57" s="81" t="s">
        <v>162</v>
      </c>
      <c r="C57" s="43">
        <v>70.8</v>
      </c>
      <c r="D57" s="43">
        <v>11.1</v>
      </c>
      <c r="E57" s="43">
        <v>0.4</v>
      </c>
      <c r="F57" s="43">
        <v>0</v>
      </c>
      <c r="G57" s="190">
        <v>0</v>
      </c>
      <c r="H57" s="190">
        <v>0</v>
      </c>
      <c r="I57" s="190">
        <v>0</v>
      </c>
      <c r="J57" s="190">
        <v>0</v>
      </c>
      <c r="K57" s="190">
        <v>0</v>
      </c>
      <c r="L57" s="190">
        <v>0</v>
      </c>
      <c r="M57" s="191">
        <v>0</v>
      </c>
      <c r="N57" s="191">
        <v>0</v>
      </c>
      <c r="O57" s="289">
        <v>0</v>
      </c>
      <c r="P57" s="204"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ht="18" customHeight="1">
      <c r="A58" s="29"/>
      <c r="B58" s="76" t="s">
        <v>90</v>
      </c>
      <c r="C58" s="36">
        <f t="shared" ref="C58:I58" si="30">+C59+C74+C75</f>
        <v>13167.3</v>
      </c>
      <c r="D58" s="36">
        <f t="shared" si="30"/>
        <v>6961.2999999999993</v>
      </c>
      <c r="E58" s="36">
        <f t="shared" si="30"/>
        <v>1668.1000000000001</v>
      </c>
      <c r="F58" s="36">
        <f t="shared" si="30"/>
        <v>6411.2000000000007</v>
      </c>
      <c r="G58" s="36">
        <f>+G59+G74+G75</f>
        <v>2437.3000000000002</v>
      </c>
      <c r="H58" s="36">
        <f t="shared" si="30"/>
        <v>1203.8</v>
      </c>
      <c r="I58" s="36">
        <f t="shared" si="30"/>
        <v>7439</v>
      </c>
      <c r="J58" s="36">
        <f t="shared" ref="J58" si="31">+J59+J74+J75</f>
        <v>4985.2000000000007</v>
      </c>
      <c r="K58" s="36">
        <f>+K59+K74+K75</f>
        <v>9403.1999999999989</v>
      </c>
      <c r="L58" s="36">
        <f t="shared" ref="L58:M58" si="32">+L59+L74+L75</f>
        <v>9807</v>
      </c>
      <c r="M58" s="83">
        <f t="shared" si="32"/>
        <v>12740.400000000001</v>
      </c>
      <c r="N58" s="83">
        <f t="shared" ref="N58:O58" si="33">+N59+N74+N75</f>
        <v>6237</v>
      </c>
      <c r="O58" s="83">
        <f t="shared" si="33"/>
        <v>8444.7999999999993</v>
      </c>
      <c r="P58" s="74">
        <f t="shared" ref="P58" si="34">+P59+P74+P75</f>
        <v>18675.2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ht="18" customHeight="1">
      <c r="A59" s="29"/>
      <c r="B59" s="76" t="s">
        <v>123</v>
      </c>
      <c r="C59" s="36">
        <f t="shared" ref="C59:N59" si="35">+C60+C64+C71+C73</f>
        <v>13140.9</v>
      </c>
      <c r="D59" s="36">
        <f t="shared" si="35"/>
        <v>6926.4</v>
      </c>
      <c r="E59" s="36">
        <f t="shared" si="35"/>
        <v>1610</v>
      </c>
      <c r="F59" s="36">
        <f t="shared" si="35"/>
        <v>3401</v>
      </c>
      <c r="G59" s="36">
        <f t="shared" si="35"/>
        <v>235.9</v>
      </c>
      <c r="H59" s="36">
        <f t="shared" si="35"/>
        <v>1164.5</v>
      </c>
      <c r="I59" s="36">
        <f t="shared" si="35"/>
        <v>7411.6</v>
      </c>
      <c r="J59" s="36">
        <f t="shared" si="35"/>
        <v>4985.1000000000004</v>
      </c>
      <c r="K59" s="36">
        <f t="shared" si="35"/>
        <v>9402.9</v>
      </c>
      <c r="L59" s="36">
        <f t="shared" si="35"/>
        <v>9806.6</v>
      </c>
      <c r="M59" s="36">
        <f t="shared" si="35"/>
        <v>12740.400000000001</v>
      </c>
      <c r="N59" s="83">
        <f t="shared" si="35"/>
        <v>6236.8</v>
      </c>
      <c r="O59" s="83">
        <f t="shared" ref="O59:P59" si="36">+O60+O64+O71+O73</f>
        <v>8444.7999999999993</v>
      </c>
      <c r="P59" s="74">
        <f t="shared" si="36"/>
        <v>17212.8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8" customHeight="1">
      <c r="A60" s="29"/>
      <c r="B60" s="145" t="s">
        <v>124</v>
      </c>
      <c r="C60" s="36">
        <f t="shared" ref="C60:I60" si="37">SUM(C61:C63)</f>
        <v>1058.8</v>
      </c>
      <c r="D60" s="36">
        <f t="shared" si="37"/>
        <v>3107.7</v>
      </c>
      <c r="E60" s="36">
        <f t="shared" si="37"/>
        <v>1610</v>
      </c>
      <c r="F60" s="36">
        <f t="shared" si="37"/>
        <v>3401</v>
      </c>
      <c r="G60" s="36">
        <f t="shared" si="37"/>
        <v>0</v>
      </c>
      <c r="H60" s="36">
        <f t="shared" si="37"/>
        <v>0</v>
      </c>
      <c r="I60" s="36">
        <f t="shared" si="37"/>
        <v>3178</v>
      </c>
      <c r="J60" s="36">
        <f t="shared" ref="J60" si="38">SUM(J61:J63)</f>
        <v>2137.6</v>
      </c>
      <c r="K60" s="83">
        <f t="shared" ref="K60:M60" si="39">SUM(K61:K63)</f>
        <v>4592.7</v>
      </c>
      <c r="L60" s="83">
        <f t="shared" si="39"/>
        <v>5449</v>
      </c>
      <c r="M60" s="83">
        <f t="shared" si="39"/>
        <v>4493.2</v>
      </c>
      <c r="N60" s="83">
        <f t="shared" ref="N60:O60" si="40">SUM(N61:N63)</f>
        <v>3740.5</v>
      </c>
      <c r="O60" s="83">
        <f t="shared" si="40"/>
        <v>3150</v>
      </c>
      <c r="P60" s="74">
        <f t="shared" ref="P60" si="41">SUM(P61:P63)</f>
        <v>10678.3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ht="18" customHeight="1">
      <c r="A61" s="29"/>
      <c r="B61" s="111" t="s">
        <v>125</v>
      </c>
      <c r="C61" s="77">
        <v>585</v>
      </c>
      <c r="D61" s="77">
        <v>1976.5</v>
      </c>
      <c r="E61" s="77">
        <v>1490</v>
      </c>
      <c r="F61" s="77">
        <v>1750</v>
      </c>
      <c r="G61" s="77">
        <v>0</v>
      </c>
      <c r="H61" s="77">
        <v>0</v>
      </c>
      <c r="I61" s="77">
        <v>3178</v>
      </c>
      <c r="J61" s="77">
        <v>1300</v>
      </c>
      <c r="K61" s="77">
        <v>2447.5</v>
      </c>
      <c r="L61" s="77">
        <v>2854.9</v>
      </c>
      <c r="M61" s="153">
        <v>2699.4</v>
      </c>
      <c r="N61" s="153">
        <v>2700</v>
      </c>
      <c r="O61" s="283">
        <v>3150</v>
      </c>
      <c r="P61" s="30">
        <v>4624.7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ht="18" customHeight="1">
      <c r="A62" s="29"/>
      <c r="B62" s="111" t="s">
        <v>126</v>
      </c>
      <c r="C62" s="77">
        <v>0</v>
      </c>
      <c r="D62" s="77">
        <v>1131.2</v>
      </c>
      <c r="E62" s="77">
        <v>0</v>
      </c>
      <c r="F62" s="77">
        <v>1651</v>
      </c>
      <c r="G62" s="77">
        <v>0</v>
      </c>
      <c r="H62" s="77">
        <v>0</v>
      </c>
      <c r="I62" s="77">
        <v>0</v>
      </c>
      <c r="J62" s="77">
        <v>837.6</v>
      </c>
      <c r="K62" s="77">
        <v>1787</v>
      </c>
      <c r="L62" s="77">
        <v>2257.6999999999998</v>
      </c>
      <c r="M62" s="153">
        <v>1657.8</v>
      </c>
      <c r="N62" s="153">
        <v>0</v>
      </c>
      <c r="O62" s="283">
        <v>0</v>
      </c>
      <c r="P62" s="30"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ht="18" customHeight="1">
      <c r="A63" s="29"/>
      <c r="B63" s="111" t="s">
        <v>127</v>
      </c>
      <c r="C63" s="77">
        <v>473.8</v>
      </c>
      <c r="D63" s="77">
        <v>0</v>
      </c>
      <c r="E63" s="77">
        <v>120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358.2</v>
      </c>
      <c r="L63" s="77">
        <v>336.4</v>
      </c>
      <c r="M63" s="153">
        <v>136</v>
      </c>
      <c r="N63" s="153">
        <v>1040.5</v>
      </c>
      <c r="O63" s="283">
        <v>0</v>
      </c>
      <c r="P63" s="30">
        <v>6053.6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8" customHeight="1">
      <c r="A64" s="29"/>
      <c r="B64" s="80" t="s">
        <v>128</v>
      </c>
      <c r="C64" s="36">
        <f t="shared" ref="C64:I64" si="42">SUM(C65:C70)</f>
        <v>202.7</v>
      </c>
      <c r="D64" s="36">
        <f t="shared" si="42"/>
        <v>38.9</v>
      </c>
      <c r="E64" s="36">
        <f t="shared" si="42"/>
        <v>0</v>
      </c>
      <c r="F64" s="36">
        <f t="shared" si="42"/>
        <v>0</v>
      </c>
      <c r="G64" s="36">
        <f t="shared" si="42"/>
        <v>0</v>
      </c>
      <c r="H64" s="36">
        <f t="shared" si="42"/>
        <v>1071.9000000000001</v>
      </c>
      <c r="I64" s="36">
        <f t="shared" si="42"/>
        <v>4233.6000000000004</v>
      </c>
      <c r="J64" s="83">
        <f t="shared" ref="J64:K64" si="43">SUM(J65:J70)</f>
        <v>2847.5</v>
      </c>
      <c r="K64" s="83">
        <f t="shared" si="43"/>
        <v>4810.2</v>
      </c>
      <c r="L64" s="83">
        <f t="shared" ref="L64:M64" si="44">SUM(L65:L70)</f>
        <v>4357.6000000000004</v>
      </c>
      <c r="M64" s="83">
        <f t="shared" si="44"/>
        <v>8247.2000000000007</v>
      </c>
      <c r="N64" s="83">
        <f t="shared" ref="N64:O64" si="45">SUM(N65:N70)</f>
        <v>2496.3000000000002</v>
      </c>
      <c r="O64" s="83">
        <f t="shared" si="45"/>
        <v>5294.7999999999993</v>
      </c>
      <c r="P64" s="74">
        <f t="shared" ref="P64" si="46">SUM(P65:P70)</f>
        <v>6534.5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ht="18" customHeight="1">
      <c r="A65" s="29"/>
      <c r="B65" s="111" t="s">
        <v>129</v>
      </c>
      <c r="C65" s="77">
        <v>202.7</v>
      </c>
      <c r="D65" s="77">
        <v>38.9</v>
      </c>
      <c r="E65" s="77">
        <v>0</v>
      </c>
      <c r="F65" s="77">
        <v>0</v>
      </c>
      <c r="G65" s="77">
        <v>0</v>
      </c>
      <c r="H65" s="77">
        <v>314.8</v>
      </c>
      <c r="I65" s="77">
        <v>702.20000000000016</v>
      </c>
      <c r="J65" s="77">
        <v>581.40000000000009</v>
      </c>
      <c r="K65" s="77">
        <v>780</v>
      </c>
      <c r="L65" s="77">
        <v>587.79999999999995</v>
      </c>
      <c r="M65" s="153">
        <v>1807</v>
      </c>
      <c r="N65" s="153">
        <v>400.09999999999997</v>
      </c>
      <c r="O65" s="283">
        <v>836.80000000000007</v>
      </c>
      <c r="P65" s="30">
        <v>1569.1999999999998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8" customHeight="1">
      <c r="A66" s="29"/>
      <c r="B66" s="111" t="s">
        <v>130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439.7</v>
      </c>
      <c r="I66" s="77">
        <v>1373.8000000000002</v>
      </c>
      <c r="J66" s="77">
        <v>66.7</v>
      </c>
      <c r="K66" s="77">
        <v>67.5</v>
      </c>
      <c r="L66" s="77">
        <v>51.099999999999994</v>
      </c>
      <c r="M66" s="153">
        <v>543.59999999999991</v>
      </c>
      <c r="N66" s="153">
        <v>156.30000000000001</v>
      </c>
      <c r="O66" s="283">
        <v>744.2</v>
      </c>
      <c r="P66" s="30">
        <v>861.69999999999993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8" customHeight="1">
      <c r="A67" s="29"/>
      <c r="B67" s="111" t="s">
        <v>131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317.40000000000003</v>
      </c>
      <c r="I67" s="77">
        <v>2157.6000000000004</v>
      </c>
      <c r="J67" s="77">
        <v>1202</v>
      </c>
      <c r="K67" s="77">
        <v>1539.5</v>
      </c>
      <c r="L67" s="77">
        <v>881.5</v>
      </c>
      <c r="M67" s="153">
        <v>3815.6000000000004</v>
      </c>
      <c r="N67" s="153">
        <v>1939.9</v>
      </c>
      <c r="O67" s="283">
        <v>3713.7999999999993</v>
      </c>
      <c r="P67" s="30">
        <v>2630.2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8" customHeight="1">
      <c r="A68" s="29"/>
      <c r="B68" s="111" t="s">
        <v>132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2.6</v>
      </c>
      <c r="K68" s="77">
        <v>0</v>
      </c>
      <c r="L68" s="77">
        <v>0</v>
      </c>
      <c r="M68" s="153">
        <v>0</v>
      </c>
      <c r="N68" s="153">
        <v>0</v>
      </c>
      <c r="O68" s="283">
        <v>0</v>
      </c>
      <c r="P68" s="30">
        <v>0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8" customHeight="1">
      <c r="A69" s="29"/>
      <c r="B69" s="111" t="s">
        <v>133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173.1</v>
      </c>
      <c r="K69" s="77">
        <v>767.4</v>
      </c>
      <c r="L69" s="77">
        <v>0</v>
      </c>
      <c r="M69" s="153">
        <v>568.1</v>
      </c>
      <c r="N69" s="153">
        <v>0</v>
      </c>
      <c r="O69" s="283">
        <v>0</v>
      </c>
      <c r="P69" s="30">
        <v>1473.4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8" customHeight="1">
      <c r="A70" s="29"/>
      <c r="B70" s="111" t="s">
        <v>134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821.7</v>
      </c>
      <c r="K70" s="77">
        <v>1655.8</v>
      </c>
      <c r="L70" s="77">
        <v>2837.2</v>
      </c>
      <c r="M70" s="153">
        <v>1512.9</v>
      </c>
      <c r="N70" s="153">
        <v>0</v>
      </c>
      <c r="O70" s="283">
        <v>0</v>
      </c>
      <c r="P70" s="30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8" customHeight="1">
      <c r="A71" s="29"/>
      <c r="B71" s="80" t="s">
        <v>58</v>
      </c>
      <c r="C71" s="84">
        <f t="shared" ref="C71:N71" si="47">+C72</f>
        <v>11879.4</v>
      </c>
      <c r="D71" s="84">
        <f t="shared" si="47"/>
        <v>3779.8</v>
      </c>
      <c r="E71" s="84">
        <f t="shared" si="47"/>
        <v>0</v>
      </c>
      <c r="F71" s="84">
        <f t="shared" si="47"/>
        <v>0</v>
      </c>
      <c r="G71" s="84">
        <f t="shared" si="47"/>
        <v>235.9</v>
      </c>
      <c r="H71" s="84">
        <f t="shared" si="47"/>
        <v>92.6</v>
      </c>
      <c r="I71" s="84">
        <f t="shared" si="47"/>
        <v>0</v>
      </c>
      <c r="J71" s="84">
        <f t="shared" si="47"/>
        <v>0</v>
      </c>
      <c r="K71" s="84">
        <f t="shared" si="47"/>
        <v>0</v>
      </c>
      <c r="L71" s="84">
        <f t="shared" si="47"/>
        <v>0</v>
      </c>
      <c r="M71" s="84">
        <f t="shared" si="47"/>
        <v>0</v>
      </c>
      <c r="N71" s="233">
        <f t="shared" si="47"/>
        <v>0</v>
      </c>
      <c r="O71" s="233">
        <v>0</v>
      </c>
      <c r="P71" s="274">
        <v>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8" customHeight="1">
      <c r="A72" s="29"/>
      <c r="B72" s="111" t="s">
        <v>157</v>
      </c>
      <c r="C72" s="187">
        <v>11879.4</v>
      </c>
      <c r="D72" s="187">
        <v>3779.8</v>
      </c>
      <c r="E72" s="187">
        <v>0</v>
      </c>
      <c r="F72" s="187">
        <v>0</v>
      </c>
      <c r="G72" s="187">
        <v>235.9</v>
      </c>
      <c r="H72" s="187">
        <v>92.6</v>
      </c>
      <c r="I72" s="235">
        <v>0</v>
      </c>
      <c r="J72" s="235">
        <v>0</v>
      </c>
      <c r="K72" s="235">
        <v>0</v>
      </c>
      <c r="L72" s="235">
        <v>0</v>
      </c>
      <c r="M72" s="236">
        <v>0</v>
      </c>
      <c r="N72" s="236">
        <v>0</v>
      </c>
      <c r="O72" s="291">
        <v>0</v>
      </c>
      <c r="P72" s="218"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8" customHeight="1">
      <c r="A73" s="29"/>
      <c r="B73" s="80" t="s">
        <v>0</v>
      </c>
      <c r="C73" s="187">
        <v>0</v>
      </c>
      <c r="D73" s="187">
        <v>0</v>
      </c>
      <c r="E73" s="187">
        <v>0</v>
      </c>
      <c r="F73" s="187">
        <v>0</v>
      </c>
      <c r="G73" s="187">
        <v>0</v>
      </c>
      <c r="H73" s="187">
        <v>0</v>
      </c>
      <c r="I73" s="235">
        <v>0</v>
      </c>
      <c r="J73" s="235">
        <v>0</v>
      </c>
      <c r="K73" s="235">
        <v>0</v>
      </c>
      <c r="L73" s="235">
        <v>0</v>
      </c>
      <c r="M73" s="236">
        <v>0</v>
      </c>
      <c r="N73" s="236">
        <v>0</v>
      </c>
      <c r="O73" s="291">
        <v>0</v>
      </c>
      <c r="P73" s="218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8" customHeight="1">
      <c r="A74" s="29"/>
      <c r="B74" s="76" t="s">
        <v>60</v>
      </c>
      <c r="C74" s="43">
        <v>2.9</v>
      </c>
      <c r="D74" s="43">
        <v>0.7</v>
      </c>
      <c r="E74" s="43">
        <v>0.9</v>
      </c>
      <c r="F74" s="43">
        <v>0.8</v>
      </c>
      <c r="G74" s="43">
        <v>0.6</v>
      </c>
      <c r="H74" s="43">
        <v>0.2</v>
      </c>
      <c r="I74" s="43">
        <v>0</v>
      </c>
      <c r="J74" s="43">
        <v>0.1</v>
      </c>
      <c r="K74" s="43">
        <v>0.30000000000000004</v>
      </c>
      <c r="L74" s="43">
        <v>0.4</v>
      </c>
      <c r="M74" s="78">
        <v>0</v>
      </c>
      <c r="N74" s="78">
        <v>0.2</v>
      </c>
      <c r="O74" s="292">
        <v>0</v>
      </c>
      <c r="P74" s="242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8" customHeight="1">
      <c r="A75" s="29"/>
      <c r="B75" s="76" t="s">
        <v>61</v>
      </c>
      <c r="C75" s="43">
        <v>23.5</v>
      </c>
      <c r="D75" s="43">
        <v>34.200000000000003</v>
      </c>
      <c r="E75" s="43">
        <v>57.2</v>
      </c>
      <c r="F75" s="43">
        <v>3009.4</v>
      </c>
      <c r="G75" s="43">
        <v>2200.8000000000002</v>
      </c>
      <c r="H75" s="43">
        <v>39.1</v>
      </c>
      <c r="I75" s="43">
        <v>27.4</v>
      </c>
      <c r="J75" s="43">
        <v>0</v>
      </c>
      <c r="K75" s="43">
        <v>0</v>
      </c>
      <c r="L75" s="43">
        <v>0</v>
      </c>
      <c r="M75" s="78">
        <v>0</v>
      </c>
      <c r="N75" s="78">
        <v>0</v>
      </c>
      <c r="O75" s="289">
        <v>0</v>
      </c>
      <c r="P75" s="204">
        <v>1462.4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8" customHeight="1">
      <c r="A76" s="29"/>
      <c r="B76" s="11" t="s">
        <v>135</v>
      </c>
      <c r="C76" s="36">
        <f t="shared" ref="C76:O76" si="48">+C77+C78+C79</f>
        <v>0</v>
      </c>
      <c r="D76" s="36">
        <f t="shared" si="48"/>
        <v>0</v>
      </c>
      <c r="E76" s="36">
        <f t="shared" si="48"/>
        <v>0</v>
      </c>
      <c r="F76" s="36">
        <f t="shared" si="48"/>
        <v>14.2</v>
      </c>
      <c r="G76" s="36">
        <f t="shared" si="48"/>
        <v>6.7</v>
      </c>
      <c r="H76" s="36">
        <f t="shared" si="48"/>
        <v>13.9</v>
      </c>
      <c r="I76" s="36">
        <f t="shared" si="48"/>
        <v>0.4</v>
      </c>
      <c r="J76" s="36">
        <f t="shared" si="48"/>
        <v>3061.3</v>
      </c>
      <c r="K76" s="36">
        <f t="shared" si="48"/>
        <v>15.1</v>
      </c>
      <c r="L76" s="36">
        <f t="shared" si="48"/>
        <v>22.900000000000002</v>
      </c>
      <c r="M76" s="36">
        <f t="shared" si="48"/>
        <v>20.5</v>
      </c>
      <c r="N76" s="36">
        <f t="shared" si="48"/>
        <v>21.400000000000002</v>
      </c>
      <c r="O76" s="83">
        <f t="shared" si="48"/>
        <v>19.600000000000001</v>
      </c>
      <c r="P76" s="74">
        <f t="shared" ref="P76" si="49">+P77+P78+P79</f>
        <v>10663.199999999999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8" customHeight="1">
      <c r="A77" s="29"/>
      <c r="B77" s="13" t="s">
        <v>136</v>
      </c>
      <c r="C77" s="77">
        <v>0</v>
      </c>
      <c r="D77" s="77">
        <v>0</v>
      </c>
      <c r="E77" s="77">
        <v>0</v>
      </c>
      <c r="F77" s="77">
        <v>14.2</v>
      </c>
      <c r="G77" s="77">
        <v>6.7</v>
      </c>
      <c r="H77" s="77">
        <v>13.9</v>
      </c>
      <c r="I77" s="77">
        <v>0.4</v>
      </c>
      <c r="J77" s="77">
        <v>3061.3</v>
      </c>
      <c r="K77" s="77">
        <v>15.1</v>
      </c>
      <c r="L77" s="77">
        <v>22.900000000000002</v>
      </c>
      <c r="M77" s="153">
        <v>20.5</v>
      </c>
      <c r="N77" s="153">
        <v>21.400000000000002</v>
      </c>
      <c r="O77" s="283">
        <v>19.600000000000001</v>
      </c>
      <c r="P77" s="30">
        <v>11.3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8" customHeight="1">
      <c r="A78" s="29"/>
      <c r="B78" s="13" t="s">
        <v>159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171">
        <v>0</v>
      </c>
      <c r="I78" s="77"/>
      <c r="J78" s="77"/>
      <c r="K78" s="77"/>
      <c r="L78" s="77"/>
      <c r="M78" s="153"/>
      <c r="N78" s="153"/>
      <c r="O78" s="283">
        <v>0</v>
      </c>
      <c r="P78" s="30">
        <v>10651.9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8" customHeight="1">
      <c r="A79" s="29"/>
      <c r="B79" s="13" t="s">
        <v>168</v>
      </c>
      <c r="C79" s="171">
        <v>0</v>
      </c>
      <c r="D79" s="171">
        <v>0</v>
      </c>
      <c r="E79" s="171">
        <v>0</v>
      </c>
      <c r="F79" s="171">
        <v>0</v>
      </c>
      <c r="G79" s="171">
        <v>0</v>
      </c>
      <c r="H79" s="171">
        <v>0</v>
      </c>
      <c r="I79" s="77"/>
      <c r="J79" s="77"/>
      <c r="K79" s="77"/>
      <c r="L79" s="77"/>
      <c r="M79" s="153"/>
      <c r="N79" s="153"/>
      <c r="O79" s="283">
        <v>0</v>
      </c>
      <c r="P79" s="30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21.75" customHeight="1" thickBot="1">
      <c r="A80" s="29"/>
      <c r="B80" s="18" t="s">
        <v>62</v>
      </c>
      <c r="C80" s="157">
        <f>+C76+C12</f>
        <v>35790.800000000003</v>
      </c>
      <c r="D80" s="157">
        <f>+D76+D12</f>
        <v>29215.900000000005</v>
      </c>
      <c r="E80" s="157">
        <f>+E76+E12</f>
        <v>25311.000000000004</v>
      </c>
      <c r="F80" s="157">
        <f>+F76+F12</f>
        <v>12103.300000000001</v>
      </c>
      <c r="G80" s="157">
        <f>+G76+G12</f>
        <v>8072.0957600000002</v>
      </c>
      <c r="H80" s="157">
        <f>+H76+H12</f>
        <v>6894.2</v>
      </c>
      <c r="I80" s="157">
        <f>+I76+I12</f>
        <v>13371</v>
      </c>
      <c r="J80" s="103">
        <f>+J76+J12</f>
        <v>22571.1</v>
      </c>
      <c r="K80" s="103">
        <f>+K76+K12</f>
        <v>25652.799999999996</v>
      </c>
      <c r="L80" s="103">
        <f>+L76+L12</f>
        <v>29395.100000000002</v>
      </c>
      <c r="M80" s="103">
        <f>+M76+M12</f>
        <v>35642.800000000003</v>
      </c>
      <c r="N80" s="103">
        <f>+N76+N12</f>
        <v>34641.200000000004</v>
      </c>
      <c r="O80" s="103">
        <f>+O76+O12</f>
        <v>32888.499999999993</v>
      </c>
      <c r="P80" s="275">
        <f>+P76+P12</f>
        <v>64963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21" customHeight="1" thickTop="1">
      <c r="A81" s="29"/>
      <c r="B81" s="199" t="s">
        <v>63</v>
      </c>
      <c r="C81" s="200">
        <v>2082.6</v>
      </c>
      <c r="D81" s="200">
        <v>1972.4</v>
      </c>
      <c r="E81" s="200">
        <v>2805.1</v>
      </c>
      <c r="F81" s="200">
        <v>3820.8</v>
      </c>
      <c r="G81" s="200">
        <v>1925.8000000000002</v>
      </c>
      <c r="H81" s="200">
        <v>3724.7000000000003</v>
      </c>
      <c r="I81" s="200">
        <v>3076.4</v>
      </c>
      <c r="J81" s="200">
        <v>2101</v>
      </c>
      <c r="K81" s="200">
        <v>96157.4</v>
      </c>
      <c r="L81" s="200">
        <v>1023.8</v>
      </c>
      <c r="M81" s="131">
        <v>1846.3</v>
      </c>
      <c r="N81" s="131">
        <v>965.1</v>
      </c>
      <c r="O81" s="131">
        <v>1038.4000000000001</v>
      </c>
      <c r="P81" s="72">
        <v>1493.8000000000002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8" customHeight="1" thickBot="1">
      <c r="A82" s="29"/>
      <c r="B82" s="19" t="s">
        <v>64</v>
      </c>
      <c r="C82" s="158">
        <f t="shared" ref="C82:I82" si="50">+C81+C80</f>
        <v>37873.4</v>
      </c>
      <c r="D82" s="158">
        <f t="shared" si="50"/>
        <v>31188.300000000007</v>
      </c>
      <c r="E82" s="158">
        <f t="shared" si="50"/>
        <v>28116.100000000002</v>
      </c>
      <c r="F82" s="158">
        <f t="shared" si="50"/>
        <v>15924.100000000002</v>
      </c>
      <c r="G82" s="158">
        <f t="shared" si="50"/>
        <v>9997.8957599999994</v>
      </c>
      <c r="H82" s="158">
        <f t="shared" si="50"/>
        <v>10618.9</v>
      </c>
      <c r="I82" s="158">
        <f t="shared" si="50"/>
        <v>16447.400000000001</v>
      </c>
      <c r="J82" s="16">
        <f>+J81+J80</f>
        <v>24672.1</v>
      </c>
      <c r="K82" s="16">
        <f t="shared" ref="K82:M82" si="51">+K81+K80</f>
        <v>121810.19999999998</v>
      </c>
      <c r="L82" s="16">
        <f t="shared" si="51"/>
        <v>30418.9</v>
      </c>
      <c r="M82" s="16">
        <f t="shared" si="51"/>
        <v>37489.100000000006</v>
      </c>
      <c r="N82" s="16">
        <f t="shared" ref="N82:O82" si="52">+N81+N80</f>
        <v>35606.300000000003</v>
      </c>
      <c r="O82" s="16">
        <f t="shared" si="52"/>
        <v>33926.899999999994</v>
      </c>
      <c r="P82" s="276">
        <f t="shared" ref="P82" si="53">+P81+P80</f>
        <v>66456.800000000003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8" customHeight="1" thickTop="1">
      <c r="A83" s="29"/>
      <c r="B83" s="9" t="s">
        <v>65</v>
      </c>
      <c r="C83" s="90">
        <f t="shared" ref="C83:I83" si="54">+C88+C84</f>
        <v>33365.699999999997</v>
      </c>
      <c r="D83" s="90">
        <f t="shared" si="54"/>
        <v>81170.299999999988</v>
      </c>
      <c r="E83" s="90">
        <f t="shared" si="54"/>
        <v>101684.19999999998</v>
      </c>
      <c r="F83" s="90">
        <f t="shared" si="54"/>
        <v>121711.70000000001</v>
      </c>
      <c r="G83" s="90">
        <f t="shared" si="54"/>
        <v>127646.6</v>
      </c>
      <c r="H83" s="90">
        <f t="shared" si="54"/>
        <v>149236.30000000002</v>
      </c>
      <c r="I83" s="90">
        <f t="shared" si="54"/>
        <v>155428</v>
      </c>
      <c r="J83" s="85">
        <f t="shared" ref="J83:K83" si="55">+J88+J84</f>
        <v>136946.40000000002</v>
      </c>
      <c r="K83" s="85">
        <f t="shared" si="55"/>
        <v>253392</v>
      </c>
      <c r="L83" s="85">
        <f t="shared" ref="L83:M83" si="56">+L88+L84</f>
        <v>180399.80000000002</v>
      </c>
      <c r="M83" s="85">
        <f t="shared" si="56"/>
        <v>189035.59999999998</v>
      </c>
      <c r="N83" s="85">
        <f t="shared" ref="N83:O83" si="57">+N88+N84</f>
        <v>217545.7</v>
      </c>
      <c r="O83" s="85">
        <f t="shared" si="57"/>
        <v>244319.2</v>
      </c>
      <c r="P83" s="277">
        <f t="shared" ref="P83" si="58">+P88+P84</f>
        <v>599735.89999999991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8" customHeight="1">
      <c r="A84" s="29"/>
      <c r="B84" s="116" t="s">
        <v>22</v>
      </c>
      <c r="C84" s="159">
        <f t="shared" ref="C84:I84" si="59">+C85</f>
        <v>0</v>
      </c>
      <c r="D84" s="159">
        <f t="shared" si="59"/>
        <v>29.4</v>
      </c>
      <c r="E84" s="159">
        <f t="shared" si="59"/>
        <v>63.400000000000006</v>
      </c>
      <c r="F84" s="159">
        <f>+F85+F86</f>
        <v>3716</v>
      </c>
      <c r="G84" s="159">
        <f>+G85+G86</f>
        <v>680.30000000000007</v>
      </c>
      <c r="H84" s="159">
        <f t="shared" si="59"/>
        <v>66.099999999999994</v>
      </c>
      <c r="I84" s="159">
        <f t="shared" si="59"/>
        <v>94.2</v>
      </c>
      <c r="J84" s="86">
        <f t="shared" ref="J84:M84" si="60">+J85</f>
        <v>99.7</v>
      </c>
      <c r="K84" s="86">
        <f t="shared" si="60"/>
        <v>104.3</v>
      </c>
      <c r="L84" s="86">
        <f t="shared" si="60"/>
        <v>88.100000000000009</v>
      </c>
      <c r="M84" s="86">
        <f t="shared" si="60"/>
        <v>121.4</v>
      </c>
      <c r="N84" s="86">
        <f>+N85+N86+N87</f>
        <v>1450</v>
      </c>
      <c r="O84" s="86">
        <f>+O85+O86+O87</f>
        <v>278.8</v>
      </c>
      <c r="P84" s="278">
        <f>+P85+P86+P87</f>
        <v>268.70000000000005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8" customHeight="1">
      <c r="A85" s="29"/>
      <c r="B85" s="10" t="s">
        <v>7</v>
      </c>
      <c r="C85" s="87">
        <v>0</v>
      </c>
      <c r="D85" s="87">
        <v>29.4</v>
      </c>
      <c r="E85" s="87">
        <v>63.400000000000006</v>
      </c>
      <c r="F85" s="87">
        <v>436.4</v>
      </c>
      <c r="G85" s="87">
        <v>57.6</v>
      </c>
      <c r="H85" s="87">
        <v>66.099999999999994</v>
      </c>
      <c r="I85" s="87">
        <v>94.2</v>
      </c>
      <c r="J85" s="87">
        <v>99.7</v>
      </c>
      <c r="K85" s="87">
        <v>104.3</v>
      </c>
      <c r="L85" s="87">
        <v>88.100000000000009</v>
      </c>
      <c r="M85" s="12">
        <v>121.4</v>
      </c>
      <c r="N85" s="12">
        <v>168.7</v>
      </c>
      <c r="O85" s="283">
        <v>278.8</v>
      </c>
      <c r="P85" s="30">
        <v>268.70000000000005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8" customHeight="1">
      <c r="A86" s="29"/>
      <c r="B86" s="10" t="s">
        <v>141</v>
      </c>
      <c r="C86" s="171">
        <v>0</v>
      </c>
      <c r="D86" s="171">
        <v>0</v>
      </c>
      <c r="E86" s="171">
        <v>0</v>
      </c>
      <c r="F86" s="87">
        <v>3279.6</v>
      </c>
      <c r="G86" s="87">
        <v>622.70000000000005</v>
      </c>
      <c r="H86" s="171">
        <v>0</v>
      </c>
      <c r="I86" s="171">
        <v>0</v>
      </c>
      <c r="J86" s="171">
        <v>0</v>
      </c>
      <c r="K86" s="171">
        <v>0</v>
      </c>
      <c r="L86" s="171">
        <v>0</v>
      </c>
      <c r="M86" s="172">
        <v>0</v>
      </c>
      <c r="N86" s="172">
        <v>0</v>
      </c>
      <c r="O86" s="289">
        <v>0</v>
      </c>
      <c r="P86" s="204">
        <v>0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18" customHeight="1">
      <c r="A87" s="29"/>
      <c r="B87" s="10" t="s">
        <v>140</v>
      </c>
      <c r="C87" s="171">
        <v>0</v>
      </c>
      <c r="D87" s="171">
        <v>0</v>
      </c>
      <c r="E87" s="171">
        <v>0</v>
      </c>
      <c r="F87" s="171">
        <v>0</v>
      </c>
      <c r="G87" s="171">
        <v>0</v>
      </c>
      <c r="H87" s="171">
        <v>0</v>
      </c>
      <c r="I87" s="171">
        <v>0</v>
      </c>
      <c r="J87" s="171">
        <v>0</v>
      </c>
      <c r="K87" s="171">
        <v>0</v>
      </c>
      <c r="L87" s="171">
        <v>0</v>
      </c>
      <c r="M87" s="172">
        <v>0</v>
      </c>
      <c r="N87" s="12">
        <v>1281.3</v>
      </c>
      <c r="O87" s="289">
        <v>0</v>
      </c>
      <c r="P87" s="204">
        <v>0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8" customHeight="1">
      <c r="A88" s="29"/>
      <c r="B88" s="76" t="s">
        <v>8</v>
      </c>
      <c r="C88" s="90">
        <f t="shared" ref="C88:I88" si="61">+C89+C91</f>
        <v>33365.699999999997</v>
      </c>
      <c r="D88" s="90">
        <f t="shared" si="61"/>
        <v>81140.899999999994</v>
      </c>
      <c r="E88" s="90">
        <f t="shared" si="61"/>
        <v>101620.79999999999</v>
      </c>
      <c r="F88" s="90">
        <f t="shared" si="61"/>
        <v>117995.70000000001</v>
      </c>
      <c r="G88" s="90">
        <f t="shared" si="61"/>
        <v>126966.3</v>
      </c>
      <c r="H88" s="90">
        <f t="shared" si="61"/>
        <v>149170.20000000001</v>
      </c>
      <c r="I88" s="90">
        <f t="shared" si="61"/>
        <v>155333.79999999999</v>
      </c>
      <c r="J88" s="85">
        <f>+J89+J91</f>
        <v>136846.70000000001</v>
      </c>
      <c r="K88" s="85">
        <f t="shared" ref="K88" si="62">+K89+K91</f>
        <v>253287.7</v>
      </c>
      <c r="L88" s="85">
        <f t="shared" ref="L88:M88" si="63">+L89+L91</f>
        <v>180311.7</v>
      </c>
      <c r="M88" s="85">
        <f t="shared" si="63"/>
        <v>188914.19999999998</v>
      </c>
      <c r="N88" s="85">
        <f t="shared" ref="N88:O88" si="64">+N89+N91</f>
        <v>216095.7</v>
      </c>
      <c r="O88" s="85">
        <f t="shared" si="64"/>
        <v>244040.40000000002</v>
      </c>
      <c r="P88" s="277">
        <f t="shared" ref="P88" si="65">+P89+P91</f>
        <v>599467.19999999995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8" customHeight="1">
      <c r="A89" s="29"/>
      <c r="B89" s="10" t="s">
        <v>9</v>
      </c>
      <c r="C89" s="171">
        <f t="shared" ref="C89:N89" si="66">+C90</f>
        <v>0</v>
      </c>
      <c r="D89" s="171">
        <f t="shared" si="66"/>
        <v>0</v>
      </c>
      <c r="E89" s="171">
        <f t="shared" si="66"/>
        <v>0</v>
      </c>
      <c r="F89" s="171">
        <f t="shared" si="66"/>
        <v>0</v>
      </c>
      <c r="G89" s="171">
        <f t="shared" si="66"/>
        <v>0</v>
      </c>
      <c r="H89" s="171">
        <f t="shared" si="66"/>
        <v>0</v>
      </c>
      <c r="I89" s="171">
        <f t="shared" si="66"/>
        <v>0</v>
      </c>
      <c r="J89" s="171">
        <f t="shared" si="66"/>
        <v>0</v>
      </c>
      <c r="K89" s="171">
        <f t="shared" si="66"/>
        <v>0</v>
      </c>
      <c r="L89" s="171">
        <f t="shared" si="66"/>
        <v>0</v>
      </c>
      <c r="M89" s="87">
        <f t="shared" si="66"/>
        <v>6400</v>
      </c>
      <c r="N89" s="12">
        <f t="shared" si="66"/>
        <v>0</v>
      </c>
      <c r="O89" s="293"/>
      <c r="P89" s="188">
        <v>0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8" customHeight="1">
      <c r="A90" s="29"/>
      <c r="B90" s="89" t="s">
        <v>66</v>
      </c>
      <c r="C90" s="171">
        <v>0</v>
      </c>
      <c r="D90" s="171">
        <v>0</v>
      </c>
      <c r="E90" s="171">
        <v>0</v>
      </c>
      <c r="F90" s="171">
        <v>0</v>
      </c>
      <c r="G90" s="171">
        <v>0</v>
      </c>
      <c r="H90" s="171">
        <v>0</v>
      </c>
      <c r="I90" s="171">
        <v>0</v>
      </c>
      <c r="J90" s="171">
        <v>0</v>
      </c>
      <c r="K90" s="171">
        <v>0</v>
      </c>
      <c r="L90" s="171">
        <v>0</v>
      </c>
      <c r="M90" s="153">
        <v>6400</v>
      </c>
      <c r="N90" s="153">
        <v>0</v>
      </c>
      <c r="O90" s="293"/>
      <c r="P90" s="188">
        <v>0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8" customHeight="1">
      <c r="A91" s="29"/>
      <c r="B91" s="10" t="s">
        <v>10</v>
      </c>
      <c r="C91" s="87">
        <f t="shared" ref="C91:I91" si="67">+C93+C96+C92</f>
        <v>33365.699999999997</v>
      </c>
      <c r="D91" s="87">
        <f t="shared" si="67"/>
        <v>81140.899999999994</v>
      </c>
      <c r="E91" s="87">
        <f t="shared" si="67"/>
        <v>101620.79999999999</v>
      </c>
      <c r="F91" s="87">
        <f t="shared" si="67"/>
        <v>117995.70000000001</v>
      </c>
      <c r="G91" s="87">
        <f t="shared" si="67"/>
        <v>126966.3</v>
      </c>
      <c r="H91" s="87">
        <f t="shared" si="67"/>
        <v>149170.20000000001</v>
      </c>
      <c r="I91" s="87">
        <f t="shared" si="67"/>
        <v>155333.79999999999</v>
      </c>
      <c r="J91" s="12">
        <f>+J93+J96+J92</f>
        <v>136846.70000000001</v>
      </c>
      <c r="K91" s="12">
        <f>+K93+K96</f>
        <v>253287.7</v>
      </c>
      <c r="L91" s="12">
        <f>+L93+L96</f>
        <v>180311.7</v>
      </c>
      <c r="M91" s="12">
        <f>+M93+M96</f>
        <v>182514.19999999998</v>
      </c>
      <c r="N91" s="12">
        <f>+N93+N96</f>
        <v>216095.7</v>
      </c>
      <c r="O91" s="12">
        <f>+O93+O96</f>
        <v>244040.40000000002</v>
      </c>
      <c r="P91" s="279">
        <v>599467.19999999995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18" customHeight="1">
      <c r="A92" s="29"/>
      <c r="B92" s="88" t="s">
        <v>23</v>
      </c>
      <c r="C92" s="190">
        <v>0</v>
      </c>
      <c r="D92" s="190">
        <v>0</v>
      </c>
      <c r="E92" s="190">
        <v>0</v>
      </c>
      <c r="F92" s="190">
        <v>0</v>
      </c>
      <c r="G92" s="190">
        <v>0</v>
      </c>
      <c r="H92" s="190">
        <v>0</v>
      </c>
      <c r="I92" s="190">
        <v>0</v>
      </c>
      <c r="J92" s="43">
        <v>326.8</v>
      </c>
      <c r="K92" s="190">
        <v>0</v>
      </c>
      <c r="L92" s="190">
        <v>0</v>
      </c>
      <c r="M92" s="191">
        <v>0</v>
      </c>
      <c r="N92" s="191">
        <v>0</v>
      </c>
      <c r="O92" s="283"/>
      <c r="P92" s="30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8" customHeight="1">
      <c r="A93" s="29"/>
      <c r="B93" s="88" t="s">
        <v>11</v>
      </c>
      <c r="C93" s="90">
        <f t="shared" ref="C93:I93" si="68">+C94+C95</f>
        <v>1769.8</v>
      </c>
      <c r="D93" s="90">
        <f t="shared" si="68"/>
        <v>15165.900000000001</v>
      </c>
      <c r="E93" s="90">
        <f t="shared" si="68"/>
        <v>18920</v>
      </c>
      <c r="F93" s="90">
        <f t="shared" si="68"/>
        <v>57375.3</v>
      </c>
      <c r="G93" s="90">
        <f t="shared" si="68"/>
        <v>54185</v>
      </c>
      <c r="H93" s="90">
        <f t="shared" si="68"/>
        <v>46408.3</v>
      </c>
      <c r="I93" s="90">
        <f t="shared" si="68"/>
        <v>90118.9</v>
      </c>
      <c r="J93" s="85">
        <f t="shared" ref="J93:K93" si="69">+J94+J95</f>
        <v>98717.1</v>
      </c>
      <c r="K93" s="85">
        <f t="shared" si="69"/>
        <v>198325.80000000002</v>
      </c>
      <c r="L93" s="85">
        <f t="shared" ref="L93:M93" si="70">+L94+L95</f>
        <v>146011.20000000001</v>
      </c>
      <c r="M93" s="85">
        <f t="shared" si="70"/>
        <v>164825.09999999998</v>
      </c>
      <c r="N93" s="85">
        <f t="shared" ref="N93:O93" si="71">+N94+N95</f>
        <v>181751.2</v>
      </c>
      <c r="O93" s="85">
        <f t="shared" si="71"/>
        <v>212693.2</v>
      </c>
      <c r="P93" s="277">
        <f t="shared" ref="P93" si="72">+P94+P95</f>
        <v>470465.4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8" customHeight="1">
      <c r="A94" s="29"/>
      <c r="B94" s="89" t="s">
        <v>67</v>
      </c>
      <c r="C94" s="77">
        <v>1769.8</v>
      </c>
      <c r="D94" s="77">
        <v>15165.900000000001</v>
      </c>
      <c r="E94" s="77">
        <v>18920</v>
      </c>
      <c r="F94" s="77">
        <v>29902.5</v>
      </c>
      <c r="G94" s="77">
        <v>25527.1</v>
      </c>
      <c r="H94" s="77">
        <v>46408.3</v>
      </c>
      <c r="I94" s="77">
        <v>27679</v>
      </c>
      <c r="J94" s="77">
        <v>33647.800000000003</v>
      </c>
      <c r="K94" s="77">
        <v>42000</v>
      </c>
      <c r="L94" s="77">
        <v>77425.899999999994</v>
      </c>
      <c r="M94" s="153">
        <v>85000</v>
      </c>
      <c r="N94" s="153">
        <v>28521</v>
      </c>
      <c r="O94" s="283">
        <v>87375.9</v>
      </c>
      <c r="P94" s="30">
        <v>122567.30000000002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8" customHeight="1">
      <c r="A95" s="29"/>
      <c r="B95" s="89" t="s">
        <v>68</v>
      </c>
      <c r="C95" s="77">
        <v>0</v>
      </c>
      <c r="D95" s="77">
        <v>0</v>
      </c>
      <c r="E95" s="77">
        <v>0</v>
      </c>
      <c r="F95" s="77">
        <v>27472.800000000003</v>
      </c>
      <c r="G95" s="77">
        <v>28657.9</v>
      </c>
      <c r="H95" s="77">
        <v>0</v>
      </c>
      <c r="I95" s="77">
        <v>62439.9</v>
      </c>
      <c r="J95" s="77">
        <v>65069.3</v>
      </c>
      <c r="K95" s="77">
        <v>156325.80000000002</v>
      </c>
      <c r="L95" s="77">
        <v>68585.3</v>
      </c>
      <c r="M95" s="153">
        <v>79825.099999999991</v>
      </c>
      <c r="N95" s="153">
        <v>153230.20000000001</v>
      </c>
      <c r="O95" s="283">
        <v>125317.3</v>
      </c>
      <c r="P95" s="30">
        <v>347898.10000000003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8" customHeight="1">
      <c r="A96" s="29"/>
      <c r="B96" s="88" t="s">
        <v>14</v>
      </c>
      <c r="C96" s="90">
        <f t="shared" ref="C96:I96" si="73">+C97+C98</f>
        <v>31595.899999999998</v>
      </c>
      <c r="D96" s="90">
        <f t="shared" si="73"/>
        <v>65975</v>
      </c>
      <c r="E96" s="90">
        <f t="shared" si="73"/>
        <v>82700.799999999988</v>
      </c>
      <c r="F96" s="90">
        <f t="shared" si="73"/>
        <v>60620.4</v>
      </c>
      <c r="G96" s="90">
        <f t="shared" si="73"/>
        <v>72781.3</v>
      </c>
      <c r="H96" s="90">
        <f t="shared" si="73"/>
        <v>102761.9</v>
      </c>
      <c r="I96" s="90">
        <f t="shared" si="73"/>
        <v>65214.899999999994</v>
      </c>
      <c r="J96" s="85">
        <f t="shared" ref="J96:K96" si="74">+J97+J98</f>
        <v>37802.800000000003</v>
      </c>
      <c r="K96" s="85">
        <f t="shared" si="74"/>
        <v>54961.899999999987</v>
      </c>
      <c r="L96" s="85">
        <f t="shared" ref="L96:M96" si="75">+L97+L98</f>
        <v>34300.5</v>
      </c>
      <c r="M96" s="85">
        <f t="shared" si="75"/>
        <v>17689.100000000002</v>
      </c>
      <c r="N96" s="85">
        <f t="shared" ref="N96:O96" si="76">+N97+N98</f>
        <v>34344.5</v>
      </c>
      <c r="O96" s="85">
        <f t="shared" si="76"/>
        <v>31347.199999999997</v>
      </c>
      <c r="P96" s="277">
        <f t="shared" ref="P96" si="77">+P97+P98</f>
        <v>129001.79999999999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8" customHeight="1">
      <c r="A97" s="29"/>
      <c r="B97" s="89" t="s">
        <v>12</v>
      </c>
      <c r="C97" s="77">
        <v>3164.3</v>
      </c>
      <c r="D97" s="77">
        <v>17001.2</v>
      </c>
      <c r="E97" s="77">
        <v>22155.5</v>
      </c>
      <c r="F97" s="77">
        <v>0</v>
      </c>
      <c r="G97" s="77">
        <v>14770</v>
      </c>
      <c r="H97" s="77">
        <v>36570.300000000003</v>
      </c>
      <c r="I97" s="77">
        <v>0</v>
      </c>
      <c r="J97" s="77">
        <v>0</v>
      </c>
      <c r="K97" s="77">
        <v>0</v>
      </c>
      <c r="L97" s="77">
        <v>0</v>
      </c>
      <c r="M97" s="153">
        <v>0</v>
      </c>
      <c r="N97" s="153">
        <v>7613.2</v>
      </c>
      <c r="O97" s="283">
        <v>0</v>
      </c>
      <c r="P97" s="30">
        <v>7500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1:34" ht="18" customHeight="1">
      <c r="A98" s="29"/>
      <c r="B98" s="89" t="s">
        <v>13</v>
      </c>
      <c r="C98" s="87">
        <f t="shared" ref="C98:I98" si="78">+C99+C100</f>
        <v>28431.599999999999</v>
      </c>
      <c r="D98" s="87">
        <f t="shared" si="78"/>
        <v>48973.8</v>
      </c>
      <c r="E98" s="87">
        <f t="shared" si="78"/>
        <v>60545.299999999996</v>
      </c>
      <c r="F98" s="87">
        <f t="shared" si="78"/>
        <v>60620.4</v>
      </c>
      <c r="G98" s="87">
        <f t="shared" si="78"/>
        <v>58011.3</v>
      </c>
      <c r="H98" s="87">
        <f t="shared" si="78"/>
        <v>66191.599999999991</v>
      </c>
      <c r="I98" s="87">
        <f t="shared" si="78"/>
        <v>65214.899999999994</v>
      </c>
      <c r="J98" s="12">
        <f t="shared" ref="J98:K98" si="79">+J99+J100</f>
        <v>37802.800000000003</v>
      </c>
      <c r="K98" s="12">
        <f t="shared" si="79"/>
        <v>54961.899999999987</v>
      </c>
      <c r="L98" s="12">
        <f t="shared" ref="L98:M98" si="80">+L99+L100</f>
        <v>34300.5</v>
      </c>
      <c r="M98" s="12">
        <f t="shared" si="80"/>
        <v>17689.100000000002</v>
      </c>
      <c r="N98" s="12">
        <f t="shared" ref="N98:O98" si="81">+N99+N100</f>
        <v>26731.3</v>
      </c>
      <c r="O98" s="12">
        <f t="shared" si="81"/>
        <v>31347.199999999997</v>
      </c>
      <c r="P98" s="279">
        <v>121501.79999999999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8" customHeight="1">
      <c r="A99" s="29"/>
      <c r="B99" s="117" t="s">
        <v>69</v>
      </c>
      <c r="C99" s="77">
        <v>8150.1</v>
      </c>
      <c r="D99" s="77">
        <v>20081.599999999999</v>
      </c>
      <c r="E99" s="77">
        <v>8785.6</v>
      </c>
      <c r="F99" s="77">
        <v>15306.800000000003</v>
      </c>
      <c r="G99" s="77">
        <v>23789.8</v>
      </c>
      <c r="H99" s="77">
        <v>29020.599999999995</v>
      </c>
      <c r="I99" s="77">
        <v>27707.8</v>
      </c>
      <c r="J99" s="77">
        <v>25710.100000000002</v>
      </c>
      <c r="K99" s="77">
        <v>6232.6</v>
      </c>
      <c r="L99" s="77">
        <v>1139.3000000000002</v>
      </c>
      <c r="M99" s="153">
        <v>125.89999999999999</v>
      </c>
      <c r="N99" s="234">
        <v>8.3000000000000007</v>
      </c>
      <c r="O99" s="283">
        <v>0</v>
      </c>
      <c r="P99" s="30">
        <v>0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8" customHeight="1">
      <c r="A100" s="29"/>
      <c r="B100" s="117" t="s">
        <v>0</v>
      </c>
      <c r="C100" s="77">
        <v>20281.5</v>
      </c>
      <c r="D100" s="77">
        <v>28892.2</v>
      </c>
      <c r="E100" s="77">
        <v>51759.7</v>
      </c>
      <c r="F100" s="77">
        <v>45313.599999999999</v>
      </c>
      <c r="G100" s="77">
        <v>34221.5</v>
      </c>
      <c r="H100" s="77">
        <v>37171</v>
      </c>
      <c r="I100" s="77">
        <v>37507.1</v>
      </c>
      <c r="J100" s="77">
        <v>12092.7</v>
      </c>
      <c r="K100" s="77">
        <v>48729.299999999988</v>
      </c>
      <c r="L100" s="77">
        <v>33161.199999999997</v>
      </c>
      <c r="M100" s="153">
        <v>17563.2</v>
      </c>
      <c r="N100" s="234">
        <v>26723</v>
      </c>
      <c r="O100" s="283">
        <v>31347.199999999997</v>
      </c>
      <c r="P100" s="30">
        <v>121501.79999999999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8" customHeight="1">
      <c r="A101" s="29"/>
      <c r="B101" s="11" t="s">
        <v>71</v>
      </c>
      <c r="C101" s="90">
        <f t="shared" ref="C101:I101" si="82">+C102</f>
        <v>54.4</v>
      </c>
      <c r="D101" s="90">
        <f t="shared" si="82"/>
        <v>57.7</v>
      </c>
      <c r="E101" s="90">
        <f t="shared" si="82"/>
        <v>78.2</v>
      </c>
      <c r="F101" s="90">
        <f t="shared" si="82"/>
        <v>38.9</v>
      </c>
      <c r="G101" s="90">
        <f t="shared" si="82"/>
        <v>40.4</v>
      </c>
      <c r="H101" s="90">
        <f t="shared" si="82"/>
        <v>59.3</v>
      </c>
      <c r="I101" s="90">
        <f t="shared" si="82"/>
        <v>29.3</v>
      </c>
      <c r="J101" s="90">
        <f t="shared" ref="J101" si="83">+J102</f>
        <v>78.3</v>
      </c>
      <c r="K101" s="90">
        <f>+K102</f>
        <v>549.99999999999989</v>
      </c>
      <c r="L101" s="90">
        <f t="shared" ref="L101:P101" si="84">+L102</f>
        <v>96.6</v>
      </c>
      <c r="M101" s="85">
        <f t="shared" si="84"/>
        <v>271.59999999999997</v>
      </c>
      <c r="N101" s="85">
        <f t="shared" si="84"/>
        <v>552.5</v>
      </c>
      <c r="O101" s="85">
        <f t="shared" si="84"/>
        <v>58.199999999999996</v>
      </c>
      <c r="P101" s="277">
        <f t="shared" si="84"/>
        <v>337.8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5" customHeight="1">
      <c r="A102" s="29"/>
      <c r="B102" s="10" t="s">
        <v>70</v>
      </c>
      <c r="C102" s="77">
        <v>54.4</v>
      </c>
      <c r="D102" s="77">
        <v>57.7</v>
      </c>
      <c r="E102" s="77">
        <v>78.2</v>
      </c>
      <c r="F102" s="77">
        <v>38.9</v>
      </c>
      <c r="G102" s="77">
        <v>40.4</v>
      </c>
      <c r="H102" s="77">
        <v>59.3</v>
      </c>
      <c r="I102" s="77">
        <v>29.3</v>
      </c>
      <c r="J102" s="77">
        <v>78.3</v>
      </c>
      <c r="K102" s="77">
        <v>549.99999999999989</v>
      </c>
      <c r="L102" s="77">
        <v>96.6</v>
      </c>
      <c r="M102" s="153">
        <v>271.59999999999997</v>
      </c>
      <c r="N102" s="153">
        <v>552.5</v>
      </c>
      <c r="O102" s="283">
        <v>58.199999999999996</v>
      </c>
      <c r="P102" s="30">
        <v>337.8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8" customHeight="1" thickBot="1">
      <c r="A103" s="29"/>
      <c r="B103" s="17" t="s">
        <v>72</v>
      </c>
      <c r="C103" s="160">
        <f t="shared" ref="C103:N103" si="85">+C101+C83+C81+C80</f>
        <v>71293.5</v>
      </c>
      <c r="D103" s="160">
        <f t="shared" si="85"/>
        <v>112416.29999999999</v>
      </c>
      <c r="E103" s="160">
        <f t="shared" si="85"/>
        <v>129878.49999999999</v>
      </c>
      <c r="F103" s="160">
        <f t="shared" si="85"/>
        <v>137674.70000000001</v>
      </c>
      <c r="G103" s="160">
        <f t="shared" si="85"/>
        <v>137684.89576000001</v>
      </c>
      <c r="H103" s="160">
        <f t="shared" si="85"/>
        <v>159914.50000000003</v>
      </c>
      <c r="I103" s="160">
        <f t="shared" si="85"/>
        <v>171904.69999999998</v>
      </c>
      <c r="J103" s="118">
        <f t="shared" si="85"/>
        <v>161696.80000000002</v>
      </c>
      <c r="K103" s="118">
        <f t="shared" si="85"/>
        <v>375752.2</v>
      </c>
      <c r="L103" s="118">
        <f t="shared" si="85"/>
        <v>210915.30000000002</v>
      </c>
      <c r="M103" s="118">
        <f t="shared" si="85"/>
        <v>226796.3</v>
      </c>
      <c r="N103" s="118">
        <f t="shared" si="85"/>
        <v>253704.50000000003</v>
      </c>
      <c r="O103" s="118">
        <f t="shared" ref="O103:P103" si="86">+O101+O83+O81+O80</f>
        <v>278304.3</v>
      </c>
      <c r="P103" s="280">
        <f t="shared" si="86"/>
        <v>666530.5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18" customHeight="1" thickTop="1">
      <c r="A104" s="29"/>
      <c r="B104" s="119" t="s">
        <v>73</v>
      </c>
      <c r="C104" s="161">
        <f t="shared" ref="C104:I104" si="87">+C105+C106+C108</f>
        <v>144.30000000000001</v>
      </c>
      <c r="D104" s="161">
        <f t="shared" si="87"/>
        <v>1114.2</v>
      </c>
      <c r="E104" s="161">
        <f t="shared" si="87"/>
        <v>1381.1999999999998</v>
      </c>
      <c r="F104" s="161">
        <f t="shared" si="87"/>
        <v>1574.8</v>
      </c>
      <c r="G104" s="161">
        <f t="shared" si="87"/>
        <v>1654.8</v>
      </c>
      <c r="H104" s="161">
        <f>+H105+H106+H108</f>
        <v>2062.6</v>
      </c>
      <c r="I104" s="161">
        <f t="shared" si="87"/>
        <v>8639.0719816199817</v>
      </c>
      <c r="J104" s="120">
        <f>+J105+J106+J108</f>
        <v>4720.5</v>
      </c>
      <c r="K104" s="120">
        <f t="shared" ref="K104:M104" si="88">+K105+K106+K108</f>
        <v>6163.7000000000007</v>
      </c>
      <c r="L104" s="120">
        <f t="shared" si="88"/>
        <v>4570.6000000000004</v>
      </c>
      <c r="M104" s="120">
        <f t="shared" si="88"/>
        <v>3982.9</v>
      </c>
      <c r="N104" s="120">
        <f t="shared" ref="N104:O104" si="89">+N105+N106+N108</f>
        <v>4385.2999999999993</v>
      </c>
      <c r="O104" s="120">
        <f t="shared" si="89"/>
        <v>5288.3</v>
      </c>
      <c r="P104" s="281">
        <f>+P105+P106++P107+P108</f>
        <v>6289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18" customHeight="1">
      <c r="A105" s="29"/>
      <c r="B105" s="10" t="s">
        <v>15</v>
      </c>
      <c r="C105" s="87">
        <v>144.30000000000001</v>
      </c>
      <c r="D105" s="87">
        <v>1114.2</v>
      </c>
      <c r="E105" s="87">
        <v>1381.1</v>
      </c>
      <c r="F105" s="87">
        <v>1486.5</v>
      </c>
      <c r="G105" s="87">
        <v>1599.3</v>
      </c>
      <c r="H105" s="87">
        <v>2041.1</v>
      </c>
      <c r="I105" s="87">
        <v>2096.4</v>
      </c>
      <c r="J105" s="12">
        <v>2513.6999999999998</v>
      </c>
      <c r="K105" s="12">
        <v>2755.5</v>
      </c>
      <c r="L105" s="12">
        <v>2882.6</v>
      </c>
      <c r="M105" s="12">
        <v>3116.2</v>
      </c>
      <c r="N105" s="12">
        <v>3609.3999999999996</v>
      </c>
      <c r="O105" s="283">
        <v>4071.8</v>
      </c>
      <c r="P105" s="30">
        <v>3700.5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18" customHeight="1">
      <c r="A106" s="29"/>
      <c r="B106" s="10" t="s">
        <v>16</v>
      </c>
      <c r="C106" s="87">
        <v>0</v>
      </c>
      <c r="D106" s="87">
        <v>0</v>
      </c>
      <c r="E106" s="87">
        <v>0.1</v>
      </c>
      <c r="F106" s="87">
        <v>88.3</v>
      </c>
      <c r="G106" s="87">
        <v>55.5</v>
      </c>
      <c r="H106" s="87">
        <v>21.5</v>
      </c>
      <c r="I106" s="87">
        <v>32.299999999999997</v>
      </c>
      <c r="J106" s="172">
        <v>0</v>
      </c>
      <c r="K106" s="12">
        <v>115</v>
      </c>
      <c r="L106" s="12">
        <v>385.6</v>
      </c>
      <c r="M106" s="12">
        <v>20.3</v>
      </c>
      <c r="N106" s="172">
        <v>0</v>
      </c>
      <c r="O106" s="283">
        <v>0</v>
      </c>
      <c r="P106" s="30">
        <v>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18" customHeight="1">
      <c r="A107" s="29"/>
      <c r="B107" s="300" t="s">
        <v>173</v>
      </c>
      <c r="C107" s="87"/>
      <c r="D107" s="87"/>
      <c r="E107" s="87"/>
      <c r="F107" s="87"/>
      <c r="G107" s="87"/>
      <c r="H107" s="87"/>
      <c r="I107" s="87"/>
      <c r="J107" s="172"/>
      <c r="K107" s="12"/>
      <c r="L107" s="12"/>
      <c r="M107" s="12"/>
      <c r="N107" s="172"/>
      <c r="O107" s="283"/>
      <c r="P107" s="30">
        <v>1686.6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18" customHeight="1">
      <c r="A108" s="29"/>
      <c r="B108" s="10" t="s">
        <v>17</v>
      </c>
      <c r="C108" s="173">
        <v>0</v>
      </c>
      <c r="D108" s="173">
        <v>0</v>
      </c>
      <c r="E108" s="173">
        <v>0</v>
      </c>
      <c r="F108" s="173">
        <v>0</v>
      </c>
      <c r="G108" s="173">
        <v>0</v>
      </c>
      <c r="H108" s="173">
        <v>0</v>
      </c>
      <c r="I108" s="189">
        <v>6510.3719816199809</v>
      </c>
      <c r="J108" s="121">
        <v>2206.8000000000002</v>
      </c>
      <c r="K108" s="121">
        <v>3293.2000000000003</v>
      </c>
      <c r="L108" s="12">
        <v>1302.4000000000001</v>
      </c>
      <c r="M108" s="121">
        <v>846.40000000000009</v>
      </c>
      <c r="N108" s="121">
        <v>775.90000000000009</v>
      </c>
      <c r="O108" s="283">
        <v>1216.5</v>
      </c>
      <c r="P108" s="30">
        <v>901.9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18" customHeight="1" thickBot="1">
      <c r="A109" s="29"/>
      <c r="B109" s="122" t="s">
        <v>74</v>
      </c>
      <c r="C109" s="162">
        <f t="shared" ref="C109:I109" si="90">+C104+C103</f>
        <v>71437.8</v>
      </c>
      <c r="D109" s="162">
        <f t="shared" si="90"/>
        <v>113530.49999999999</v>
      </c>
      <c r="E109" s="162">
        <f t="shared" si="90"/>
        <v>131259.69999999998</v>
      </c>
      <c r="F109" s="162">
        <f t="shared" si="90"/>
        <v>139249.5</v>
      </c>
      <c r="G109" s="162">
        <f t="shared" si="90"/>
        <v>139339.69576</v>
      </c>
      <c r="H109" s="162">
        <f>+H104+H103</f>
        <v>161977.10000000003</v>
      </c>
      <c r="I109" s="162">
        <f t="shared" si="90"/>
        <v>180543.77198161997</v>
      </c>
      <c r="J109" s="123">
        <f>+J104+J103</f>
        <v>166417.30000000002</v>
      </c>
      <c r="K109" s="123">
        <f t="shared" ref="K109:M109" si="91">+K104+K103</f>
        <v>381915.9</v>
      </c>
      <c r="L109" s="123">
        <f t="shared" si="91"/>
        <v>215485.90000000002</v>
      </c>
      <c r="M109" s="123">
        <f t="shared" si="91"/>
        <v>230779.19999999998</v>
      </c>
      <c r="N109" s="123">
        <f t="shared" ref="N109:O109" si="92">+N104+N103</f>
        <v>258089.80000000002</v>
      </c>
      <c r="O109" s="123">
        <f t="shared" si="92"/>
        <v>283592.59999999998</v>
      </c>
      <c r="P109" s="282">
        <f t="shared" ref="P109" si="93">+P104+P103</f>
        <v>672819.5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8" customHeight="1" thickTop="1" thickBot="1">
      <c r="A110" s="29"/>
      <c r="B110" s="272" t="s">
        <v>174</v>
      </c>
      <c r="C110" s="273">
        <v>0</v>
      </c>
      <c r="D110" s="273">
        <v>0</v>
      </c>
      <c r="E110" s="273">
        <v>0</v>
      </c>
      <c r="F110" s="273">
        <v>0</v>
      </c>
      <c r="G110" s="273">
        <v>0</v>
      </c>
      <c r="H110" s="273">
        <v>0</v>
      </c>
      <c r="I110" s="273">
        <v>0</v>
      </c>
      <c r="J110" s="273">
        <v>7874.5</v>
      </c>
      <c r="K110" s="273">
        <v>10286.1</v>
      </c>
      <c r="L110" s="273">
        <v>13162.8</v>
      </c>
      <c r="M110" s="273">
        <v>13216</v>
      </c>
      <c r="N110" s="273">
        <v>19218.300000000003</v>
      </c>
      <c r="O110" s="273">
        <v>18109.800000000003</v>
      </c>
      <c r="P110" s="271">
        <v>13340.500000000002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8" customHeight="1" thickTop="1">
      <c r="A111" s="29"/>
      <c r="B111" s="124" t="s">
        <v>4</v>
      </c>
      <c r="C111" s="124"/>
      <c r="D111" s="124"/>
      <c r="E111" s="124"/>
      <c r="F111" s="124"/>
      <c r="G111" s="124"/>
      <c r="H111" s="124"/>
      <c r="I111" s="124"/>
      <c r="J111" s="92"/>
      <c r="K111" s="92"/>
      <c r="L111" s="51"/>
      <c r="M111" s="51"/>
      <c r="N111" s="30"/>
      <c r="O111" s="30"/>
      <c r="P111" s="2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5" customHeight="1">
      <c r="A112" s="29"/>
      <c r="B112" s="125" t="s">
        <v>5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21"/>
      <c r="P112" s="21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2" customHeight="1">
      <c r="A113" s="29"/>
      <c r="B113" s="7" t="s">
        <v>6</v>
      </c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2"/>
      <c r="P113" s="21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2" customHeight="1">
      <c r="A114" s="29"/>
      <c r="B114" s="7" t="s">
        <v>20</v>
      </c>
      <c r="C114" s="7"/>
      <c r="D114" s="7"/>
      <c r="E114" s="7"/>
      <c r="F114" s="7"/>
      <c r="G114" s="7"/>
      <c r="H114" s="7"/>
      <c r="I114" s="7"/>
      <c r="J114" s="94"/>
      <c r="K114" s="94"/>
      <c r="L114" s="50"/>
      <c r="M114" s="50"/>
      <c r="N114" s="21"/>
      <c r="O114" s="21"/>
      <c r="P114" s="21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2" customHeight="1">
      <c r="A115" s="29"/>
      <c r="B115" s="7" t="s">
        <v>93</v>
      </c>
      <c r="C115" s="7"/>
      <c r="D115" s="7"/>
      <c r="E115" s="7"/>
      <c r="F115" s="7"/>
      <c r="G115" s="7"/>
      <c r="H115" s="7"/>
      <c r="I115" s="7"/>
      <c r="J115" s="94"/>
      <c r="K115" s="95"/>
      <c r="L115" s="50"/>
      <c r="M115" s="50"/>
      <c r="N115" s="21"/>
      <c r="O115" s="21"/>
      <c r="P115" s="21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6.5">
      <c r="A116" s="29"/>
      <c r="B116" s="53"/>
      <c r="C116" s="53"/>
      <c r="D116" s="53"/>
      <c r="E116" s="53"/>
      <c r="F116" s="53"/>
      <c r="G116" s="53"/>
      <c r="H116" s="53"/>
      <c r="I116" s="53"/>
      <c r="J116" s="96"/>
      <c r="K116" s="96"/>
      <c r="L116" s="50"/>
      <c r="M116" s="50"/>
      <c r="N116" s="21"/>
      <c r="O116" s="21"/>
      <c r="P116" s="21"/>
      <c r="Q116" s="22"/>
      <c r="R116" s="22"/>
      <c r="S116" s="22"/>
      <c r="T116" s="22"/>
      <c r="U116" s="22"/>
      <c r="V116" s="22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>
      <c r="A117" s="29"/>
      <c r="C117" s="5"/>
      <c r="D117" s="5"/>
      <c r="E117" s="5"/>
      <c r="F117" s="5"/>
      <c r="G117" s="5"/>
      <c r="H117" s="5"/>
      <c r="I117" s="5"/>
      <c r="J117" s="51"/>
      <c r="K117" s="51"/>
      <c r="L117" s="51"/>
      <c r="M117" s="51"/>
      <c r="N117" s="30"/>
      <c r="O117" s="30"/>
      <c r="P117" s="30"/>
      <c r="Q117" s="22"/>
      <c r="R117" s="22"/>
      <c r="S117" s="22"/>
      <c r="T117" s="22"/>
      <c r="U117" s="22"/>
      <c r="V117" s="22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>
      <c r="B118" s="97"/>
      <c r="C118" s="14"/>
      <c r="D118" s="14"/>
      <c r="E118" s="14"/>
      <c r="F118" s="14"/>
      <c r="G118" s="14"/>
      <c r="H118" s="14"/>
      <c r="I118" s="14"/>
      <c r="J118" s="20"/>
      <c r="K118" s="20"/>
      <c r="L118" s="20"/>
      <c r="M118" s="20"/>
      <c r="N118" s="24"/>
      <c r="O118" s="24"/>
      <c r="P118" s="24"/>
      <c r="Q118" s="22"/>
      <c r="R118" s="22"/>
      <c r="S118" s="22"/>
      <c r="T118" s="22"/>
      <c r="U118" s="22"/>
      <c r="V118" s="22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>
      <c r="B119" s="55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4"/>
      <c r="O119" s="24"/>
      <c r="P119" s="24"/>
      <c r="Q119" s="22"/>
      <c r="R119" s="22"/>
      <c r="S119" s="22"/>
      <c r="T119" s="22"/>
      <c r="U119" s="22"/>
      <c r="V119" s="22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>
      <c r="B120" s="55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5"/>
      <c r="O120" s="245"/>
      <c r="P120" s="24"/>
      <c r="Q120" s="22"/>
      <c r="R120" s="22"/>
      <c r="S120" s="22"/>
      <c r="T120" s="22"/>
      <c r="U120" s="22"/>
      <c r="V120" s="22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>
      <c r="B121" s="9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24"/>
      <c r="Q121" s="22"/>
      <c r="R121" s="22"/>
      <c r="S121" s="22"/>
      <c r="T121" s="22"/>
      <c r="U121" s="22"/>
      <c r="V121" s="22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>
      <c r="B122" s="9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24"/>
      <c r="Q122" s="22"/>
      <c r="R122" s="22"/>
      <c r="S122" s="22"/>
      <c r="T122" s="22"/>
      <c r="U122" s="22"/>
      <c r="V122" s="22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>
      <c r="B123" s="98"/>
      <c r="C123" s="15"/>
      <c r="D123" s="15"/>
      <c r="E123" s="15"/>
      <c r="F123" s="15"/>
      <c r="G123" s="15"/>
      <c r="H123" s="15"/>
      <c r="I123" s="15"/>
      <c r="J123" s="20"/>
      <c r="K123" s="20"/>
      <c r="L123" s="20"/>
      <c r="M123" s="20"/>
      <c r="N123" s="24"/>
      <c r="O123" s="24"/>
      <c r="P123" s="24"/>
      <c r="Q123" s="22"/>
      <c r="R123" s="22"/>
      <c r="S123" s="22"/>
      <c r="T123" s="22"/>
      <c r="U123" s="22"/>
      <c r="V123" s="22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>
      <c r="B124" s="98"/>
      <c r="C124" s="15"/>
      <c r="D124" s="15"/>
      <c r="E124" s="15"/>
      <c r="F124" s="15"/>
      <c r="G124" s="15"/>
      <c r="H124" s="15"/>
      <c r="I124" s="246"/>
      <c r="J124" s="244"/>
      <c r="K124" s="244"/>
      <c r="L124" s="244"/>
      <c r="M124" s="244"/>
      <c r="N124" s="245"/>
      <c r="O124" s="245"/>
      <c r="P124" s="24"/>
      <c r="Q124" s="22"/>
      <c r="R124" s="22"/>
      <c r="S124" s="22"/>
      <c r="T124" s="22"/>
      <c r="U124" s="22"/>
      <c r="V124" s="22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>
      <c r="B125" s="9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24"/>
      <c r="Q125" s="22"/>
      <c r="R125" s="22"/>
      <c r="S125" s="22"/>
      <c r="T125" s="22"/>
      <c r="U125" s="22"/>
      <c r="V125" s="22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>
      <c r="B126" s="55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4"/>
      <c r="Q126" s="22"/>
      <c r="R126" s="22"/>
      <c r="S126" s="22"/>
      <c r="T126" s="22"/>
      <c r="U126" s="22"/>
      <c r="V126" s="22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>
      <c r="B127" s="55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4"/>
      <c r="O127" s="24"/>
      <c r="P127" s="24"/>
      <c r="Q127" s="22"/>
      <c r="R127" s="22"/>
      <c r="S127" s="22"/>
      <c r="T127" s="22"/>
      <c r="U127" s="22"/>
      <c r="V127" s="22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>
      <c r="B128" s="55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4"/>
      <c r="O128" s="24"/>
      <c r="P128" s="24"/>
      <c r="Q128" s="22"/>
      <c r="R128" s="22"/>
      <c r="S128" s="22"/>
      <c r="T128" s="22"/>
      <c r="U128" s="22"/>
      <c r="V128" s="22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>
      <c r="B129" s="55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4"/>
      <c r="O129" s="24"/>
      <c r="P129" s="24"/>
      <c r="Q129" s="22"/>
      <c r="R129" s="22"/>
      <c r="S129" s="22"/>
      <c r="T129" s="22"/>
      <c r="U129" s="22"/>
      <c r="V129" s="22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M130" s="55"/>
      <c r="N130" s="22"/>
      <c r="O130" s="22"/>
      <c r="P130" s="22"/>
      <c r="Q130" s="22"/>
      <c r="R130" s="22"/>
      <c r="S130" s="22"/>
      <c r="T130" s="22"/>
      <c r="U130" s="22"/>
      <c r="V130" s="22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>
      <c r="B131" s="98"/>
      <c r="C131" s="98"/>
      <c r="D131" s="98"/>
      <c r="E131" s="98"/>
      <c r="F131" s="98"/>
      <c r="G131" s="98"/>
      <c r="H131" s="98"/>
      <c r="I131" s="98"/>
      <c r="J131" s="55"/>
      <c r="K131" s="55"/>
      <c r="M131" s="55"/>
      <c r="N131" s="22"/>
      <c r="O131" s="22"/>
      <c r="P131" s="22"/>
      <c r="Q131" s="22"/>
      <c r="R131" s="22"/>
      <c r="S131" s="22"/>
      <c r="T131" s="22"/>
      <c r="U131" s="22"/>
      <c r="V131" s="22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>
      <c r="B132" s="98"/>
      <c r="C132" s="98"/>
      <c r="D132" s="98"/>
      <c r="E132" s="98"/>
      <c r="F132" s="98"/>
      <c r="G132" s="98"/>
      <c r="H132" s="98"/>
      <c r="I132" s="98"/>
      <c r="J132" s="55"/>
      <c r="K132" s="55"/>
      <c r="M132" s="55"/>
      <c r="N132" s="22"/>
      <c r="O132" s="22"/>
      <c r="P132" s="22"/>
      <c r="Q132" s="22"/>
      <c r="R132" s="22"/>
      <c r="S132" s="22"/>
      <c r="T132" s="22"/>
      <c r="U132" s="22"/>
      <c r="V132" s="22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M133" s="55"/>
      <c r="N133" s="22"/>
      <c r="O133" s="22"/>
      <c r="P133" s="22"/>
      <c r="Q133" s="22"/>
      <c r="R133" s="22"/>
      <c r="S133" s="22"/>
      <c r="T133" s="22"/>
      <c r="U133" s="22"/>
      <c r="V133" s="22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>
      <c r="B134" s="98"/>
      <c r="C134" s="98"/>
      <c r="D134" s="98"/>
      <c r="E134" s="98"/>
      <c r="F134" s="98"/>
      <c r="G134" s="98"/>
      <c r="H134" s="98"/>
      <c r="I134" s="98"/>
      <c r="J134" s="55"/>
      <c r="K134" s="55"/>
      <c r="M134" s="55"/>
      <c r="N134" s="22"/>
      <c r="O134" s="22"/>
      <c r="P134" s="22"/>
      <c r="Q134" s="22"/>
      <c r="R134" s="22"/>
      <c r="S134" s="22"/>
      <c r="T134" s="22"/>
      <c r="U134" s="22"/>
      <c r="V134" s="22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>
      <c r="B135" s="98"/>
      <c r="C135" s="98"/>
      <c r="D135" s="98"/>
      <c r="E135" s="98"/>
      <c r="F135" s="98"/>
      <c r="G135" s="98"/>
      <c r="H135" s="98"/>
      <c r="I135" s="98"/>
      <c r="J135" s="55"/>
      <c r="K135" s="55"/>
      <c r="M135" s="55"/>
      <c r="N135" s="22"/>
      <c r="O135" s="22"/>
      <c r="P135" s="22"/>
      <c r="Q135" s="22"/>
      <c r="R135" s="22"/>
      <c r="S135" s="22"/>
      <c r="T135" s="22"/>
      <c r="U135" s="22"/>
      <c r="V135" s="22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>
      <c r="B136" s="98"/>
      <c r="C136" s="98"/>
      <c r="D136" s="98"/>
      <c r="E136" s="98"/>
      <c r="F136" s="98"/>
      <c r="G136" s="98"/>
      <c r="H136" s="98"/>
      <c r="I136" s="98"/>
      <c r="J136" s="55"/>
      <c r="K136" s="55"/>
      <c r="M136" s="55"/>
      <c r="N136" s="22"/>
      <c r="O136" s="22"/>
      <c r="P136" s="22"/>
      <c r="Q136" s="22"/>
      <c r="R136" s="22"/>
      <c r="S136" s="22"/>
      <c r="T136" s="22"/>
      <c r="U136" s="22"/>
      <c r="V136" s="22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M137" s="55"/>
      <c r="N137" s="22"/>
      <c r="O137" s="22"/>
      <c r="P137" s="22"/>
      <c r="Q137" s="22"/>
      <c r="R137" s="22"/>
      <c r="S137" s="22"/>
      <c r="T137" s="22"/>
      <c r="U137" s="22"/>
      <c r="V137" s="22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2:34">
      <c r="B138" s="98"/>
      <c r="C138" s="98"/>
      <c r="D138" s="98"/>
      <c r="E138" s="98"/>
      <c r="F138" s="98"/>
      <c r="G138" s="98"/>
      <c r="H138" s="98"/>
      <c r="I138" s="98"/>
      <c r="J138" s="55"/>
      <c r="K138" s="55"/>
      <c r="M138" s="55"/>
      <c r="N138" s="22"/>
      <c r="O138" s="22"/>
      <c r="P138" s="22"/>
      <c r="Q138" s="22"/>
      <c r="R138" s="22"/>
      <c r="S138" s="22"/>
      <c r="T138" s="22"/>
      <c r="U138" s="22"/>
      <c r="V138" s="22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>
      <c r="B139" s="98"/>
      <c r="C139" s="98"/>
      <c r="D139" s="98"/>
      <c r="E139" s="98"/>
      <c r="F139" s="98"/>
      <c r="G139" s="98"/>
      <c r="H139" s="98"/>
      <c r="I139" s="98"/>
      <c r="J139" s="55"/>
      <c r="K139" s="55"/>
      <c r="M139" s="55"/>
      <c r="N139" s="22"/>
      <c r="O139" s="22"/>
      <c r="P139" s="22"/>
      <c r="Q139" s="22"/>
      <c r="R139" s="22"/>
      <c r="S139" s="22"/>
      <c r="T139" s="22"/>
      <c r="U139" s="22"/>
      <c r="V139" s="22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>
      <c r="B140" s="98"/>
      <c r="C140" s="98"/>
      <c r="D140" s="98"/>
      <c r="E140" s="98"/>
      <c r="F140" s="98"/>
      <c r="G140" s="98"/>
      <c r="H140" s="98"/>
      <c r="I140" s="98"/>
      <c r="J140" s="55"/>
      <c r="K140" s="55"/>
      <c r="M140" s="55"/>
      <c r="N140" s="22"/>
      <c r="O140" s="22"/>
      <c r="P140" s="22"/>
      <c r="Q140" s="22"/>
      <c r="R140" s="22"/>
      <c r="S140" s="22"/>
      <c r="T140" s="22"/>
      <c r="U140" s="22"/>
      <c r="V140" s="22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M141" s="55"/>
      <c r="N141" s="22"/>
      <c r="O141" s="22"/>
      <c r="P141" s="22"/>
      <c r="Q141" s="22"/>
      <c r="R141" s="22"/>
      <c r="S141" s="22"/>
      <c r="T141" s="22"/>
      <c r="U141" s="22"/>
      <c r="V141" s="22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>
      <c r="B142" s="98"/>
      <c r="C142" s="98"/>
      <c r="D142" s="98"/>
      <c r="E142" s="98"/>
      <c r="F142" s="98"/>
      <c r="G142" s="98"/>
      <c r="H142" s="98"/>
      <c r="I142" s="98"/>
      <c r="J142" s="55"/>
      <c r="K142" s="55"/>
      <c r="M142" s="55"/>
      <c r="N142" s="22"/>
      <c r="O142" s="22"/>
      <c r="P142" s="22"/>
      <c r="Q142" s="22"/>
      <c r="R142" s="22"/>
      <c r="S142" s="22"/>
      <c r="T142" s="22"/>
      <c r="U142" s="22"/>
      <c r="V142" s="22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>
      <c r="B143" s="98"/>
      <c r="C143" s="98"/>
      <c r="D143" s="98"/>
      <c r="E143" s="98"/>
      <c r="F143" s="98"/>
      <c r="G143" s="98"/>
      <c r="H143" s="98"/>
      <c r="I143" s="98"/>
      <c r="J143" s="55"/>
      <c r="K143" s="55"/>
      <c r="M143" s="55"/>
      <c r="N143" s="22"/>
      <c r="O143" s="22"/>
      <c r="P143" s="22"/>
      <c r="Q143" s="22"/>
      <c r="R143" s="22"/>
      <c r="S143" s="22"/>
      <c r="T143" s="22"/>
      <c r="U143" s="22"/>
      <c r="V143" s="22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>
      <c r="B144" s="98"/>
      <c r="C144" s="98"/>
      <c r="D144" s="98"/>
      <c r="E144" s="98"/>
      <c r="F144" s="98"/>
      <c r="G144" s="98"/>
      <c r="H144" s="98"/>
      <c r="I144" s="98"/>
      <c r="J144" s="55"/>
      <c r="K144" s="55"/>
      <c r="M144" s="55"/>
      <c r="N144" s="22"/>
      <c r="O144" s="22"/>
      <c r="P144" s="22"/>
      <c r="Q144" s="22"/>
      <c r="R144" s="22"/>
      <c r="S144" s="22"/>
      <c r="T144" s="22"/>
      <c r="U144" s="22"/>
      <c r="V144" s="22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>
      <c r="B145" s="98"/>
      <c r="C145" s="98"/>
      <c r="D145" s="98"/>
      <c r="E145" s="98"/>
      <c r="F145" s="98"/>
      <c r="G145" s="98"/>
      <c r="H145" s="98"/>
      <c r="I145" s="98"/>
      <c r="J145" s="55"/>
      <c r="K145" s="55"/>
      <c r="M145" s="55"/>
      <c r="N145" s="22"/>
      <c r="O145" s="22"/>
      <c r="P145" s="22"/>
      <c r="Q145" s="22"/>
      <c r="R145" s="22"/>
      <c r="S145" s="22"/>
      <c r="T145" s="22"/>
      <c r="U145" s="22"/>
      <c r="V145" s="22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M146" s="55"/>
      <c r="N146" s="22"/>
      <c r="O146" s="22"/>
      <c r="P146" s="22"/>
      <c r="Q146" s="22"/>
      <c r="R146" s="22"/>
      <c r="S146" s="22"/>
      <c r="T146" s="22"/>
      <c r="U146" s="22"/>
      <c r="V146" s="22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M147" s="55"/>
      <c r="N147" s="22"/>
      <c r="O147" s="22"/>
      <c r="P147" s="22"/>
      <c r="Q147" s="22"/>
      <c r="R147" s="22"/>
      <c r="S147" s="22"/>
      <c r="T147" s="22"/>
      <c r="U147" s="22"/>
      <c r="V147" s="22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</row>
    <row r="148" spans="2:34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M148" s="55"/>
      <c r="N148" s="22"/>
      <c r="O148" s="22"/>
      <c r="P148" s="22"/>
      <c r="Q148" s="22"/>
      <c r="R148" s="22"/>
      <c r="S148" s="22"/>
      <c r="T148" s="22"/>
      <c r="U148" s="22"/>
      <c r="V148" s="22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</row>
    <row r="149" spans="2:34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M149" s="55"/>
      <c r="N149" s="22"/>
      <c r="O149" s="22"/>
      <c r="P149" s="22"/>
      <c r="Q149" s="22"/>
      <c r="R149" s="22"/>
      <c r="S149" s="22"/>
      <c r="T149" s="22"/>
      <c r="U149" s="22"/>
      <c r="V149" s="22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</row>
    <row r="150" spans="2:34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M150" s="55"/>
      <c r="N150" s="22"/>
      <c r="O150" s="22"/>
      <c r="P150" s="22"/>
      <c r="Q150" s="22"/>
      <c r="R150" s="22"/>
      <c r="S150" s="22"/>
      <c r="T150" s="22"/>
      <c r="U150" s="22"/>
      <c r="V150" s="22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M151" s="55"/>
      <c r="N151" s="22"/>
      <c r="O151" s="22"/>
      <c r="P151" s="22"/>
      <c r="Q151" s="22"/>
      <c r="R151" s="22"/>
      <c r="S151" s="22"/>
      <c r="T151" s="22"/>
      <c r="U151" s="22"/>
      <c r="V151" s="22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2:34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M152" s="55"/>
      <c r="N152" s="22"/>
      <c r="O152" s="22"/>
      <c r="P152" s="22"/>
      <c r="Q152" s="22"/>
      <c r="R152" s="22"/>
      <c r="S152" s="22"/>
      <c r="T152" s="22"/>
      <c r="U152" s="22"/>
      <c r="V152" s="22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</row>
    <row r="153" spans="2:34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M153" s="55"/>
      <c r="N153" s="22"/>
      <c r="O153" s="22"/>
      <c r="P153" s="22"/>
      <c r="Q153" s="22"/>
      <c r="R153" s="22"/>
      <c r="S153" s="22"/>
      <c r="T153" s="22"/>
      <c r="U153" s="22"/>
      <c r="V153" s="22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</row>
    <row r="154" spans="2:34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M154" s="55"/>
      <c r="N154" s="22"/>
      <c r="O154" s="22"/>
      <c r="P154" s="22"/>
      <c r="Q154" s="22"/>
      <c r="R154" s="22"/>
      <c r="S154" s="22"/>
      <c r="T154" s="22"/>
      <c r="U154" s="22"/>
      <c r="V154" s="22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2:34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M155" s="55"/>
      <c r="N155" s="22"/>
      <c r="O155" s="22"/>
      <c r="P155" s="22"/>
      <c r="Q155" s="22"/>
      <c r="R155" s="22"/>
      <c r="S155" s="22"/>
      <c r="T155" s="22"/>
      <c r="U155" s="22"/>
      <c r="V155" s="22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</row>
    <row r="156" spans="2:34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M156" s="55"/>
      <c r="N156" s="22"/>
      <c r="O156" s="22"/>
      <c r="P156" s="22"/>
      <c r="Q156" s="22"/>
      <c r="R156" s="22"/>
      <c r="S156" s="22"/>
      <c r="T156" s="22"/>
      <c r="U156" s="22"/>
      <c r="V156" s="22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</row>
    <row r="157" spans="2:34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M157" s="55"/>
      <c r="N157" s="22"/>
      <c r="O157" s="22"/>
      <c r="P157" s="22"/>
      <c r="Q157" s="22"/>
      <c r="R157" s="22"/>
      <c r="S157" s="22"/>
      <c r="T157" s="22"/>
      <c r="U157" s="22"/>
      <c r="V157" s="22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</row>
    <row r="158" spans="2:34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M158" s="55"/>
      <c r="N158" s="22"/>
      <c r="O158" s="22"/>
      <c r="P158" s="22"/>
      <c r="Q158" s="22"/>
      <c r="R158" s="22"/>
      <c r="S158" s="22"/>
      <c r="T158" s="22"/>
      <c r="U158" s="22"/>
      <c r="V158" s="22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</row>
    <row r="159" spans="2:34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M159" s="55"/>
      <c r="N159" s="22"/>
      <c r="O159" s="22"/>
      <c r="P159" s="22"/>
      <c r="Q159" s="22"/>
      <c r="R159" s="22"/>
      <c r="S159" s="22"/>
      <c r="T159" s="22"/>
      <c r="U159" s="22"/>
      <c r="V159" s="22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</row>
    <row r="160" spans="2:34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M160" s="55"/>
      <c r="N160" s="22"/>
      <c r="O160" s="22"/>
      <c r="P160" s="22"/>
      <c r="Q160" s="22"/>
      <c r="R160" s="22"/>
      <c r="S160" s="22"/>
      <c r="T160" s="22"/>
      <c r="U160" s="22"/>
      <c r="V160" s="22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</row>
    <row r="161" spans="2:34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M161" s="55"/>
      <c r="N161" s="22"/>
      <c r="O161" s="22"/>
      <c r="P161" s="22"/>
      <c r="Q161" s="22"/>
      <c r="R161" s="22"/>
      <c r="S161" s="22"/>
      <c r="T161" s="22"/>
      <c r="U161" s="22"/>
      <c r="V161" s="22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spans="2:34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M162" s="55"/>
      <c r="N162" s="22"/>
      <c r="O162" s="22"/>
      <c r="P162" s="22"/>
      <c r="Q162" s="22"/>
      <c r="R162" s="22"/>
      <c r="S162" s="22"/>
      <c r="T162" s="22"/>
      <c r="U162" s="22"/>
      <c r="V162" s="22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</row>
    <row r="163" spans="2:34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M163" s="55"/>
      <c r="N163" s="22"/>
      <c r="O163" s="22"/>
      <c r="P163" s="22"/>
      <c r="Q163" s="22"/>
      <c r="R163" s="22"/>
      <c r="S163" s="22"/>
      <c r="T163" s="22"/>
      <c r="U163" s="22"/>
      <c r="V163" s="22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</row>
    <row r="164" spans="2:34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M164" s="55"/>
      <c r="N164" s="22"/>
      <c r="O164" s="22"/>
      <c r="P164" s="22"/>
      <c r="Q164" s="22"/>
      <c r="R164" s="22"/>
      <c r="S164" s="22"/>
      <c r="T164" s="22"/>
      <c r="U164" s="22"/>
      <c r="V164" s="22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</row>
    <row r="165" spans="2:34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M165" s="55"/>
      <c r="N165" s="22"/>
      <c r="O165" s="22"/>
      <c r="P165" s="22"/>
      <c r="Q165" s="22"/>
      <c r="R165" s="22"/>
      <c r="S165" s="22"/>
      <c r="T165" s="22"/>
      <c r="U165" s="22"/>
      <c r="V165" s="22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</row>
    <row r="166" spans="2:34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M166" s="55"/>
      <c r="N166" s="22"/>
      <c r="O166" s="22"/>
      <c r="P166" s="22"/>
      <c r="Q166" s="22"/>
      <c r="R166" s="22"/>
      <c r="S166" s="22"/>
      <c r="T166" s="22"/>
      <c r="U166" s="22"/>
      <c r="V166" s="22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</row>
    <row r="167" spans="2:34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M167" s="55"/>
      <c r="N167" s="22"/>
      <c r="O167" s="22"/>
      <c r="P167" s="22"/>
      <c r="Q167" s="22"/>
      <c r="R167" s="22"/>
      <c r="S167" s="22"/>
      <c r="T167" s="22"/>
      <c r="U167" s="22"/>
      <c r="V167" s="22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</row>
    <row r="168" spans="2:34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M168" s="55"/>
      <c r="N168" s="22"/>
      <c r="O168" s="22"/>
      <c r="P168" s="22"/>
      <c r="Q168" s="22"/>
      <c r="R168" s="22"/>
      <c r="S168" s="22"/>
      <c r="T168" s="22"/>
      <c r="U168" s="22"/>
      <c r="V168" s="22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</row>
    <row r="169" spans="2:34"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M169" s="55"/>
      <c r="N169" s="22"/>
      <c r="O169" s="22"/>
      <c r="P169" s="22"/>
      <c r="Q169" s="22"/>
      <c r="R169" s="22"/>
      <c r="S169" s="22"/>
      <c r="T169" s="22"/>
      <c r="U169" s="22"/>
      <c r="V169" s="22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</row>
    <row r="170" spans="2:34"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M170" s="55"/>
      <c r="N170" s="22"/>
      <c r="O170" s="22"/>
      <c r="P170" s="22"/>
      <c r="Q170" s="22"/>
      <c r="R170" s="22"/>
      <c r="S170" s="22"/>
      <c r="T170" s="22"/>
      <c r="U170" s="22"/>
      <c r="V170" s="22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</row>
    <row r="171" spans="2:34"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M171" s="55"/>
      <c r="N171" s="22"/>
      <c r="O171" s="22"/>
      <c r="P171" s="22"/>
      <c r="Q171" s="22"/>
      <c r="R171" s="22"/>
      <c r="S171" s="22"/>
      <c r="T171" s="22"/>
      <c r="U171" s="22"/>
      <c r="V171" s="22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</row>
    <row r="172" spans="2:34"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M172" s="55"/>
      <c r="N172" s="22"/>
      <c r="O172" s="22"/>
      <c r="P172" s="22"/>
      <c r="Q172" s="22"/>
      <c r="R172" s="22"/>
      <c r="S172" s="22"/>
      <c r="T172" s="22"/>
      <c r="U172" s="22"/>
      <c r="V172" s="22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</row>
    <row r="173" spans="2:34"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M173" s="55"/>
      <c r="N173" s="22"/>
      <c r="O173" s="22"/>
      <c r="P173" s="22"/>
      <c r="Q173" s="22"/>
      <c r="R173" s="22"/>
      <c r="S173" s="22"/>
      <c r="T173" s="22"/>
      <c r="U173" s="22"/>
      <c r="V173" s="22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</row>
    <row r="174" spans="2:34"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M174" s="55"/>
      <c r="N174" s="22"/>
      <c r="O174" s="22"/>
      <c r="P174" s="22"/>
      <c r="Q174" s="22"/>
      <c r="R174" s="22"/>
      <c r="S174" s="22"/>
      <c r="T174" s="22"/>
      <c r="U174" s="22"/>
      <c r="V174" s="22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</row>
    <row r="175" spans="2:34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M175" s="55"/>
      <c r="N175" s="22"/>
      <c r="O175" s="22"/>
      <c r="P175" s="22"/>
      <c r="Q175" s="22"/>
      <c r="R175" s="22"/>
      <c r="S175" s="22"/>
      <c r="T175" s="22"/>
      <c r="U175" s="22"/>
      <c r="V175" s="22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</row>
    <row r="176" spans="2:34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M176" s="55"/>
      <c r="N176" s="22"/>
      <c r="O176" s="22"/>
      <c r="P176" s="22"/>
      <c r="Q176" s="22"/>
      <c r="R176" s="22"/>
      <c r="S176" s="22"/>
      <c r="T176" s="22"/>
      <c r="U176" s="22"/>
      <c r="V176" s="22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</row>
    <row r="177" spans="2:34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M177" s="55"/>
      <c r="N177" s="22"/>
      <c r="O177" s="22"/>
      <c r="P177" s="22"/>
      <c r="Q177" s="22"/>
      <c r="R177" s="22"/>
      <c r="S177" s="22"/>
      <c r="T177" s="22"/>
      <c r="U177" s="22"/>
      <c r="V177" s="22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</row>
    <row r="178" spans="2:34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M178" s="55"/>
      <c r="N178" s="22"/>
      <c r="O178" s="22"/>
      <c r="P178" s="22"/>
      <c r="Q178" s="22"/>
      <c r="R178" s="22"/>
      <c r="S178" s="22"/>
      <c r="T178" s="22"/>
      <c r="U178" s="22"/>
      <c r="V178" s="22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</row>
    <row r="179" spans="2:34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M179" s="55"/>
      <c r="N179" s="22"/>
      <c r="O179" s="22"/>
      <c r="P179" s="22"/>
      <c r="Q179" s="22"/>
      <c r="R179" s="22"/>
      <c r="S179" s="22"/>
      <c r="T179" s="22"/>
      <c r="U179" s="22"/>
      <c r="V179" s="22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</row>
    <row r="180" spans="2:34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M180" s="55"/>
      <c r="N180" s="22"/>
      <c r="O180" s="22"/>
      <c r="P180" s="22"/>
      <c r="Q180" s="22"/>
      <c r="R180" s="22"/>
      <c r="S180" s="22"/>
      <c r="T180" s="22"/>
      <c r="U180" s="22"/>
      <c r="V180" s="22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</row>
    <row r="181" spans="2:34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M181" s="55"/>
      <c r="N181" s="22"/>
      <c r="O181" s="22"/>
      <c r="P181" s="22"/>
      <c r="Q181" s="22"/>
      <c r="R181" s="22"/>
      <c r="S181" s="22"/>
      <c r="T181" s="22"/>
      <c r="U181" s="22"/>
      <c r="V181" s="22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</row>
    <row r="182" spans="2:34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M182" s="55"/>
      <c r="N182" s="22"/>
      <c r="O182" s="22"/>
      <c r="P182" s="22"/>
      <c r="Q182" s="22"/>
      <c r="R182" s="22"/>
      <c r="S182" s="22"/>
      <c r="T182" s="22"/>
      <c r="U182" s="22"/>
      <c r="V182" s="22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</row>
    <row r="183" spans="2:34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M183" s="55"/>
      <c r="N183" s="22"/>
      <c r="O183" s="22"/>
      <c r="P183" s="22"/>
      <c r="Q183" s="22"/>
      <c r="R183" s="22"/>
      <c r="S183" s="22"/>
      <c r="T183" s="22"/>
      <c r="U183" s="22"/>
      <c r="V183" s="22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</row>
    <row r="184" spans="2:34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M184" s="55"/>
      <c r="N184" s="22"/>
      <c r="O184" s="22"/>
      <c r="P184" s="22"/>
      <c r="Q184" s="22"/>
      <c r="R184" s="22"/>
      <c r="S184" s="22"/>
      <c r="T184" s="22"/>
      <c r="U184" s="22"/>
      <c r="V184" s="22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</row>
    <row r="185" spans="2:34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M185" s="55"/>
      <c r="N185" s="22"/>
      <c r="O185" s="22"/>
      <c r="P185" s="22"/>
      <c r="Q185" s="22"/>
      <c r="R185" s="22"/>
      <c r="S185" s="22"/>
      <c r="T185" s="22"/>
      <c r="U185" s="22"/>
      <c r="V185" s="22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2:34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M186" s="55"/>
      <c r="N186" s="22"/>
      <c r="O186" s="22"/>
      <c r="P186" s="22"/>
      <c r="Q186" s="22"/>
      <c r="R186" s="22"/>
      <c r="S186" s="22"/>
      <c r="T186" s="22"/>
      <c r="U186" s="22"/>
      <c r="V186" s="22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</row>
    <row r="187" spans="2:34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M187" s="55"/>
      <c r="N187" s="22"/>
      <c r="O187" s="22"/>
      <c r="P187" s="22"/>
      <c r="Q187" s="22"/>
      <c r="R187" s="22"/>
      <c r="S187" s="22"/>
      <c r="T187" s="22"/>
      <c r="U187" s="22"/>
      <c r="V187" s="22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</row>
    <row r="188" spans="2:34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M188" s="55"/>
      <c r="N188" s="22"/>
      <c r="O188" s="22"/>
      <c r="P188" s="22"/>
      <c r="Q188" s="22"/>
      <c r="R188" s="22"/>
      <c r="S188" s="22"/>
      <c r="T188" s="22"/>
      <c r="U188" s="22"/>
      <c r="V188" s="22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</row>
    <row r="189" spans="2:34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M189" s="55"/>
      <c r="N189" s="22"/>
      <c r="O189" s="22"/>
      <c r="P189" s="22"/>
      <c r="Q189" s="22"/>
      <c r="R189" s="22"/>
      <c r="S189" s="22"/>
      <c r="T189" s="22"/>
      <c r="U189" s="22"/>
      <c r="V189" s="22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</row>
    <row r="190" spans="2:34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M190" s="55"/>
      <c r="N190" s="22"/>
      <c r="O190" s="22"/>
      <c r="P190" s="22"/>
      <c r="Q190" s="22"/>
      <c r="R190" s="22"/>
      <c r="S190" s="22"/>
      <c r="T190" s="22"/>
      <c r="U190" s="22"/>
      <c r="V190" s="22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</row>
    <row r="191" spans="2:34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M191" s="55"/>
      <c r="N191" s="22"/>
      <c r="O191" s="22"/>
      <c r="P191" s="22"/>
      <c r="Q191" s="22"/>
      <c r="R191" s="22"/>
      <c r="S191" s="22"/>
      <c r="T191" s="22"/>
      <c r="U191" s="22"/>
      <c r="V191" s="22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</row>
    <row r="192" spans="2:34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M192" s="55"/>
      <c r="N192" s="22"/>
      <c r="O192" s="22"/>
      <c r="P192" s="22"/>
      <c r="Q192" s="22"/>
      <c r="R192" s="22"/>
      <c r="S192" s="22"/>
      <c r="T192" s="22"/>
      <c r="U192" s="22"/>
      <c r="V192" s="22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</row>
    <row r="193" spans="2:34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M193" s="55"/>
      <c r="N193" s="22"/>
      <c r="O193" s="22"/>
      <c r="P193" s="22"/>
      <c r="Q193" s="22"/>
      <c r="R193" s="22"/>
      <c r="S193" s="22"/>
      <c r="T193" s="22"/>
      <c r="U193" s="22"/>
      <c r="V193" s="22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</row>
    <row r="194" spans="2:34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M194" s="55"/>
      <c r="N194" s="22"/>
      <c r="O194" s="22"/>
      <c r="P194" s="22"/>
      <c r="Q194" s="22"/>
      <c r="R194" s="22"/>
      <c r="S194" s="22"/>
      <c r="T194" s="22"/>
      <c r="U194" s="22"/>
      <c r="V194" s="22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</row>
    <row r="195" spans="2:34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M195" s="55"/>
      <c r="N195" s="22"/>
      <c r="O195" s="22"/>
      <c r="P195" s="22"/>
      <c r="Q195" s="22"/>
      <c r="R195" s="22"/>
      <c r="S195" s="22"/>
      <c r="T195" s="22"/>
      <c r="U195" s="22"/>
      <c r="V195" s="22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2:34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M196" s="55"/>
      <c r="N196" s="22"/>
      <c r="O196" s="22"/>
      <c r="P196" s="22"/>
      <c r="Q196" s="22"/>
      <c r="R196" s="22"/>
      <c r="S196" s="22"/>
      <c r="T196" s="22"/>
      <c r="U196" s="22"/>
      <c r="V196" s="22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</row>
    <row r="197" spans="2:34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M197" s="55"/>
      <c r="N197" s="22"/>
      <c r="O197" s="22"/>
      <c r="P197" s="22"/>
      <c r="Q197" s="22"/>
      <c r="R197" s="22"/>
      <c r="S197" s="22"/>
      <c r="T197" s="22"/>
      <c r="U197" s="22"/>
      <c r="V197" s="22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</row>
    <row r="198" spans="2:34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M198" s="55"/>
      <c r="N198" s="22"/>
      <c r="O198" s="22"/>
      <c r="P198" s="22"/>
      <c r="Q198" s="22"/>
      <c r="R198" s="22"/>
      <c r="S198" s="22"/>
      <c r="T198" s="22"/>
      <c r="U198" s="22"/>
      <c r="V198" s="22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</row>
    <row r="199" spans="2:34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M199" s="55"/>
      <c r="N199" s="22"/>
      <c r="O199" s="22"/>
      <c r="P199" s="22"/>
      <c r="Q199" s="22"/>
      <c r="R199" s="22"/>
      <c r="S199" s="22"/>
      <c r="T199" s="22"/>
      <c r="U199" s="22"/>
      <c r="V199" s="22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</row>
    <row r="200" spans="2:34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M200" s="55"/>
      <c r="N200" s="22"/>
      <c r="O200" s="22"/>
      <c r="P200" s="22"/>
      <c r="Q200" s="22"/>
      <c r="R200" s="22"/>
      <c r="S200" s="22"/>
      <c r="T200" s="22"/>
      <c r="U200" s="22"/>
      <c r="V200" s="22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</row>
    <row r="201" spans="2:34"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M201" s="55"/>
      <c r="N201" s="22"/>
      <c r="O201" s="22"/>
      <c r="P201" s="22"/>
      <c r="Q201" s="22"/>
      <c r="R201" s="22"/>
      <c r="S201" s="22"/>
      <c r="T201" s="22"/>
      <c r="U201" s="22"/>
      <c r="V201" s="22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</row>
    <row r="202" spans="2:34"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M202" s="55"/>
      <c r="N202" s="22"/>
      <c r="O202" s="22"/>
      <c r="P202" s="22"/>
      <c r="Q202" s="22"/>
      <c r="R202" s="22"/>
      <c r="S202" s="22"/>
      <c r="T202" s="22"/>
      <c r="U202" s="22"/>
      <c r="V202" s="22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</row>
    <row r="203" spans="2:34"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M203" s="55"/>
      <c r="N203" s="22"/>
      <c r="O203" s="22"/>
      <c r="P203" s="22"/>
      <c r="Q203" s="22"/>
      <c r="R203" s="22"/>
      <c r="S203" s="22"/>
      <c r="T203" s="22"/>
      <c r="U203" s="22"/>
      <c r="V203" s="22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</row>
    <row r="204" spans="2:34"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M204" s="55"/>
      <c r="N204" s="22"/>
      <c r="O204" s="22"/>
      <c r="P204" s="22"/>
      <c r="Q204" s="22"/>
      <c r="R204" s="22"/>
      <c r="S204" s="22"/>
      <c r="T204" s="22"/>
      <c r="U204" s="22"/>
      <c r="V204" s="22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</row>
    <row r="205" spans="2:34"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M205" s="55"/>
      <c r="N205" s="22"/>
      <c r="O205" s="22"/>
      <c r="P205" s="22"/>
      <c r="Q205" s="22"/>
      <c r="R205" s="22"/>
      <c r="S205" s="22"/>
      <c r="T205" s="22"/>
      <c r="U205" s="22"/>
      <c r="V205" s="22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</row>
    <row r="206" spans="2:34"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M206" s="55"/>
      <c r="N206" s="22"/>
      <c r="O206" s="22"/>
      <c r="P206" s="22"/>
      <c r="Q206" s="22"/>
      <c r="R206" s="22"/>
      <c r="S206" s="22"/>
      <c r="T206" s="22"/>
      <c r="U206" s="22"/>
      <c r="V206" s="22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</row>
    <row r="207" spans="2:34"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M207" s="55"/>
      <c r="N207" s="22"/>
      <c r="O207" s="22"/>
      <c r="P207" s="22"/>
      <c r="Q207" s="22"/>
      <c r="R207" s="22"/>
      <c r="S207" s="22"/>
      <c r="T207" s="22"/>
      <c r="U207" s="22"/>
      <c r="V207" s="22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</row>
    <row r="208" spans="2:34"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M208" s="55"/>
      <c r="N208" s="22"/>
      <c r="O208" s="22"/>
      <c r="P208" s="22"/>
      <c r="Q208" s="22"/>
      <c r="R208" s="22"/>
      <c r="S208" s="22"/>
      <c r="T208" s="22"/>
      <c r="U208" s="22"/>
      <c r="V208" s="22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</row>
    <row r="209" spans="2:34"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M209" s="55"/>
      <c r="N209" s="22"/>
      <c r="O209" s="22"/>
      <c r="P209" s="22"/>
      <c r="Q209" s="22"/>
      <c r="R209" s="22"/>
      <c r="S209" s="22"/>
      <c r="T209" s="22"/>
      <c r="U209" s="22"/>
      <c r="V209" s="22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</row>
    <row r="210" spans="2:34"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M210" s="55"/>
      <c r="N210" s="22"/>
      <c r="O210" s="22"/>
      <c r="P210" s="22"/>
      <c r="Q210" s="22"/>
      <c r="R210" s="22"/>
      <c r="S210" s="22"/>
      <c r="T210" s="22"/>
      <c r="U210" s="22"/>
      <c r="V210" s="22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</row>
    <row r="211" spans="2:34"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M211" s="55"/>
      <c r="N211" s="22"/>
      <c r="O211" s="22"/>
      <c r="P211" s="22"/>
      <c r="Q211" s="22"/>
      <c r="R211" s="22"/>
      <c r="S211" s="22"/>
      <c r="T211" s="22"/>
      <c r="U211" s="22"/>
      <c r="V211" s="22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</row>
    <row r="212" spans="2:34"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M212" s="55"/>
      <c r="N212" s="22"/>
      <c r="O212" s="22"/>
      <c r="P212" s="22"/>
      <c r="Q212" s="22"/>
      <c r="R212" s="22"/>
      <c r="S212" s="22"/>
      <c r="T212" s="22"/>
      <c r="U212" s="22"/>
      <c r="V212" s="22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</row>
    <row r="213" spans="2:34"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M213" s="55"/>
      <c r="N213" s="22"/>
      <c r="O213" s="22"/>
      <c r="P213" s="22"/>
      <c r="Q213" s="22"/>
      <c r="R213" s="22"/>
      <c r="S213" s="22"/>
      <c r="T213" s="22"/>
      <c r="U213" s="22"/>
      <c r="V213" s="22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</row>
    <row r="214" spans="2:34"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M214" s="55"/>
      <c r="N214" s="22"/>
      <c r="O214" s="22"/>
      <c r="P214" s="22"/>
      <c r="Q214" s="22"/>
      <c r="R214" s="22"/>
      <c r="S214" s="22"/>
      <c r="T214" s="22"/>
      <c r="U214" s="22"/>
      <c r="V214" s="22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</row>
    <row r="215" spans="2:34"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M215" s="55"/>
      <c r="N215" s="22"/>
      <c r="O215" s="22"/>
      <c r="P215" s="22"/>
      <c r="Q215" s="22"/>
      <c r="R215" s="22"/>
      <c r="S215" s="22"/>
      <c r="T215" s="22"/>
      <c r="U215" s="22"/>
      <c r="V215" s="22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</row>
    <row r="216" spans="2:34"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M216" s="55"/>
      <c r="N216" s="22"/>
      <c r="O216" s="22"/>
      <c r="P216" s="22"/>
      <c r="Q216" s="22"/>
      <c r="R216" s="22"/>
      <c r="S216" s="22"/>
      <c r="T216" s="22"/>
      <c r="U216" s="22"/>
      <c r="V216" s="22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</row>
    <row r="217" spans="2:34"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M217" s="55"/>
      <c r="N217" s="22"/>
      <c r="O217" s="22"/>
      <c r="P217" s="22"/>
      <c r="Q217" s="22"/>
      <c r="R217" s="22"/>
      <c r="S217" s="22"/>
      <c r="T217" s="22"/>
      <c r="U217" s="22"/>
      <c r="V217" s="22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</row>
    <row r="218" spans="2:34"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M218" s="55"/>
      <c r="N218" s="22"/>
      <c r="O218" s="22"/>
      <c r="P218" s="22"/>
      <c r="Q218" s="22"/>
      <c r="R218" s="22"/>
      <c r="S218" s="22"/>
      <c r="T218" s="22"/>
      <c r="U218" s="22"/>
      <c r="V218" s="22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</row>
    <row r="219" spans="2:34"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M219" s="55"/>
      <c r="N219" s="22"/>
      <c r="O219" s="22"/>
      <c r="P219" s="22"/>
      <c r="Q219" s="22"/>
      <c r="R219" s="22"/>
      <c r="S219" s="22"/>
      <c r="T219" s="22"/>
      <c r="U219" s="22"/>
      <c r="V219" s="22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</row>
    <row r="220" spans="2:34"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M220" s="55"/>
      <c r="N220" s="22"/>
      <c r="O220" s="22"/>
      <c r="P220" s="22"/>
      <c r="Q220" s="22"/>
      <c r="R220" s="22"/>
      <c r="S220" s="22"/>
      <c r="T220" s="22"/>
      <c r="U220" s="22"/>
      <c r="V220" s="22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</row>
    <row r="221" spans="2:34"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M221" s="55"/>
      <c r="N221" s="22"/>
      <c r="O221" s="22"/>
      <c r="P221" s="22"/>
      <c r="Q221" s="22"/>
      <c r="R221" s="22"/>
      <c r="S221" s="22"/>
      <c r="T221" s="22"/>
      <c r="U221" s="22"/>
      <c r="V221" s="22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</row>
    <row r="222" spans="2:34"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M222" s="55"/>
      <c r="N222" s="22"/>
      <c r="O222" s="22"/>
      <c r="P222" s="22"/>
      <c r="Q222" s="22"/>
      <c r="R222" s="22"/>
      <c r="S222" s="22"/>
      <c r="T222" s="22"/>
      <c r="U222" s="22"/>
      <c r="V222" s="22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</row>
    <row r="223" spans="2:34"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M223" s="55"/>
      <c r="N223" s="22"/>
      <c r="O223" s="22"/>
      <c r="P223" s="22"/>
      <c r="Q223" s="22"/>
      <c r="R223" s="22"/>
      <c r="S223" s="22"/>
      <c r="T223" s="22"/>
      <c r="U223" s="22"/>
      <c r="V223" s="22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</row>
    <row r="224" spans="2:34"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M224" s="55"/>
      <c r="N224" s="22"/>
      <c r="O224" s="22"/>
      <c r="P224" s="22"/>
      <c r="Q224" s="22"/>
      <c r="R224" s="22"/>
      <c r="S224" s="22"/>
      <c r="T224" s="22"/>
      <c r="U224" s="22"/>
      <c r="V224" s="22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</row>
    <row r="225" spans="2:34"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M225" s="55"/>
      <c r="N225" s="22"/>
      <c r="O225" s="22"/>
      <c r="P225" s="22"/>
      <c r="Q225" s="22"/>
      <c r="R225" s="22"/>
      <c r="S225" s="22"/>
      <c r="T225" s="22"/>
      <c r="U225" s="22"/>
      <c r="V225" s="22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</row>
    <row r="226" spans="2:34"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M226" s="55"/>
      <c r="N226" s="22"/>
      <c r="O226" s="22"/>
      <c r="P226" s="22"/>
      <c r="Q226" s="22"/>
      <c r="R226" s="22"/>
      <c r="S226" s="22"/>
      <c r="T226" s="22"/>
      <c r="U226" s="22"/>
      <c r="V226" s="22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</row>
    <row r="227" spans="2:34"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M227" s="55"/>
      <c r="N227" s="22"/>
      <c r="O227" s="22"/>
      <c r="P227" s="22"/>
      <c r="Q227" s="22"/>
      <c r="R227" s="22"/>
      <c r="S227" s="22"/>
      <c r="T227" s="22"/>
      <c r="U227" s="22"/>
      <c r="V227" s="22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</row>
    <row r="228" spans="2:34"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M228" s="55"/>
      <c r="N228" s="22"/>
      <c r="O228" s="22"/>
      <c r="P228" s="22"/>
      <c r="Q228" s="22"/>
      <c r="R228" s="22"/>
      <c r="S228" s="22"/>
      <c r="T228" s="22"/>
      <c r="U228" s="22"/>
      <c r="V228" s="22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</row>
    <row r="229" spans="2:34"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M229" s="55"/>
      <c r="N229" s="22"/>
      <c r="O229" s="22"/>
      <c r="P229" s="22"/>
      <c r="Q229" s="22"/>
      <c r="R229" s="22"/>
      <c r="S229" s="22"/>
      <c r="T229" s="22"/>
      <c r="U229" s="22"/>
      <c r="V229" s="22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</row>
    <row r="230" spans="2:34"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M230" s="55"/>
      <c r="N230" s="22"/>
      <c r="O230" s="22"/>
      <c r="P230" s="22"/>
      <c r="Q230" s="22"/>
      <c r="R230" s="22"/>
      <c r="S230" s="22"/>
      <c r="T230" s="22"/>
      <c r="U230" s="22"/>
      <c r="V230" s="22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</row>
    <row r="231" spans="2:34"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M231" s="55"/>
      <c r="N231" s="22"/>
      <c r="O231" s="22"/>
      <c r="P231" s="22"/>
      <c r="Q231" s="22"/>
      <c r="R231" s="22"/>
      <c r="S231" s="22"/>
      <c r="T231" s="22"/>
      <c r="U231" s="22"/>
      <c r="V231" s="22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</row>
    <row r="232" spans="2:34"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M232" s="55"/>
      <c r="N232" s="22"/>
      <c r="O232" s="22"/>
      <c r="P232" s="22"/>
      <c r="Q232" s="22"/>
      <c r="R232" s="22"/>
      <c r="S232" s="22"/>
      <c r="T232" s="22"/>
      <c r="U232" s="22"/>
      <c r="V232" s="22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</row>
    <row r="233" spans="2:34"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M233" s="55"/>
      <c r="N233" s="22"/>
      <c r="O233" s="22"/>
      <c r="P233" s="22"/>
      <c r="Q233" s="22"/>
      <c r="R233" s="22"/>
      <c r="S233" s="22"/>
      <c r="T233" s="22"/>
      <c r="U233" s="22"/>
      <c r="V233" s="22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</row>
    <row r="234" spans="2:34"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M234" s="55"/>
      <c r="N234" s="22"/>
      <c r="O234" s="22"/>
      <c r="P234" s="22"/>
      <c r="Q234" s="22"/>
      <c r="R234" s="22"/>
      <c r="S234" s="22"/>
      <c r="T234" s="22"/>
      <c r="U234" s="22"/>
      <c r="V234" s="22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</row>
    <row r="235" spans="2:34"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M235" s="55"/>
      <c r="N235" s="22"/>
      <c r="O235" s="22"/>
      <c r="P235" s="22"/>
      <c r="Q235" s="22"/>
      <c r="R235" s="22"/>
      <c r="S235" s="22"/>
      <c r="T235" s="22"/>
      <c r="U235" s="22"/>
      <c r="V235" s="22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</row>
    <row r="236" spans="2:34"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M236" s="55"/>
      <c r="N236" s="22"/>
      <c r="O236" s="22"/>
      <c r="P236" s="22"/>
      <c r="Q236" s="22"/>
      <c r="R236" s="22"/>
      <c r="S236" s="22"/>
      <c r="T236" s="22"/>
      <c r="U236" s="22"/>
      <c r="V236" s="22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</row>
    <row r="237" spans="2:34"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M237" s="55"/>
      <c r="N237" s="22"/>
      <c r="O237" s="22"/>
      <c r="P237" s="22"/>
      <c r="Q237" s="22"/>
      <c r="R237" s="22"/>
      <c r="S237" s="22"/>
      <c r="T237" s="22"/>
      <c r="U237" s="22"/>
      <c r="V237" s="22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</row>
    <row r="238" spans="2:34"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M238" s="55"/>
      <c r="N238" s="22"/>
      <c r="O238" s="22"/>
      <c r="P238" s="22"/>
      <c r="Q238" s="22"/>
      <c r="R238" s="22"/>
      <c r="S238" s="22"/>
      <c r="T238" s="22"/>
      <c r="U238" s="22"/>
      <c r="V238" s="22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</row>
    <row r="239" spans="2:34"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M239" s="55"/>
      <c r="N239" s="22"/>
      <c r="O239" s="22"/>
      <c r="P239" s="22"/>
      <c r="Q239" s="22"/>
      <c r="R239" s="22"/>
      <c r="S239" s="22"/>
      <c r="T239" s="22"/>
      <c r="U239" s="22"/>
      <c r="V239" s="22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</row>
    <row r="240" spans="2:34"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M240" s="55"/>
      <c r="N240" s="22"/>
      <c r="O240" s="22"/>
      <c r="P240" s="22"/>
      <c r="Q240" s="22"/>
      <c r="R240" s="22"/>
      <c r="S240" s="22"/>
      <c r="T240" s="22"/>
      <c r="U240" s="22"/>
      <c r="V240" s="22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</row>
    <row r="241" spans="2:34"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M241" s="55"/>
      <c r="N241" s="22"/>
      <c r="O241" s="22"/>
      <c r="P241" s="22"/>
      <c r="Q241" s="22"/>
      <c r="R241" s="22"/>
      <c r="S241" s="22"/>
      <c r="T241" s="22"/>
      <c r="U241" s="22"/>
      <c r="V241" s="22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</row>
    <row r="242" spans="2:34"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M242" s="55"/>
      <c r="N242" s="22"/>
      <c r="O242" s="22"/>
      <c r="P242" s="22"/>
      <c r="Q242" s="22"/>
      <c r="R242" s="22"/>
      <c r="S242" s="22"/>
      <c r="T242" s="22"/>
      <c r="U242" s="22"/>
      <c r="V242" s="22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</row>
    <row r="243" spans="2:34"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M243" s="55"/>
      <c r="N243" s="22"/>
      <c r="O243" s="22"/>
      <c r="P243" s="22"/>
      <c r="Q243" s="22"/>
      <c r="R243" s="22"/>
      <c r="S243" s="22"/>
      <c r="T243" s="22"/>
      <c r="U243" s="22"/>
      <c r="V243" s="22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</row>
    <row r="244" spans="2:34"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M244" s="55"/>
      <c r="N244" s="22"/>
      <c r="O244" s="22"/>
      <c r="P244" s="22"/>
      <c r="Q244" s="22"/>
      <c r="R244" s="22"/>
      <c r="S244" s="22"/>
      <c r="T244" s="22"/>
      <c r="U244" s="22"/>
      <c r="V244" s="22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</row>
    <row r="245" spans="2:34"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M245" s="55"/>
      <c r="N245" s="22"/>
      <c r="O245" s="22"/>
      <c r="P245" s="22"/>
      <c r="Q245" s="22"/>
      <c r="R245" s="22"/>
      <c r="S245" s="22"/>
      <c r="T245" s="22"/>
      <c r="U245" s="22"/>
      <c r="V245" s="22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</row>
    <row r="246" spans="2:34"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M246" s="55"/>
      <c r="N246" s="22"/>
      <c r="O246" s="22"/>
      <c r="P246" s="22"/>
      <c r="Q246" s="22"/>
      <c r="R246" s="22"/>
      <c r="S246" s="22"/>
      <c r="T246" s="22"/>
      <c r="U246" s="22"/>
      <c r="V246" s="22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</row>
    <row r="247" spans="2:34"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M247" s="55"/>
      <c r="N247" s="22"/>
      <c r="O247" s="22"/>
      <c r="P247" s="22"/>
      <c r="Q247" s="22"/>
      <c r="R247" s="22"/>
      <c r="S247" s="22"/>
      <c r="T247" s="22"/>
      <c r="U247" s="22"/>
      <c r="V247" s="22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</row>
    <row r="248" spans="2:34"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M248" s="55"/>
      <c r="N248" s="22"/>
      <c r="O248" s="22"/>
      <c r="P248" s="22"/>
      <c r="Q248" s="22"/>
      <c r="R248" s="22"/>
      <c r="S248" s="22"/>
      <c r="T248" s="22"/>
      <c r="U248" s="22"/>
      <c r="V248" s="22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</row>
    <row r="249" spans="2:34"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M249" s="55"/>
      <c r="N249" s="22"/>
      <c r="O249" s="22"/>
      <c r="P249" s="22"/>
      <c r="Q249" s="22"/>
      <c r="R249" s="22"/>
      <c r="S249" s="22"/>
      <c r="T249" s="22"/>
      <c r="U249" s="22"/>
      <c r="V249" s="22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</row>
    <row r="250" spans="2:34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M250" s="55"/>
      <c r="N250" s="22"/>
      <c r="O250" s="22"/>
      <c r="P250" s="22"/>
      <c r="Q250" s="22"/>
      <c r="R250" s="22"/>
      <c r="S250" s="22"/>
      <c r="T250" s="22"/>
      <c r="U250" s="22"/>
      <c r="V250" s="22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</row>
    <row r="251" spans="2:34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M251" s="55"/>
      <c r="N251" s="22"/>
      <c r="O251" s="22"/>
      <c r="P251" s="22"/>
      <c r="Q251" s="22"/>
      <c r="R251" s="22"/>
      <c r="S251" s="22"/>
      <c r="T251" s="22"/>
      <c r="U251" s="22"/>
      <c r="V251" s="22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</row>
    <row r="252" spans="2:34"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M252" s="55"/>
      <c r="N252" s="22"/>
      <c r="O252" s="22"/>
      <c r="P252" s="22"/>
      <c r="Q252" s="22"/>
      <c r="R252" s="22"/>
      <c r="S252" s="22"/>
      <c r="T252" s="22"/>
      <c r="U252" s="22"/>
      <c r="V252" s="22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2:34"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M253" s="55"/>
      <c r="N253" s="22"/>
      <c r="O253" s="22"/>
      <c r="P253" s="22"/>
      <c r="Q253" s="22"/>
      <c r="R253" s="22"/>
      <c r="S253" s="22"/>
      <c r="T253" s="22"/>
      <c r="U253" s="22"/>
      <c r="V253" s="22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2:34"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M254" s="55"/>
      <c r="N254" s="22"/>
      <c r="O254" s="22"/>
      <c r="P254" s="22"/>
      <c r="Q254" s="22"/>
      <c r="R254" s="22"/>
      <c r="S254" s="22"/>
      <c r="T254" s="22"/>
      <c r="U254" s="22"/>
      <c r="V254" s="22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2:34"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M255" s="55"/>
      <c r="N255" s="22"/>
      <c r="O255" s="22"/>
      <c r="P255" s="22"/>
      <c r="Q255" s="22"/>
      <c r="R255" s="22"/>
      <c r="S255" s="22"/>
      <c r="T255" s="22"/>
      <c r="U255" s="22"/>
      <c r="V255" s="22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2:34"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M256" s="55"/>
      <c r="N256" s="22"/>
      <c r="O256" s="22"/>
      <c r="P256" s="22"/>
      <c r="Q256" s="22"/>
      <c r="R256" s="22"/>
      <c r="S256" s="22"/>
      <c r="T256" s="22"/>
      <c r="U256" s="22"/>
      <c r="V256" s="22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2:34"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M257" s="55"/>
      <c r="N257" s="22"/>
      <c r="O257" s="22"/>
      <c r="P257" s="22"/>
      <c r="Q257" s="22"/>
      <c r="R257" s="22"/>
      <c r="S257" s="22"/>
      <c r="T257" s="22"/>
      <c r="U257" s="22"/>
      <c r="V257" s="22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</row>
    <row r="258" spans="2:34"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M258" s="55"/>
      <c r="N258" s="22"/>
      <c r="O258" s="22"/>
      <c r="P258" s="22"/>
      <c r="Q258" s="22"/>
      <c r="R258" s="22"/>
      <c r="S258" s="22"/>
      <c r="T258" s="22"/>
      <c r="U258" s="22"/>
      <c r="V258" s="22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</row>
    <row r="259" spans="2:34"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M259" s="55"/>
      <c r="N259" s="22"/>
      <c r="O259" s="22"/>
      <c r="P259" s="22"/>
      <c r="Q259" s="22"/>
      <c r="R259" s="22"/>
      <c r="S259" s="22"/>
      <c r="T259" s="22"/>
      <c r="U259" s="22"/>
      <c r="V259" s="22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</row>
    <row r="260" spans="2:34"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M260" s="55"/>
      <c r="N260" s="22"/>
      <c r="O260" s="22"/>
      <c r="P260" s="22"/>
      <c r="Q260" s="22"/>
      <c r="R260" s="22"/>
      <c r="S260" s="22"/>
      <c r="T260" s="22"/>
      <c r="U260" s="22"/>
      <c r="V260" s="22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</row>
    <row r="261" spans="2:34"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M261" s="55"/>
      <c r="N261" s="22"/>
      <c r="O261" s="22"/>
      <c r="P261" s="22"/>
      <c r="Q261" s="22"/>
      <c r="R261" s="22"/>
      <c r="S261" s="22"/>
      <c r="T261" s="22"/>
      <c r="U261" s="22"/>
      <c r="V261" s="22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</row>
    <row r="262" spans="2:34"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M262" s="55"/>
      <c r="N262" s="22"/>
      <c r="O262" s="22"/>
      <c r="P262" s="22"/>
      <c r="Q262" s="22"/>
      <c r="R262" s="22"/>
      <c r="S262" s="22"/>
      <c r="T262" s="22"/>
      <c r="U262" s="22"/>
      <c r="V262" s="22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</row>
    <row r="263" spans="2:34"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M263" s="55"/>
      <c r="N263" s="22"/>
      <c r="O263" s="22"/>
      <c r="P263" s="22"/>
      <c r="Q263" s="22"/>
      <c r="R263" s="22"/>
      <c r="S263" s="22"/>
      <c r="T263" s="22"/>
      <c r="U263" s="22"/>
      <c r="V263" s="22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</row>
    <row r="264" spans="2:34"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M264" s="55"/>
      <c r="N264" s="22"/>
      <c r="O264" s="22"/>
      <c r="P264" s="22"/>
      <c r="Q264" s="22"/>
      <c r="R264" s="22"/>
      <c r="S264" s="22"/>
      <c r="T264" s="22"/>
      <c r="U264" s="22"/>
      <c r="V264" s="22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</row>
    <row r="265" spans="2:34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M265" s="55"/>
      <c r="N265" s="22"/>
      <c r="O265" s="22"/>
      <c r="P265" s="22"/>
      <c r="Q265" s="22"/>
      <c r="R265" s="22"/>
      <c r="S265" s="22"/>
      <c r="T265" s="22"/>
      <c r="U265" s="22"/>
      <c r="V265" s="22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</row>
    <row r="266" spans="2:34"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M266" s="55"/>
      <c r="N266" s="22"/>
      <c r="O266" s="22"/>
      <c r="P266" s="22"/>
      <c r="Q266" s="22"/>
      <c r="R266" s="22"/>
      <c r="S266" s="22"/>
      <c r="T266" s="22"/>
      <c r="U266" s="22"/>
      <c r="V266" s="22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</row>
    <row r="267" spans="2:34"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M267" s="55"/>
      <c r="N267" s="22"/>
      <c r="O267" s="22"/>
      <c r="P267" s="22"/>
      <c r="Q267" s="22"/>
      <c r="R267" s="22"/>
      <c r="S267" s="22"/>
      <c r="T267" s="22"/>
      <c r="U267" s="22"/>
      <c r="V267" s="22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</row>
    <row r="268" spans="2:34"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M268" s="55"/>
      <c r="N268" s="22"/>
      <c r="O268" s="22"/>
      <c r="P268" s="22"/>
      <c r="Q268" s="22"/>
      <c r="R268" s="22"/>
      <c r="S268" s="22"/>
      <c r="T268" s="22"/>
      <c r="U268" s="22"/>
      <c r="V268" s="22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</row>
    <row r="269" spans="2:34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M269" s="55"/>
      <c r="N269" s="22"/>
      <c r="O269" s="22"/>
      <c r="P269" s="22"/>
      <c r="Q269" s="22"/>
      <c r="R269" s="22"/>
      <c r="S269" s="22"/>
      <c r="T269" s="22"/>
      <c r="U269" s="22"/>
      <c r="V269" s="22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</row>
    <row r="270" spans="2:34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M270" s="55"/>
      <c r="N270" s="22"/>
      <c r="O270" s="22"/>
      <c r="P270" s="22"/>
      <c r="Q270" s="22"/>
      <c r="R270" s="22"/>
      <c r="S270" s="22"/>
      <c r="T270" s="22"/>
      <c r="U270" s="22"/>
      <c r="V270" s="22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</row>
    <row r="271" spans="2:34"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M271" s="55"/>
      <c r="N271" s="22"/>
      <c r="O271" s="22"/>
      <c r="P271" s="22"/>
      <c r="Q271" s="22"/>
      <c r="R271" s="22"/>
      <c r="S271" s="22"/>
      <c r="T271" s="22"/>
      <c r="U271" s="22"/>
      <c r="V271" s="22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</row>
    <row r="272" spans="2:34"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M272" s="55"/>
      <c r="N272" s="22"/>
      <c r="O272" s="22"/>
      <c r="P272" s="22"/>
      <c r="Q272" s="22"/>
      <c r="R272" s="22"/>
      <c r="S272" s="22"/>
      <c r="T272" s="22"/>
      <c r="U272" s="22"/>
      <c r="V272" s="22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</row>
    <row r="273" spans="2:34"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M273" s="55"/>
      <c r="N273" s="22"/>
      <c r="O273" s="22"/>
      <c r="P273" s="22"/>
      <c r="Q273" s="22"/>
      <c r="R273" s="22"/>
      <c r="S273" s="22"/>
      <c r="T273" s="22"/>
      <c r="U273" s="22"/>
      <c r="V273" s="22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</row>
    <row r="274" spans="2:34"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M274" s="55"/>
      <c r="N274" s="22"/>
      <c r="O274" s="22"/>
      <c r="P274" s="22"/>
      <c r="Q274" s="22"/>
      <c r="R274" s="22"/>
      <c r="S274" s="22"/>
      <c r="T274" s="22"/>
      <c r="U274" s="22"/>
      <c r="V274" s="22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</row>
    <row r="275" spans="2:34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M275" s="55"/>
      <c r="N275" s="22"/>
      <c r="O275" s="22"/>
      <c r="P275" s="22"/>
      <c r="Q275" s="22"/>
      <c r="R275" s="22"/>
      <c r="S275" s="22"/>
      <c r="T275" s="22"/>
      <c r="U275" s="22"/>
      <c r="V275" s="22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</row>
    <row r="276" spans="2:34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M276" s="55"/>
      <c r="N276" s="22"/>
      <c r="O276" s="22"/>
      <c r="P276" s="22"/>
      <c r="Q276" s="22"/>
      <c r="R276" s="22"/>
      <c r="S276" s="22"/>
      <c r="T276" s="22"/>
      <c r="U276" s="22"/>
      <c r="V276" s="22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</row>
    <row r="277" spans="2:34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M277" s="55"/>
      <c r="N277" s="22"/>
      <c r="O277" s="22"/>
      <c r="P277" s="22"/>
      <c r="Q277" s="22"/>
      <c r="R277" s="22"/>
      <c r="S277" s="22"/>
      <c r="T277" s="22"/>
      <c r="U277" s="22"/>
      <c r="V277" s="22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</row>
    <row r="278" spans="2:34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M278" s="55"/>
      <c r="N278" s="22"/>
      <c r="O278" s="22"/>
      <c r="P278" s="22"/>
      <c r="Q278" s="22"/>
      <c r="R278" s="22"/>
      <c r="S278" s="22"/>
      <c r="T278" s="22"/>
      <c r="U278" s="22"/>
      <c r="V278" s="22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</row>
    <row r="279" spans="2:34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M279" s="55"/>
      <c r="N279" s="22"/>
      <c r="O279" s="22"/>
      <c r="P279" s="22"/>
      <c r="Q279" s="22"/>
      <c r="R279" s="22"/>
      <c r="S279" s="22"/>
      <c r="T279" s="22"/>
      <c r="U279" s="22"/>
      <c r="V279" s="22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</row>
    <row r="280" spans="2:34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M280" s="55"/>
      <c r="N280" s="22"/>
      <c r="O280" s="22"/>
      <c r="P280" s="22"/>
      <c r="Q280" s="22"/>
      <c r="R280" s="22"/>
      <c r="S280" s="22"/>
      <c r="T280" s="22"/>
      <c r="U280" s="22"/>
      <c r="V280" s="22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</row>
    <row r="281" spans="2:34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M281" s="55"/>
      <c r="N281" s="22"/>
      <c r="O281" s="22"/>
      <c r="P281" s="22"/>
      <c r="Q281" s="22"/>
      <c r="R281" s="22"/>
      <c r="S281" s="22"/>
      <c r="T281" s="22"/>
      <c r="U281" s="22"/>
      <c r="V281" s="22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</row>
    <row r="282" spans="2:34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M282" s="55"/>
      <c r="N282" s="22"/>
      <c r="O282" s="22"/>
      <c r="P282" s="22"/>
      <c r="Q282" s="22"/>
      <c r="R282" s="22"/>
      <c r="S282" s="22"/>
      <c r="T282" s="22"/>
      <c r="U282" s="22"/>
      <c r="V282" s="22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</row>
    <row r="283" spans="2:34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M283" s="55"/>
      <c r="N283" s="22"/>
      <c r="O283" s="22"/>
      <c r="P283" s="22"/>
      <c r="Q283" s="22"/>
      <c r="R283" s="22"/>
      <c r="S283" s="22"/>
      <c r="T283" s="22"/>
      <c r="U283" s="22"/>
      <c r="V283" s="22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</row>
    <row r="284" spans="2:34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M284" s="55"/>
      <c r="N284" s="22"/>
      <c r="O284" s="22"/>
      <c r="P284" s="22"/>
      <c r="Q284" s="22"/>
      <c r="R284" s="22"/>
      <c r="S284" s="22"/>
      <c r="T284" s="22"/>
      <c r="U284" s="22"/>
      <c r="V284" s="22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</row>
    <row r="285" spans="2:34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M285" s="55"/>
      <c r="N285" s="22"/>
      <c r="O285" s="22"/>
      <c r="P285" s="22"/>
      <c r="Q285" s="22"/>
      <c r="R285" s="22"/>
      <c r="S285" s="22"/>
      <c r="T285" s="22"/>
      <c r="U285" s="22"/>
      <c r="V285" s="22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</row>
    <row r="286" spans="2:34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M286" s="55"/>
      <c r="N286" s="22"/>
      <c r="O286" s="22"/>
      <c r="P286" s="22"/>
      <c r="Q286" s="22"/>
      <c r="R286" s="22"/>
      <c r="S286" s="22"/>
      <c r="T286" s="22"/>
      <c r="U286" s="22"/>
      <c r="V286" s="22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</row>
    <row r="287" spans="2:34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M287" s="55"/>
      <c r="N287" s="22"/>
      <c r="O287" s="22"/>
      <c r="P287" s="22"/>
      <c r="Q287" s="22"/>
      <c r="R287" s="22"/>
      <c r="S287" s="22"/>
      <c r="T287" s="22"/>
      <c r="U287" s="22"/>
      <c r="V287" s="22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</row>
    <row r="288" spans="2:34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M288" s="55"/>
      <c r="N288" s="22"/>
      <c r="O288" s="22"/>
      <c r="P288" s="22"/>
      <c r="Q288" s="22"/>
      <c r="R288" s="22"/>
      <c r="S288" s="22"/>
      <c r="T288" s="22"/>
      <c r="U288" s="22"/>
      <c r="V288" s="22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</row>
    <row r="289" spans="2:34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M289" s="55"/>
      <c r="N289" s="22"/>
      <c r="O289" s="22"/>
      <c r="P289" s="22"/>
      <c r="Q289" s="22"/>
      <c r="R289" s="22"/>
      <c r="S289" s="22"/>
      <c r="T289" s="22"/>
      <c r="U289" s="22"/>
      <c r="V289" s="22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</row>
    <row r="290" spans="2:34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M290" s="55"/>
      <c r="N290" s="22"/>
      <c r="O290" s="22"/>
      <c r="P290" s="22"/>
      <c r="Q290" s="22"/>
      <c r="R290" s="22"/>
      <c r="S290" s="22"/>
      <c r="T290" s="22"/>
      <c r="U290" s="22"/>
      <c r="V290" s="22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</row>
    <row r="291" spans="2:34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M291" s="55"/>
      <c r="N291" s="22"/>
      <c r="O291" s="22"/>
      <c r="P291" s="22"/>
      <c r="Q291" s="22"/>
      <c r="R291" s="22"/>
      <c r="S291" s="22"/>
      <c r="T291" s="22"/>
      <c r="U291" s="22"/>
      <c r="V291" s="22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</row>
    <row r="292" spans="2:34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M292" s="55"/>
      <c r="N292" s="22"/>
      <c r="O292" s="22"/>
      <c r="P292" s="22"/>
      <c r="Q292" s="22"/>
      <c r="R292" s="22"/>
      <c r="S292" s="22"/>
      <c r="T292" s="22"/>
      <c r="U292" s="22"/>
      <c r="V292" s="22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</row>
    <row r="293" spans="2:34"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M293" s="55"/>
      <c r="N293" s="22"/>
      <c r="O293" s="22"/>
      <c r="P293" s="22"/>
      <c r="Q293" s="22"/>
      <c r="R293" s="22"/>
      <c r="S293" s="22"/>
      <c r="T293" s="22"/>
      <c r="U293" s="22"/>
      <c r="V293" s="22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</row>
    <row r="294" spans="2:34">
      <c r="N294" s="22"/>
      <c r="O294" s="22"/>
      <c r="P294" s="22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</row>
    <row r="295" spans="2:34">
      <c r="N295" s="22"/>
      <c r="O295" s="22"/>
      <c r="P295" s="22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</row>
    <row r="296" spans="2:34">
      <c r="N296" s="22"/>
      <c r="O296" s="22"/>
      <c r="P296" s="22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</row>
    <row r="297" spans="2:34">
      <c r="N297" s="22"/>
      <c r="O297" s="22"/>
      <c r="P297" s="22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</row>
    <row r="298" spans="2:34">
      <c r="N298" s="22"/>
      <c r="O298" s="22"/>
      <c r="P298" s="22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</row>
    <row r="299" spans="2:34">
      <c r="N299" s="22"/>
      <c r="O299" s="22"/>
      <c r="P299" s="22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</row>
    <row r="300" spans="2:34">
      <c r="N300" s="22"/>
      <c r="O300" s="22"/>
      <c r="P300" s="22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</row>
    <row r="301" spans="2:34">
      <c r="N301" s="22"/>
      <c r="O301" s="22"/>
      <c r="P301" s="22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</row>
    <row r="302" spans="2:34">
      <c r="N302" s="22"/>
      <c r="O302" s="22"/>
      <c r="P302" s="22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</row>
    <row r="303" spans="2:34">
      <c r="N303" s="22"/>
      <c r="O303" s="22"/>
      <c r="P303" s="22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</row>
    <row r="304" spans="2:34">
      <c r="N304" s="22"/>
      <c r="O304" s="22"/>
      <c r="P304" s="22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</row>
    <row r="305" spans="14:34">
      <c r="N305" s="22"/>
      <c r="O305" s="22"/>
      <c r="P305" s="22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</row>
    <row r="306" spans="14:34">
      <c r="N306" s="22"/>
      <c r="O306" s="22"/>
      <c r="P306" s="22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</row>
    <row r="307" spans="14:34">
      <c r="N307" s="22"/>
      <c r="O307" s="22"/>
      <c r="P307" s="22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</row>
    <row r="308" spans="14:34">
      <c r="N308" s="22"/>
      <c r="O308" s="22"/>
      <c r="P308" s="22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</row>
    <row r="309" spans="14:34">
      <c r="N309" s="22"/>
      <c r="O309" s="22"/>
      <c r="P309" s="22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</row>
    <row r="310" spans="14:34">
      <c r="N310" s="22"/>
      <c r="O310" s="22"/>
      <c r="P310" s="22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</row>
    <row r="311" spans="14:34">
      <c r="N311" s="22"/>
      <c r="O311" s="22"/>
      <c r="P311" s="22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</row>
    <row r="312" spans="14:34">
      <c r="N312" s="22"/>
      <c r="O312" s="22"/>
      <c r="P312" s="22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</row>
    <row r="313" spans="14:34">
      <c r="N313" s="22"/>
      <c r="O313" s="22"/>
      <c r="P313" s="22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</row>
    <row r="314" spans="14:34">
      <c r="N314" s="22"/>
      <c r="O314" s="22"/>
      <c r="P314" s="22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</row>
    <row r="315" spans="14:34">
      <c r="N315" s="22"/>
      <c r="O315" s="22"/>
      <c r="P315" s="22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</row>
    <row r="316" spans="14:34">
      <c r="N316" s="22"/>
      <c r="O316" s="22"/>
      <c r="P316" s="22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</row>
    <row r="317" spans="14:34">
      <c r="N317" s="22"/>
      <c r="O317" s="22"/>
      <c r="P317" s="22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</row>
    <row r="318" spans="14:34">
      <c r="N318" s="22"/>
      <c r="O318" s="22"/>
      <c r="P318" s="22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</row>
    <row r="319" spans="14:34">
      <c r="N319" s="22"/>
      <c r="O319" s="22"/>
      <c r="P319" s="22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</row>
    <row r="320" spans="14:34">
      <c r="N320" s="22"/>
      <c r="O320" s="22"/>
      <c r="P320" s="22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</row>
    <row r="321" spans="14:34">
      <c r="N321" s="22"/>
      <c r="O321" s="22"/>
      <c r="P321" s="22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</row>
    <row r="322" spans="14:34">
      <c r="N322" s="22"/>
      <c r="O322" s="22"/>
      <c r="P322" s="22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</row>
    <row r="323" spans="14:34">
      <c r="N323" s="22"/>
      <c r="O323" s="22"/>
      <c r="P323" s="22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</row>
    <row r="324" spans="14:34">
      <c r="N324" s="22"/>
      <c r="O324" s="22"/>
      <c r="P324" s="22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</row>
    <row r="325" spans="14:34">
      <c r="N325" s="22"/>
      <c r="O325" s="22"/>
      <c r="P325" s="22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</row>
    <row r="326" spans="14:34">
      <c r="N326" s="22"/>
      <c r="O326" s="22"/>
      <c r="P326" s="22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</row>
    <row r="327" spans="14:34">
      <c r="N327" s="22"/>
      <c r="O327" s="22"/>
      <c r="P327" s="22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</row>
    <row r="328" spans="14:34">
      <c r="N328" s="22"/>
      <c r="O328" s="22"/>
      <c r="P328" s="22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</row>
    <row r="329" spans="14:34">
      <c r="N329" s="22"/>
      <c r="O329" s="22"/>
      <c r="P329" s="22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spans="14:34">
      <c r="N330" s="22"/>
      <c r="O330" s="22"/>
      <c r="P330" s="22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</row>
    <row r="331" spans="14:34">
      <c r="N331" s="22"/>
      <c r="O331" s="22"/>
      <c r="P331" s="22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</row>
    <row r="332" spans="14:34">
      <c r="N332" s="22"/>
      <c r="O332" s="22"/>
      <c r="P332" s="22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spans="14:34">
      <c r="N333" s="22"/>
      <c r="O333" s="22"/>
      <c r="P333" s="22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</row>
    <row r="334" spans="14:34">
      <c r="N334" s="22"/>
      <c r="O334" s="22"/>
      <c r="P334" s="22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</row>
    <row r="335" spans="14:34">
      <c r="N335" s="22"/>
      <c r="O335" s="22"/>
      <c r="P335" s="22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</row>
    <row r="336" spans="14:34">
      <c r="N336" s="22"/>
      <c r="O336" s="22"/>
      <c r="P336" s="22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</row>
    <row r="337" spans="14:34">
      <c r="N337" s="22"/>
      <c r="O337" s="22"/>
      <c r="P337" s="22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14:34">
      <c r="N338" s="22"/>
      <c r="O338" s="22"/>
      <c r="P338" s="22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14:34">
      <c r="N339" s="22"/>
      <c r="O339" s="22"/>
      <c r="P339" s="22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14:34">
      <c r="N340" s="22"/>
      <c r="O340" s="22"/>
      <c r="P340" s="22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14:34">
      <c r="N341" s="22"/>
      <c r="O341" s="22"/>
      <c r="P341" s="22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14:34">
      <c r="N342" s="22"/>
      <c r="O342" s="22"/>
      <c r="P342" s="22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14:34">
      <c r="N343" s="22"/>
      <c r="O343" s="22"/>
      <c r="P343" s="22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14:34">
      <c r="N344" s="22"/>
      <c r="O344" s="22"/>
      <c r="P344" s="22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14:34">
      <c r="N345" s="22"/>
      <c r="O345" s="22"/>
      <c r="P345" s="22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14:34">
      <c r="N346" s="22"/>
      <c r="O346" s="22"/>
      <c r="P346" s="22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14:34">
      <c r="N347" s="22"/>
      <c r="O347" s="22"/>
      <c r="P347" s="22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14:34">
      <c r="N348" s="22"/>
      <c r="O348" s="22"/>
      <c r="P348" s="22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14:34">
      <c r="N349" s="22"/>
      <c r="O349" s="22"/>
      <c r="P349" s="22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14:34">
      <c r="N350" s="22"/>
      <c r="O350" s="22"/>
      <c r="P350" s="22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14:34">
      <c r="N351" s="22"/>
      <c r="O351" s="22"/>
      <c r="P351" s="22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14:34">
      <c r="N352" s="22"/>
      <c r="O352" s="22"/>
      <c r="P352" s="22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14:34">
      <c r="N353" s="22"/>
      <c r="O353" s="22"/>
      <c r="P353" s="22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14:34">
      <c r="N354" s="22"/>
      <c r="O354" s="22"/>
      <c r="P354" s="22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14:34">
      <c r="N355" s="22"/>
      <c r="O355" s="22"/>
      <c r="P355" s="22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14:34">
      <c r="N356" s="22"/>
      <c r="O356" s="22"/>
      <c r="P356" s="22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14:34">
      <c r="N357" s="22"/>
      <c r="O357" s="22"/>
      <c r="P357" s="22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14:34">
      <c r="N358" s="22"/>
      <c r="O358" s="22"/>
      <c r="P358" s="22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14:34">
      <c r="N359" s="22"/>
      <c r="O359" s="22"/>
      <c r="P359" s="22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14:34">
      <c r="N360" s="22"/>
      <c r="O360" s="22"/>
      <c r="P360" s="22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14:34">
      <c r="N361" s="22"/>
      <c r="O361" s="22"/>
      <c r="P361" s="22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14:34">
      <c r="N362" s="22"/>
      <c r="O362" s="22"/>
      <c r="P362" s="22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</sheetData>
  <mergeCells count="6">
    <mergeCell ref="B5:M5"/>
    <mergeCell ref="B10:N10"/>
    <mergeCell ref="B9:N9"/>
    <mergeCell ref="B8:N8"/>
    <mergeCell ref="B7:N7"/>
    <mergeCell ref="B6:N6"/>
  </mergeCells>
  <printOptions horizontalCentered="1"/>
  <pageMargins left="0" right="0" top="0.54" bottom="0" header="0" footer="0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</vt:lpstr>
      <vt:lpstr>DGA</vt:lpstr>
      <vt:lpstr>TESORERIA</vt:lpstr>
      <vt:lpstr>DGII!Área_de_impresión</vt:lpstr>
      <vt:lpstr>TESORERIA!Área_de_impresión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cp:lastPrinted>2019-06-14T19:20:47Z</cp:lastPrinted>
  <dcterms:created xsi:type="dcterms:W3CDTF">2019-01-28T14:24:24Z</dcterms:created>
  <dcterms:modified xsi:type="dcterms:W3CDTF">2021-04-16T23:09:06Z</dcterms:modified>
</cp:coreProperties>
</file>