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erez\Desktop\2021\INGRESOS FISCALES PARA INTERNET\"/>
    </mc:Choice>
  </mc:AlternateContent>
  <bookViews>
    <workbookView xWindow="0" yWindow="0" windowWidth="19200" windowHeight="11490" activeTab="2"/>
  </bookViews>
  <sheets>
    <sheet name="DGII (EST)" sheetId="1" r:id="rId1"/>
    <sheet name="DGA (EST)" sheetId="2" r:id="rId2"/>
    <sheet name="TESORERIA (EST)" sheetId="4" r:id="rId3"/>
  </sheets>
  <externalReferences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(EST)'!$A$1:$U$58</definedName>
    <definedName name="_xlnm.Print_Area" localSheetId="2">'TESORERIA (EST)'!$A$1:$U$71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4" l="1"/>
  <c r="R66" i="4"/>
  <c r="Q66" i="4"/>
  <c r="P66" i="4"/>
  <c r="O66" i="4"/>
  <c r="N66" i="4"/>
  <c r="M66" i="4"/>
  <c r="L66" i="4"/>
  <c r="J66" i="4"/>
  <c r="I66" i="4"/>
  <c r="H66" i="4"/>
  <c r="G66" i="4"/>
  <c r="F66" i="4"/>
  <c r="E66" i="4"/>
  <c r="K66" i="4" s="1"/>
  <c r="D66" i="4"/>
  <c r="C66" i="4"/>
  <c r="S65" i="4"/>
  <c r="R65" i="4"/>
  <c r="Q65" i="4"/>
  <c r="P65" i="4"/>
  <c r="P64" i="4" s="1"/>
  <c r="O65" i="4"/>
  <c r="N65" i="4"/>
  <c r="M65" i="4"/>
  <c r="L65" i="4"/>
  <c r="J65" i="4"/>
  <c r="J64" i="4" s="1"/>
  <c r="I65" i="4"/>
  <c r="H65" i="4"/>
  <c r="G65" i="4"/>
  <c r="F65" i="4"/>
  <c r="E65" i="4"/>
  <c r="D65" i="4"/>
  <c r="D64" i="4" s="1"/>
  <c r="C65" i="4"/>
  <c r="S64" i="4"/>
  <c r="R64" i="4"/>
  <c r="O64" i="4"/>
  <c r="N64" i="4"/>
  <c r="M64" i="4"/>
  <c r="L64" i="4"/>
  <c r="I64" i="4"/>
  <c r="H64" i="4"/>
  <c r="G64" i="4"/>
  <c r="F64" i="4"/>
  <c r="C64" i="4"/>
  <c r="T63" i="4"/>
  <c r="J63" i="4"/>
  <c r="I63" i="4"/>
  <c r="H63" i="4"/>
  <c r="G63" i="4"/>
  <c r="F63" i="4"/>
  <c r="E63" i="4"/>
  <c r="D63" i="4"/>
  <c r="K63" i="4" s="1"/>
  <c r="C63" i="4"/>
  <c r="S62" i="4"/>
  <c r="R62" i="4"/>
  <c r="Q62" i="4"/>
  <c r="P62" i="4"/>
  <c r="O62" i="4"/>
  <c r="N62" i="4"/>
  <c r="M62" i="4"/>
  <c r="L62" i="4"/>
  <c r="J62" i="4"/>
  <c r="I62" i="4"/>
  <c r="H62" i="4"/>
  <c r="G62" i="4"/>
  <c r="F62" i="4"/>
  <c r="E62" i="4"/>
  <c r="K62" i="4" s="1"/>
  <c r="D62" i="4"/>
  <c r="C62" i="4"/>
  <c r="S61" i="4"/>
  <c r="R61" i="4"/>
  <c r="Q61" i="4"/>
  <c r="P61" i="4"/>
  <c r="O61" i="4"/>
  <c r="N61" i="4"/>
  <c r="M61" i="4"/>
  <c r="L61" i="4"/>
  <c r="J61" i="4"/>
  <c r="I61" i="4"/>
  <c r="H61" i="4"/>
  <c r="G61" i="4"/>
  <c r="F61" i="4"/>
  <c r="E61" i="4"/>
  <c r="K61" i="4" s="1"/>
  <c r="D61" i="4"/>
  <c r="C61" i="4"/>
  <c r="T60" i="4"/>
  <c r="J60" i="4"/>
  <c r="I60" i="4"/>
  <c r="H60" i="4"/>
  <c r="G60" i="4"/>
  <c r="F60" i="4"/>
  <c r="E60" i="4"/>
  <c r="D60" i="4"/>
  <c r="C60" i="4"/>
  <c r="K60" i="4" s="1"/>
  <c r="T59" i="4"/>
  <c r="J59" i="4"/>
  <c r="I59" i="4"/>
  <c r="H59" i="4"/>
  <c r="G59" i="4"/>
  <c r="F59" i="4"/>
  <c r="E59" i="4"/>
  <c r="D59" i="4"/>
  <c r="C59" i="4"/>
  <c r="T58" i="4"/>
  <c r="J58" i="4"/>
  <c r="I58" i="4"/>
  <c r="H58" i="4"/>
  <c r="G58" i="4"/>
  <c r="F58" i="4"/>
  <c r="E58" i="4"/>
  <c r="K58" i="4" s="1"/>
  <c r="D58" i="4"/>
  <c r="C58" i="4"/>
  <c r="T57" i="4"/>
  <c r="J57" i="4"/>
  <c r="I57" i="4"/>
  <c r="H57" i="4"/>
  <c r="G57" i="4"/>
  <c r="F57" i="4"/>
  <c r="E57" i="4"/>
  <c r="D57" i="4"/>
  <c r="C57" i="4"/>
  <c r="K57" i="4" s="1"/>
  <c r="T56" i="4"/>
  <c r="J56" i="4"/>
  <c r="I56" i="4"/>
  <c r="H56" i="4"/>
  <c r="G56" i="4"/>
  <c r="F56" i="4"/>
  <c r="E56" i="4"/>
  <c r="D56" i="4"/>
  <c r="C56" i="4"/>
  <c r="K56" i="4" s="1"/>
  <c r="T55" i="4"/>
  <c r="J55" i="4"/>
  <c r="I55" i="4"/>
  <c r="H55" i="4"/>
  <c r="H53" i="4" s="1"/>
  <c r="G55" i="4"/>
  <c r="F55" i="4"/>
  <c r="F53" i="4" s="1"/>
  <c r="F48" i="4" s="1"/>
  <c r="F47" i="4" s="1"/>
  <c r="E55" i="4"/>
  <c r="K55" i="4" s="1"/>
  <c r="U55" i="4" s="1"/>
  <c r="D55" i="4"/>
  <c r="C55" i="4"/>
  <c r="T54" i="4"/>
  <c r="T53" i="4" s="1"/>
  <c r="J54" i="4"/>
  <c r="J53" i="4" s="1"/>
  <c r="I54" i="4"/>
  <c r="I53" i="4" s="1"/>
  <c r="H54" i="4"/>
  <c r="G54" i="4"/>
  <c r="F54" i="4"/>
  <c r="E54" i="4"/>
  <c r="D54" i="4"/>
  <c r="C54" i="4"/>
  <c r="C53" i="4" s="1"/>
  <c r="S53" i="4"/>
  <c r="R53" i="4"/>
  <c r="Q53" i="4"/>
  <c r="P53" i="4"/>
  <c r="O53" i="4"/>
  <c r="N53" i="4"/>
  <c r="M53" i="4"/>
  <c r="L53" i="4"/>
  <c r="E53" i="4"/>
  <c r="T52" i="4"/>
  <c r="J52" i="4"/>
  <c r="J49" i="4" s="1"/>
  <c r="J48" i="4" s="1"/>
  <c r="J47" i="4" s="1"/>
  <c r="I52" i="4"/>
  <c r="H52" i="4"/>
  <c r="G52" i="4"/>
  <c r="F52" i="4"/>
  <c r="E52" i="4"/>
  <c r="D52" i="4"/>
  <c r="D49" i="4" s="1"/>
  <c r="C52" i="4"/>
  <c r="K52" i="4" s="1"/>
  <c r="T51" i="4"/>
  <c r="J51" i="4"/>
  <c r="I51" i="4"/>
  <c r="I49" i="4" s="1"/>
  <c r="I48" i="4" s="1"/>
  <c r="I47" i="4" s="1"/>
  <c r="H51" i="4"/>
  <c r="H49" i="4" s="1"/>
  <c r="G51" i="4"/>
  <c r="G49" i="4" s="1"/>
  <c r="F51" i="4"/>
  <c r="E51" i="4"/>
  <c r="D51" i="4"/>
  <c r="C51" i="4"/>
  <c r="K51" i="4" s="1"/>
  <c r="T50" i="4"/>
  <c r="T49" i="4" s="1"/>
  <c r="K50" i="4"/>
  <c r="K49" i="4" s="1"/>
  <c r="J50" i="4"/>
  <c r="I50" i="4"/>
  <c r="H50" i="4"/>
  <c r="G50" i="4"/>
  <c r="F50" i="4"/>
  <c r="E50" i="4"/>
  <c r="D50" i="4"/>
  <c r="C50" i="4"/>
  <c r="S49" i="4"/>
  <c r="R49" i="4"/>
  <c r="Q49" i="4"/>
  <c r="P49" i="4"/>
  <c r="P48" i="4" s="1"/>
  <c r="P47" i="4" s="1"/>
  <c r="O49" i="4"/>
  <c r="N49" i="4"/>
  <c r="M49" i="4"/>
  <c r="L49" i="4"/>
  <c r="F49" i="4"/>
  <c r="E49" i="4"/>
  <c r="S48" i="4"/>
  <c r="R48" i="4"/>
  <c r="R47" i="4" s="1"/>
  <c r="O48" i="4"/>
  <c r="N48" i="4"/>
  <c r="M48" i="4"/>
  <c r="L48" i="4"/>
  <c r="L47" i="4" s="1"/>
  <c r="S47" i="4"/>
  <c r="O47" i="4"/>
  <c r="N47" i="4"/>
  <c r="M47" i="4"/>
  <c r="T46" i="4"/>
  <c r="J46" i="4"/>
  <c r="I46" i="4"/>
  <c r="H46" i="4"/>
  <c r="G46" i="4"/>
  <c r="F46" i="4"/>
  <c r="E46" i="4"/>
  <c r="K46" i="4" s="1"/>
  <c r="D46" i="4"/>
  <c r="C46" i="4"/>
  <c r="S45" i="4"/>
  <c r="R45" i="4"/>
  <c r="R44" i="4" s="1"/>
  <c r="Q45" i="4"/>
  <c r="Q44" i="4" s="1"/>
  <c r="P45" i="4"/>
  <c r="O45" i="4"/>
  <c r="N45" i="4"/>
  <c r="M45" i="4"/>
  <c r="L45" i="4"/>
  <c r="J45" i="4"/>
  <c r="I45" i="4"/>
  <c r="H45" i="4"/>
  <c r="G45" i="4"/>
  <c r="F45" i="4"/>
  <c r="E45" i="4"/>
  <c r="K45" i="4" s="1"/>
  <c r="D45" i="4"/>
  <c r="C45" i="4"/>
  <c r="S44" i="4"/>
  <c r="P44" i="4"/>
  <c r="O44" i="4"/>
  <c r="N44" i="4"/>
  <c r="M44" i="4"/>
  <c r="J44" i="4"/>
  <c r="I44" i="4"/>
  <c r="H44" i="4"/>
  <c r="G44" i="4"/>
  <c r="F44" i="4"/>
  <c r="E44" i="4"/>
  <c r="D44" i="4"/>
  <c r="C44" i="4"/>
  <c r="K44" i="4" s="1"/>
  <c r="T43" i="4"/>
  <c r="J43" i="4"/>
  <c r="J41" i="4" s="1"/>
  <c r="I43" i="4"/>
  <c r="H43" i="4"/>
  <c r="G43" i="4"/>
  <c r="F43" i="4"/>
  <c r="E43" i="4"/>
  <c r="K43" i="4" s="1"/>
  <c r="D43" i="4"/>
  <c r="D41" i="4" s="1"/>
  <c r="C43" i="4"/>
  <c r="S42" i="4"/>
  <c r="R42" i="4"/>
  <c r="R41" i="4" s="1"/>
  <c r="Q42" i="4"/>
  <c r="Q41" i="4" s="1"/>
  <c r="P42" i="4"/>
  <c r="O42" i="4"/>
  <c r="N42" i="4"/>
  <c r="M42" i="4"/>
  <c r="L42" i="4"/>
  <c r="J42" i="4"/>
  <c r="I42" i="4"/>
  <c r="H42" i="4"/>
  <c r="G42" i="4"/>
  <c r="F42" i="4"/>
  <c r="F41" i="4" s="1"/>
  <c r="E42" i="4"/>
  <c r="K42" i="4" s="1"/>
  <c r="D42" i="4"/>
  <c r="C42" i="4"/>
  <c r="S41" i="4"/>
  <c r="P41" i="4"/>
  <c r="O41" i="4"/>
  <c r="N41" i="4"/>
  <c r="M41" i="4"/>
  <c r="I41" i="4"/>
  <c r="H41" i="4"/>
  <c r="G41" i="4"/>
  <c r="C41" i="4"/>
  <c r="T40" i="4"/>
  <c r="J40" i="4"/>
  <c r="I40" i="4"/>
  <c r="H40" i="4"/>
  <c r="G40" i="4"/>
  <c r="F40" i="4"/>
  <c r="E40" i="4"/>
  <c r="K40" i="4" s="1"/>
  <c r="D40" i="4"/>
  <c r="C40" i="4"/>
  <c r="S39" i="4"/>
  <c r="R39" i="4"/>
  <c r="Q39" i="4"/>
  <c r="Q37" i="4" s="1"/>
  <c r="Q31" i="4" s="1"/>
  <c r="Q30" i="4" s="1"/>
  <c r="P39" i="4"/>
  <c r="O39" i="4"/>
  <c r="N39" i="4"/>
  <c r="M39" i="4"/>
  <c r="L39" i="4"/>
  <c r="T39" i="4" s="1"/>
  <c r="J39" i="4"/>
  <c r="I39" i="4"/>
  <c r="H39" i="4"/>
  <c r="G39" i="4"/>
  <c r="F39" i="4"/>
  <c r="E39" i="4"/>
  <c r="E37" i="4" s="1"/>
  <c r="E31" i="4" s="1"/>
  <c r="D39" i="4"/>
  <c r="C39" i="4"/>
  <c r="S38" i="4"/>
  <c r="S37" i="4" s="1"/>
  <c r="R38" i="4"/>
  <c r="R37" i="4" s="1"/>
  <c r="R31" i="4" s="1"/>
  <c r="Q38" i="4"/>
  <c r="P38" i="4"/>
  <c r="O38" i="4"/>
  <c r="N38" i="4"/>
  <c r="M38" i="4"/>
  <c r="L38" i="4"/>
  <c r="L37" i="4" s="1"/>
  <c r="L31" i="4" s="1"/>
  <c r="J38" i="4"/>
  <c r="I38" i="4"/>
  <c r="H38" i="4"/>
  <c r="G38" i="4"/>
  <c r="G37" i="4" s="1"/>
  <c r="F38" i="4"/>
  <c r="F37" i="4" s="1"/>
  <c r="E38" i="4"/>
  <c r="D38" i="4"/>
  <c r="C38" i="4"/>
  <c r="K38" i="4" s="1"/>
  <c r="P37" i="4"/>
  <c r="O37" i="4"/>
  <c r="N37" i="4"/>
  <c r="J37" i="4"/>
  <c r="I37" i="4"/>
  <c r="H37" i="4"/>
  <c r="D37" i="4"/>
  <c r="C37" i="4"/>
  <c r="T36" i="4"/>
  <c r="J36" i="4"/>
  <c r="I36" i="4"/>
  <c r="H36" i="4"/>
  <c r="G36" i="4"/>
  <c r="F36" i="4"/>
  <c r="F32" i="4" s="1"/>
  <c r="F31" i="4" s="1"/>
  <c r="F30" i="4" s="1"/>
  <c r="E36" i="4"/>
  <c r="K36" i="4" s="1"/>
  <c r="D36" i="4"/>
  <c r="C36" i="4"/>
  <c r="S35" i="4"/>
  <c r="R35" i="4"/>
  <c r="Q35" i="4"/>
  <c r="P35" i="4"/>
  <c r="O35" i="4"/>
  <c r="N35" i="4"/>
  <c r="M35" i="4"/>
  <c r="T35" i="4" s="1"/>
  <c r="L35" i="4"/>
  <c r="J35" i="4"/>
  <c r="I35" i="4"/>
  <c r="H35" i="4"/>
  <c r="G35" i="4"/>
  <c r="F35" i="4"/>
  <c r="E35" i="4"/>
  <c r="D35" i="4"/>
  <c r="C35" i="4"/>
  <c r="K35" i="4" s="1"/>
  <c r="S34" i="4"/>
  <c r="R34" i="4"/>
  <c r="Q34" i="4"/>
  <c r="P34" i="4"/>
  <c r="O34" i="4"/>
  <c r="N34" i="4"/>
  <c r="M34" i="4"/>
  <c r="T34" i="4" s="1"/>
  <c r="L34" i="4"/>
  <c r="J34" i="4"/>
  <c r="I34" i="4"/>
  <c r="H34" i="4"/>
  <c r="G34" i="4"/>
  <c r="G32" i="4" s="1"/>
  <c r="G31" i="4" s="1"/>
  <c r="G30" i="4" s="1"/>
  <c r="F34" i="4"/>
  <c r="E34" i="4"/>
  <c r="D34" i="4"/>
  <c r="C34" i="4"/>
  <c r="S33" i="4"/>
  <c r="R33" i="4"/>
  <c r="Q33" i="4"/>
  <c r="P33" i="4"/>
  <c r="O33" i="4"/>
  <c r="N33" i="4"/>
  <c r="N32" i="4" s="1"/>
  <c r="M33" i="4"/>
  <c r="L33" i="4"/>
  <c r="J33" i="4"/>
  <c r="I33" i="4"/>
  <c r="H33" i="4"/>
  <c r="H32" i="4" s="1"/>
  <c r="G33" i="4"/>
  <c r="F33" i="4"/>
  <c r="E33" i="4"/>
  <c r="D33" i="4"/>
  <c r="C33" i="4"/>
  <c r="K33" i="4" s="1"/>
  <c r="R32" i="4"/>
  <c r="Q32" i="4"/>
  <c r="P32" i="4"/>
  <c r="O32" i="4"/>
  <c r="O31" i="4" s="1"/>
  <c r="O30" i="4" s="1"/>
  <c r="L32" i="4"/>
  <c r="J32" i="4"/>
  <c r="I32" i="4"/>
  <c r="I31" i="4" s="1"/>
  <c r="I30" i="4" s="1"/>
  <c r="E32" i="4"/>
  <c r="D32" i="4"/>
  <c r="C32" i="4"/>
  <c r="C31" i="4" s="1"/>
  <c r="C30" i="4" s="1"/>
  <c r="P31" i="4"/>
  <c r="P30" i="4" s="1"/>
  <c r="J31" i="4"/>
  <c r="D31" i="4"/>
  <c r="T29" i="4"/>
  <c r="K29" i="4"/>
  <c r="J29" i="4"/>
  <c r="I29" i="4"/>
  <c r="H29" i="4"/>
  <c r="G29" i="4"/>
  <c r="F29" i="4"/>
  <c r="E29" i="4"/>
  <c r="D29" i="4"/>
  <c r="C29" i="4"/>
  <c r="T28" i="4"/>
  <c r="J28" i="4"/>
  <c r="I28" i="4"/>
  <c r="H28" i="4"/>
  <c r="G28" i="4"/>
  <c r="F28" i="4"/>
  <c r="E28" i="4"/>
  <c r="D28" i="4"/>
  <c r="C28" i="4"/>
  <c r="K28" i="4" s="1"/>
  <c r="U28" i="4" s="1"/>
  <c r="T27" i="4"/>
  <c r="J27" i="4"/>
  <c r="I27" i="4"/>
  <c r="H27" i="4"/>
  <c r="G27" i="4"/>
  <c r="F27" i="4"/>
  <c r="E27" i="4"/>
  <c r="D27" i="4"/>
  <c r="C27" i="4"/>
  <c r="T26" i="4"/>
  <c r="L26" i="4"/>
  <c r="J26" i="4"/>
  <c r="I26" i="4"/>
  <c r="H26" i="4"/>
  <c r="H23" i="4" s="1"/>
  <c r="H22" i="4" s="1"/>
  <c r="G26" i="4"/>
  <c r="F26" i="4"/>
  <c r="E26" i="4"/>
  <c r="D26" i="4"/>
  <c r="C26" i="4"/>
  <c r="K26" i="4" s="1"/>
  <c r="U26" i="4" s="1"/>
  <c r="T25" i="4"/>
  <c r="T23" i="4" s="1"/>
  <c r="T22" i="4" s="1"/>
  <c r="J25" i="4"/>
  <c r="I25" i="4"/>
  <c r="H25" i="4"/>
  <c r="G25" i="4"/>
  <c r="F25" i="4"/>
  <c r="F23" i="4" s="1"/>
  <c r="F22" i="4" s="1"/>
  <c r="E25" i="4"/>
  <c r="E23" i="4" s="1"/>
  <c r="D25" i="4"/>
  <c r="C25" i="4"/>
  <c r="T24" i="4"/>
  <c r="J24" i="4"/>
  <c r="I24" i="4"/>
  <c r="I23" i="4" s="1"/>
  <c r="I22" i="4" s="1"/>
  <c r="H24" i="4"/>
  <c r="G24" i="4"/>
  <c r="F24" i="4"/>
  <c r="E24" i="4"/>
  <c r="D24" i="4"/>
  <c r="C24" i="4"/>
  <c r="S23" i="4"/>
  <c r="R23" i="4"/>
  <c r="Q23" i="4"/>
  <c r="P23" i="4"/>
  <c r="P22" i="4" s="1"/>
  <c r="O23" i="4"/>
  <c r="N23" i="4"/>
  <c r="M23" i="4"/>
  <c r="L23" i="4"/>
  <c r="J23" i="4"/>
  <c r="J22" i="4" s="1"/>
  <c r="D23" i="4"/>
  <c r="D22" i="4" s="1"/>
  <c r="S22" i="4"/>
  <c r="R22" i="4"/>
  <c r="Q22" i="4"/>
  <c r="O22" i="4"/>
  <c r="N22" i="4"/>
  <c r="M22" i="4"/>
  <c r="L22" i="4"/>
  <c r="E22" i="4"/>
  <c r="S21" i="4"/>
  <c r="R21" i="4"/>
  <c r="Q21" i="4"/>
  <c r="P21" i="4"/>
  <c r="O21" i="4"/>
  <c r="N21" i="4"/>
  <c r="M21" i="4"/>
  <c r="L21" i="4"/>
  <c r="T21" i="4" s="1"/>
  <c r="J21" i="4"/>
  <c r="I21" i="4"/>
  <c r="H21" i="4"/>
  <c r="G21" i="4"/>
  <c r="F21" i="4"/>
  <c r="E21" i="4"/>
  <c r="D21" i="4"/>
  <c r="C21" i="4"/>
  <c r="K21" i="4" s="1"/>
  <c r="S20" i="4"/>
  <c r="S19" i="4" s="1"/>
  <c r="R20" i="4"/>
  <c r="Q20" i="4"/>
  <c r="P20" i="4"/>
  <c r="O20" i="4"/>
  <c r="N20" i="4"/>
  <c r="M20" i="4"/>
  <c r="L20" i="4"/>
  <c r="J20" i="4"/>
  <c r="I20" i="4"/>
  <c r="H20" i="4"/>
  <c r="G20" i="4"/>
  <c r="G19" i="4" s="1"/>
  <c r="F20" i="4"/>
  <c r="E20" i="4"/>
  <c r="D20" i="4"/>
  <c r="C20" i="4"/>
  <c r="K20" i="4" s="1"/>
  <c r="R19" i="4"/>
  <c r="Q19" i="4"/>
  <c r="P19" i="4"/>
  <c r="O19" i="4"/>
  <c r="N19" i="4"/>
  <c r="L19" i="4"/>
  <c r="J19" i="4"/>
  <c r="I19" i="4"/>
  <c r="H19" i="4"/>
  <c r="F19" i="4"/>
  <c r="E19" i="4"/>
  <c r="D19" i="4"/>
  <c r="C19" i="4"/>
  <c r="T18" i="4"/>
  <c r="J18" i="4"/>
  <c r="I18" i="4"/>
  <c r="H18" i="4"/>
  <c r="G18" i="4"/>
  <c r="F18" i="4"/>
  <c r="E18" i="4"/>
  <c r="D18" i="4"/>
  <c r="C18" i="4"/>
  <c r="S17" i="4"/>
  <c r="R17" i="4"/>
  <c r="R15" i="4" s="1"/>
  <c r="R14" i="4" s="1"/>
  <c r="R10" i="4" s="1"/>
  <c r="R9" i="4" s="1"/>
  <c r="Q17" i="4"/>
  <c r="P17" i="4"/>
  <c r="O17" i="4"/>
  <c r="N17" i="4"/>
  <c r="M17" i="4"/>
  <c r="L17" i="4"/>
  <c r="J17" i="4"/>
  <c r="I17" i="4"/>
  <c r="H17" i="4"/>
  <c r="G17" i="4"/>
  <c r="F17" i="4"/>
  <c r="F15" i="4" s="1"/>
  <c r="F14" i="4" s="1"/>
  <c r="F10" i="4" s="1"/>
  <c r="F9" i="4" s="1"/>
  <c r="E17" i="4"/>
  <c r="D17" i="4"/>
  <c r="C17" i="4"/>
  <c r="S16" i="4"/>
  <c r="S15" i="4" s="1"/>
  <c r="S14" i="4" s="1"/>
  <c r="S10" i="4" s="1"/>
  <c r="R16" i="4"/>
  <c r="Q16" i="4"/>
  <c r="P16" i="4"/>
  <c r="O16" i="4"/>
  <c r="N16" i="4"/>
  <c r="M16" i="4"/>
  <c r="L16" i="4"/>
  <c r="J16" i="4"/>
  <c r="I16" i="4"/>
  <c r="H16" i="4"/>
  <c r="G16" i="4"/>
  <c r="G15" i="4" s="1"/>
  <c r="G14" i="4" s="1"/>
  <c r="F16" i="4"/>
  <c r="E16" i="4"/>
  <c r="D16" i="4"/>
  <c r="C16" i="4"/>
  <c r="Q15" i="4"/>
  <c r="P15" i="4"/>
  <c r="O15" i="4"/>
  <c r="N15" i="4"/>
  <c r="N14" i="4" s="1"/>
  <c r="J15" i="4"/>
  <c r="I15" i="4"/>
  <c r="H15" i="4"/>
  <c r="H14" i="4" s="1"/>
  <c r="E15" i="4"/>
  <c r="D15" i="4"/>
  <c r="C15" i="4"/>
  <c r="Q14" i="4"/>
  <c r="P14" i="4"/>
  <c r="O14" i="4"/>
  <c r="J14" i="4"/>
  <c r="I14" i="4"/>
  <c r="I10" i="4" s="1"/>
  <c r="I9" i="4" s="1"/>
  <c r="I8" i="4" s="1"/>
  <c r="I67" i="4" s="1"/>
  <c r="E14" i="4"/>
  <c r="D14" i="4"/>
  <c r="C14" i="4"/>
  <c r="C10" i="4" s="1"/>
  <c r="C9" i="4" s="1"/>
  <c r="T13" i="4"/>
  <c r="J13" i="4"/>
  <c r="I13" i="4"/>
  <c r="H13" i="4"/>
  <c r="H11" i="4" s="1"/>
  <c r="H10" i="4" s="1"/>
  <c r="H9" i="4" s="1"/>
  <c r="G13" i="4"/>
  <c r="F13" i="4"/>
  <c r="E13" i="4"/>
  <c r="D13" i="4"/>
  <c r="C13" i="4"/>
  <c r="K13" i="4" s="1"/>
  <c r="U13" i="4" s="1"/>
  <c r="T12" i="4"/>
  <c r="J12" i="4"/>
  <c r="I12" i="4"/>
  <c r="H12" i="4"/>
  <c r="G12" i="4"/>
  <c r="G11" i="4" s="1"/>
  <c r="G10" i="4" s="1"/>
  <c r="G9" i="4" s="1"/>
  <c r="F12" i="4"/>
  <c r="E12" i="4"/>
  <c r="D12" i="4"/>
  <c r="C12" i="4"/>
  <c r="T11" i="4"/>
  <c r="S11" i="4"/>
  <c r="R11" i="4"/>
  <c r="Q11" i="4"/>
  <c r="P11" i="4"/>
  <c r="O11" i="4"/>
  <c r="N11" i="4"/>
  <c r="M11" i="4"/>
  <c r="L11" i="4"/>
  <c r="J11" i="4"/>
  <c r="I11" i="4"/>
  <c r="F11" i="4"/>
  <c r="E11" i="4"/>
  <c r="D11" i="4"/>
  <c r="C11" i="4"/>
  <c r="Q10" i="4"/>
  <c r="P10" i="4"/>
  <c r="O10" i="4"/>
  <c r="O9" i="4" s="1"/>
  <c r="O8" i="4" s="1"/>
  <c r="O67" i="4" s="1"/>
  <c r="J10" i="4"/>
  <c r="E10" i="4"/>
  <c r="D10" i="4"/>
  <c r="Q9" i="4"/>
  <c r="P9" i="4"/>
  <c r="J9" i="4"/>
  <c r="E9" i="4"/>
  <c r="D9" i="4"/>
  <c r="U32" i="2"/>
  <c r="T32" i="2"/>
  <c r="K32" i="2"/>
  <c r="J32" i="2"/>
  <c r="I32" i="2"/>
  <c r="H32" i="2"/>
  <c r="G32" i="2"/>
  <c r="F32" i="2"/>
  <c r="E32" i="2"/>
  <c r="D32" i="2"/>
  <c r="C32" i="2"/>
  <c r="T31" i="2"/>
  <c r="T30" i="2" s="1"/>
  <c r="T29" i="2" s="1"/>
  <c r="J31" i="2"/>
  <c r="I31" i="2"/>
  <c r="H31" i="2"/>
  <c r="H30" i="2" s="1"/>
  <c r="H29" i="2" s="1"/>
  <c r="G31" i="2"/>
  <c r="F31" i="2"/>
  <c r="F30" i="2" s="1"/>
  <c r="F29" i="2" s="1"/>
  <c r="E31" i="2"/>
  <c r="E30" i="2" s="1"/>
  <c r="E29" i="2" s="1"/>
  <c r="D31" i="2"/>
  <c r="C31" i="2"/>
  <c r="K31" i="2" s="1"/>
  <c r="S30" i="2"/>
  <c r="S29" i="2" s="1"/>
  <c r="R30" i="2"/>
  <c r="R29" i="2" s="1"/>
  <c r="Q30" i="2"/>
  <c r="P30" i="2"/>
  <c r="O30" i="2"/>
  <c r="O29" i="2" s="1"/>
  <c r="N30" i="2"/>
  <c r="M30" i="2"/>
  <c r="M29" i="2" s="1"/>
  <c r="L30" i="2"/>
  <c r="L29" i="2" s="1"/>
  <c r="J30" i="2"/>
  <c r="I30" i="2"/>
  <c r="I29" i="2" s="1"/>
  <c r="G30" i="2"/>
  <c r="G29" i="2" s="1"/>
  <c r="D30" i="2"/>
  <c r="C30" i="2"/>
  <c r="C29" i="2" s="1"/>
  <c r="Q29" i="2"/>
  <c r="P29" i="2"/>
  <c r="N29" i="2"/>
  <c r="J29" i="2"/>
  <c r="D29" i="2"/>
  <c r="T28" i="2"/>
  <c r="J28" i="2"/>
  <c r="I28" i="2"/>
  <c r="H28" i="2"/>
  <c r="G28" i="2"/>
  <c r="F28" i="2"/>
  <c r="E28" i="2"/>
  <c r="D28" i="2"/>
  <c r="C28" i="2"/>
  <c r="K28" i="2" s="1"/>
  <c r="U28" i="2" s="1"/>
  <c r="T27" i="2"/>
  <c r="T25" i="2" s="1"/>
  <c r="J27" i="2"/>
  <c r="I27" i="2"/>
  <c r="H27" i="2"/>
  <c r="G27" i="2"/>
  <c r="F27" i="2"/>
  <c r="E27" i="2"/>
  <c r="D27" i="2"/>
  <c r="C27" i="2"/>
  <c r="K27" i="2" s="1"/>
  <c r="U27" i="2" s="1"/>
  <c r="T26" i="2"/>
  <c r="J26" i="2"/>
  <c r="J25" i="2" s="1"/>
  <c r="I26" i="2"/>
  <c r="H26" i="2"/>
  <c r="G26" i="2"/>
  <c r="G25" i="2" s="1"/>
  <c r="G20" i="2" s="1"/>
  <c r="F26" i="2"/>
  <c r="E26" i="2"/>
  <c r="E25" i="2" s="1"/>
  <c r="D26" i="2"/>
  <c r="D25" i="2" s="1"/>
  <c r="C26" i="2"/>
  <c r="S25" i="2"/>
  <c r="R25" i="2"/>
  <c r="Q25" i="2"/>
  <c r="P25" i="2"/>
  <c r="O25" i="2"/>
  <c r="N25" i="2"/>
  <c r="M25" i="2"/>
  <c r="L25" i="2"/>
  <c r="I25" i="2"/>
  <c r="H25" i="2"/>
  <c r="F25" i="2"/>
  <c r="C25" i="2"/>
  <c r="T24" i="2"/>
  <c r="J24" i="2"/>
  <c r="I24" i="2"/>
  <c r="H24" i="2"/>
  <c r="G24" i="2"/>
  <c r="F24" i="2"/>
  <c r="E24" i="2"/>
  <c r="D24" i="2"/>
  <c r="C24" i="2"/>
  <c r="K24" i="2" s="1"/>
  <c r="T23" i="2"/>
  <c r="J23" i="2"/>
  <c r="I23" i="2"/>
  <c r="H23" i="2"/>
  <c r="H21" i="2" s="1"/>
  <c r="H20" i="2" s="1"/>
  <c r="G23" i="2"/>
  <c r="F23" i="2"/>
  <c r="E23" i="2"/>
  <c r="D23" i="2"/>
  <c r="K23" i="2" s="1"/>
  <c r="C23" i="2"/>
  <c r="S22" i="2"/>
  <c r="R22" i="2"/>
  <c r="Q22" i="2"/>
  <c r="Q21" i="2" s="1"/>
  <c r="Q20" i="2" s="1"/>
  <c r="Q8" i="2" s="1"/>
  <c r="Q33" i="2" s="1"/>
  <c r="P22" i="2"/>
  <c r="O22" i="2"/>
  <c r="O21" i="2" s="1"/>
  <c r="O20" i="2" s="1"/>
  <c r="N22" i="2"/>
  <c r="M22" i="2"/>
  <c r="L22" i="2"/>
  <c r="T22" i="2" s="1"/>
  <c r="T21" i="2" s="1"/>
  <c r="J22" i="2"/>
  <c r="I22" i="2"/>
  <c r="I21" i="2" s="1"/>
  <c r="I20" i="2" s="1"/>
  <c r="H22" i="2"/>
  <c r="G22" i="2"/>
  <c r="F22" i="2"/>
  <c r="E22" i="2"/>
  <c r="E21" i="2" s="1"/>
  <c r="D22" i="2"/>
  <c r="C22" i="2"/>
  <c r="C21" i="2" s="1"/>
  <c r="C20" i="2" s="1"/>
  <c r="S21" i="2"/>
  <c r="R21" i="2"/>
  <c r="R20" i="2" s="1"/>
  <c r="P21" i="2"/>
  <c r="P20" i="2" s="1"/>
  <c r="N21" i="2"/>
  <c r="M21" i="2"/>
  <c r="L21" i="2"/>
  <c r="L20" i="2" s="1"/>
  <c r="J21" i="2"/>
  <c r="J20" i="2" s="1"/>
  <c r="G21" i="2"/>
  <c r="F21" i="2"/>
  <c r="F20" i="2" s="1"/>
  <c r="D21" i="2"/>
  <c r="S20" i="2"/>
  <c r="N20" i="2"/>
  <c r="M20" i="2"/>
  <c r="T19" i="2"/>
  <c r="J19" i="2"/>
  <c r="I19" i="2"/>
  <c r="H19" i="2"/>
  <c r="G19" i="2"/>
  <c r="F19" i="2"/>
  <c r="E19" i="2"/>
  <c r="D19" i="2"/>
  <c r="C19" i="2"/>
  <c r="K19" i="2" s="1"/>
  <c r="U19" i="2" s="1"/>
  <c r="T18" i="2"/>
  <c r="J18" i="2"/>
  <c r="I18" i="2"/>
  <c r="H18" i="2"/>
  <c r="G18" i="2"/>
  <c r="F18" i="2"/>
  <c r="E18" i="2"/>
  <c r="D18" i="2"/>
  <c r="K18" i="2" s="1"/>
  <c r="C18" i="2"/>
  <c r="T17" i="2"/>
  <c r="J17" i="2"/>
  <c r="I17" i="2"/>
  <c r="H17" i="2"/>
  <c r="G17" i="2"/>
  <c r="G12" i="2" s="1"/>
  <c r="F17" i="2"/>
  <c r="E17" i="2"/>
  <c r="D17" i="2"/>
  <c r="C17" i="2"/>
  <c r="K17" i="2" s="1"/>
  <c r="U17" i="2" s="1"/>
  <c r="T16" i="2"/>
  <c r="J16" i="2"/>
  <c r="I16" i="2"/>
  <c r="H16" i="2"/>
  <c r="G16" i="2"/>
  <c r="F16" i="2"/>
  <c r="F12" i="2" s="1"/>
  <c r="F9" i="2" s="1"/>
  <c r="E16" i="2"/>
  <c r="D16" i="2"/>
  <c r="C16" i="2"/>
  <c r="K16" i="2" s="1"/>
  <c r="U16" i="2" s="1"/>
  <c r="T15" i="2"/>
  <c r="K15" i="2"/>
  <c r="U15" i="2" s="1"/>
  <c r="J15" i="2"/>
  <c r="I15" i="2"/>
  <c r="H15" i="2"/>
  <c r="G15" i="2"/>
  <c r="F15" i="2"/>
  <c r="E15" i="2"/>
  <c r="E12" i="2" s="1"/>
  <c r="E9" i="2" s="1"/>
  <c r="D15" i="2"/>
  <c r="C15" i="2"/>
  <c r="T14" i="2"/>
  <c r="T12" i="2" s="1"/>
  <c r="J14" i="2"/>
  <c r="I14" i="2"/>
  <c r="H14" i="2"/>
  <c r="G14" i="2"/>
  <c r="F14" i="2"/>
  <c r="E14" i="2"/>
  <c r="D14" i="2"/>
  <c r="C14" i="2"/>
  <c r="K14" i="2" s="1"/>
  <c r="T13" i="2"/>
  <c r="J13" i="2"/>
  <c r="J12" i="2" s="1"/>
  <c r="I13" i="2"/>
  <c r="H13" i="2"/>
  <c r="H12" i="2" s="1"/>
  <c r="H9" i="2" s="1"/>
  <c r="G13" i="2"/>
  <c r="F13" i="2"/>
  <c r="E13" i="2"/>
  <c r="D13" i="2"/>
  <c r="K13" i="2" s="1"/>
  <c r="C13" i="2"/>
  <c r="S12" i="2"/>
  <c r="R12" i="2"/>
  <c r="Q12" i="2"/>
  <c r="P12" i="2"/>
  <c r="O12" i="2"/>
  <c r="O9" i="2" s="1"/>
  <c r="N12" i="2"/>
  <c r="M12" i="2"/>
  <c r="L12" i="2"/>
  <c r="I12" i="2"/>
  <c r="I9" i="2" s="1"/>
  <c r="I8" i="2" s="1"/>
  <c r="I33" i="2" s="1"/>
  <c r="C12" i="2"/>
  <c r="C9" i="2" s="1"/>
  <c r="C8" i="2" s="1"/>
  <c r="C33" i="2" s="1"/>
  <c r="S11" i="2"/>
  <c r="S9" i="2" s="1"/>
  <c r="S8" i="2" s="1"/>
  <c r="S33" i="2" s="1"/>
  <c r="R11" i="2"/>
  <c r="R10" i="2" s="1"/>
  <c r="Q11" i="2"/>
  <c r="P11" i="2"/>
  <c r="P10" i="2" s="1"/>
  <c r="O11" i="2"/>
  <c r="N11" i="2"/>
  <c r="M11" i="2"/>
  <c r="M9" i="2" s="1"/>
  <c r="M8" i="2" s="1"/>
  <c r="M33" i="2" s="1"/>
  <c r="L11" i="2"/>
  <c r="T11" i="2" s="1"/>
  <c r="J11" i="2"/>
  <c r="J10" i="2" s="1"/>
  <c r="I11" i="2"/>
  <c r="H11" i="2"/>
  <c r="G11" i="2"/>
  <c r="G9" i="2" s="1"/>
  <c r="G8" i="2" s="1"/>
  <c r="G33" i="2" s="1"/>
  <c r="F11" i="2"/>
  <c r="F10" i="2" s="1"/>
  <c r="E11" i="2"/>
  <c r="D11" i="2"/>
  <c r="D10" i="2" s="1"/>
  <c r="C11" i="2"/>
  <c r="K11" i="2" s="1"/>
  <c r="S10" i="2"/>
  <c r="Q10" i="2"/>
  <c r="O10" i="2"/>
  <c r="N10" i="2"/>
  <c r="M10" i="2"/>
  <c r="I10" i="2"/>
  <c r="H10" i="2"/>
  <c r="G10" i="2"/>
  <c r="E10" i="2"/>
  <c r="C10" i="2"/>
  <c r="R9" i="2"/>
  <c r="Q9" i="2"/>
  <c r="N9" i="2"/>
  <c r="N8" i="2" s="1"/>
  <c r="N33" i="2" s="1"/>
  <c r="L9" i="2"/>
  <c r="L8" i="2" s="1"/>
  <c r="L33" i="2" s="1"/>
  <c r="T65" i="1"/>
  <c r="J65" i="1"/>
  <c r="I65" i="1"/>
  <c r="H65" i="1"/>
  <c r="G65" i="1"/>
  <c r="F65" i="1"/>
  <c r="E65" i="1"/>
  <c r="D65" i="1"/>
  <c r="K65" i="1" s="1"/>
  <c r="C65" i="1"/>
  <c r="S64" i="1"/>
  <c r="R64" i="1"/>
  <c r="Q64" i="1"/>
  <c r="P64" i="1"/>
  <c r="O64" i="1"/>
  <c r="N64" i="1"/>
  <c r="M64" i="1"/>
  <c r="L64" i="1"/>
  <c r="T64" i="1" s="1"/>
  <c r="J64" i="1"/>
  <c r="I64" i="1"/>
  <c r="H64" i="1"/>
  <c r="G64" i="1"/>
  <c r="F64" i="1"/>
  <c r="E64" i="1"/>
  <c r="D64" i="1"/>
  <c r="C64" i="1"/>
  <c r="K64" i="1" s="1"/>
  <c r="U64" i="1" s="1"/>
  <c r="S63" i="1"/>
  <c r="R63" i="1"/>
  <c r="Q63" i="1"/>
  <c r="P63" i="1"/>
  <c r="O63" i="1"/>
  <c r="N63" i="1"/>
  <c r="M63" i="1"/>
  <c r="L63" i="1"/>
  <c r="T63" i="1" s="1"/>
  <c r="J63" i="1"/>
  <c r="I63" i="1"/>
  <c r="H63" i="1"/>
  <c r="G63" i="1"/>
  <c r="F63" i="1"/>
  <c r="E63" i="1"/>
  <c r="D63" i="1"/>
  <c r="C63" i="1"/>
  <c r="K63" i="1" s="1"/>
  <c r="U63" i="1" s="1"/>
  <c r="T62" i="1"/>
  <c r="J62" i="1"/>
  <c r="I62" i="1"/>
  <c r="H62" i="1"/>
  <c r="G62" i="1"/>
  <c r="F62" i="1"/>
  <c r="E62" i="1"/>
  <c r="D62" i="1"/>
  <c r="C62" i="1"/>
  <c r="K62" i="1" s="1"/>
  <c r="U62" i="1" s="1"/>
  <c r="T61" i="1"/>
  <c r="J61" i="1"/>
  <c r="I61" i="1"/>
  <c r="H61" i="1"/>
  <c r="G61" i="1"/>
  <c r="F61" i="1"/>
  <c r="E61" i="1"/>
  <c r="D61" i="1"/>
  <c r="K61" i="1" s="1"/>
  <c r="C61" i="1"/>
  <c r="T60" i="1"/>
  <c r="T59" i="1" s="1"/>
  <c r="T58" i="1" s="1"/>
  <c r="T57" i="1" s="1"/>
  <c r="J60" i="1"/>
  <c r="I60" i="1"/>
  <c r="H60" i="1"/>
  <c r="H59" i="1" s="1"/>
  <c r="H58" i="1" s="1"/>
  <c r="H57" i="1" s="1"/>
  <c r="G60" i="1"/>
  <c r="F60" i="1"/>
  <c r="F59" i="1" s="1"/>
  <c r="F58" i="1" s="1"/>
  <c r="F57" i="1" s="1"/>
  <c r="E60" i="1"/>
  <c r="D60" i="1"/>
  <c r="C60" i="1"/>
  <c r="K60" i="1" s="1"/>
  <c r="S59" i="1"/>
  <c r="S58" i="1" s="1"/>
  <c r="S57" i="1" s="1"/>
  <c r="R59" i="1"/>
  <c r="Q59" i="1"/>
  <c r="P59" i="1"/>
  <c r="O59" i="1"/>
  <c r="O58" i="1" s="1"/>
  <c r="O57" i="1" s="1"/>
  <c r="N59" i="1"/>
  <c r="M59" i="1"/>
  <c r="M58" i="1" s="1"/>
  <c r="M57" i="1" s="1"/>
  <c r="L59" i="1"/>
  <c r="J59" i="1"/>
  <c r="I59" i="1"/>
  <c r="I58" i="1" s="1"/>
  <c r="I57" i="1" s="1"/>
  <c r="G59" i="1"/>
  <c r="G58" i="1" s="1"/>
  <c r="G57" i="1" s="1"/>
  <c r="E59" i="1"/>
  <c r="D59" i="1"/>
  <c r="C59" i="1"/>
  <c r="C58" i="1" s="1"/>
  <c r="C57" i="1" s="1"/>
  <c r="R58" i="1"/>
  <c r="Q58" i="1"/>
  <c r="P58" i="1"/>
  <c r="P57" i="1" s="1"/>
  <c r="N58" i="1"/>
  <c r="N57" i="1" s="1"/>
  <c r="L58" i="1"/>
  <c r="J58" i="1"/>
  <c r="J57" i="1" s="1"/>
  <c r="E58" i="1"/>
  <c r="D58" i="1"/>
  <c r="D57" i="1" s="1"/>
  <c r="R57" i="1"/>
  <c r="Q57" i="1"/>
  <c r="L57" i="1"/>
  <c r="E57" i="1"/>
  <c r="T56" i="1"/>
  <c r="J56" i="1"/>
  <c r="I56" i="1"/>
  <c r="H56" i="1"/>
  <c r="G56" i="1"/>
  <c r="F56" i="1"/>
  <c r="E56" i="1"/>
  <c r="D56" i="1"/>
  <c r="K56" i="1" s="1"/>
  <c r="U56" i="1" s="1"/>
  <c r="C56" i="1"/>
  <c r="S55" i="1"/>
  <c r="R55" i="1"/>
  <c r="Q55" i="1"/>
  <c r="P55" i="1"/>
  <c r="O55" i="1"/>
  <c r="O53" i="1" s="1"/>
  <c r="N55" i="1"/>
  <c r="M55" i="1"/>
  <c r="L55" i="1"/>
  <c r="J55" i="1"/>
  <c r="I55" i="1"/>
  <c r="I53" i="1" s="1"/>
  <c r="H55" i="1"/>
  <c r="G55" i="1"/>
  <c r="F55" i="1"/>
  <c r="E55" i="1"/>
  <c r="D55" i="1"/>
  <c r="C55" i="1"/>
  <c r="S54" i="1"/>
  <c r="R54" i="1"/>
  <c r="R53" i="1" s="1"/>
  <c r="R49" i="1" s="1"/>
  <c r="Q54" i="1"/>
  <c r="P54" i="1"/>
  <c r="P53" i="1" s="1"/>
  <c r="O54" i="1"/>
  <c r="N54" i="1"/>
  <c r="M54" i="1"/>
  <c r="T54" i="1" s="1"/>
  <c r="L54" i="1"/>
  <c r="L53" i="1" s="1"/>
  <c r="L49" i="1" s="1"/>
  <c r="J54" i="1"/>
  <c r="J53" i="1" s="1"/>
  <c r="I54" i="1"/>
  <c r="H54" i="1"/>
  <c r="G54" i="1"/>
  <c r="F54" i="1"/>
  <c r="F53" i="1" s="1"/>
  <c r="F49" i="1" s="1"/>
  <c r="E54" i="1"/>
  <c r="D54" i="1"/>
  <c r="D53" i="1" s="1"/>
  <c r="C54" i="1"/>
  <c r="K54" i="1" s="1"/>
  <c r="S53" i="1"/>
  <c r="Q53" i="1"/>
  <c r="N53" i="1"/>
  <c r="M53" i="1"/>
  <c r="H53" i="1"/>
  <c r="G53" i="1"/>
  <c r="E53" i="1"/>
  <c r="T52" i="1"/>
  <c r="J52" i="1"/>
  <c r="I52" i="1"/>
  <c r="H52" i="1"/>
  <c r="G52" i="1"/>
  <c r="F52" i="1"/>
  <c r="E52" i="1"/>
  <c r="D52" i="1"/>
  <c r="C52" i="1"/>
  <c r="K52" i="1" s="1"/>
  <c r="T51" i="1"/>
  <c r="T50" i="1" s="1"/>
  <c r="J51" i="1"/>
  <c r="J50" i="1" s="1"/>
  <c r="I51" i="1"/>
  <c r="H51" i="1"/>
  <c r="H50" i="1" s="1"/>
  <c r="H49" i="1" s="1"/>
  <c r="G51" i="1"/>
  <c r="F51" i="1"/>
  <c r="E51" i="1"/>
  <c r="D51" i="1"/>
  <c r="C51" i="1"/>
  <c r="S50" i="1"/>
  <c r="R50" i="1"/>
  <c r="Q50" i="1"/>
  <c r="P50" i="1"/>
  <c r="O50" i="1"/>
  <c r="N50" i="1"/>
  <c r="M50" i="1"/>
  <c r="L50" i="1"/>
  <c r="I50" i="1"/>
  <c r="G50" i="1"/>
  <c r="F50" i="1"/>
  <c r="E50" i="1"/>
  <c r="E49" i="1" s="1"/>
  <c r="C50" i="1"/>
  <c r="S49" i="1"/>
  <c r="P49" i="1"/>
  <c r="N49" i="1"/>
  <c r="M49" i="1"/>
  <c r="J49" i="1"/>
  <c r="G49" i="1"/>
  <c r="S48" i="1"/>
  <c r="R48" i="1"/>
  <c r="Q48" i="1"/>
  <c r="P48" i="1"/>
  <c r="O48" i="1"/>
  <c r="N48" i="1"/>
  <c r="M48" i="1"/>
  <c r="L48" i="1"/>
  <c r="J48" i="1"/>
  <c r="I48" i="1"/>
  <c r="H48" i="1"/>
  <c r="G48" i="1"/>
  <c r="F48" i="1"/>
  <c r="E48" i="1"/>
  <c r="K48" i="1" s="1"/>
  <c r="D48" i="1"/>
  <c r="C48" i="1"/>
  <c r="S47" i="1"/>
  <c r="R47" i="1"/>
  <c r="Q47" i="1"/>
  <c r="P47" i="1"/>
  <c r="O47" i="1"/>
  <c r="N47" i="1"/>
  <c r="M47" i="1"/>
  <c r="L47" i="1"/>
  <c r="T47" i="1" s="1"/>
  <c r="J47" i="1"/>
  <c r="I47" i="1"/>
  <c r="H47" i="1"/>
  <c r="G47" i="1"/>
  <c r="F47" i="1"/>
  <c r="E47" i="1"/>
  <c r="D47" i="1"/>
  <c r="C47" i="1"/>
  <c r="K47" i="1" s="1"/>
  <c r="U47" i="1" s="1"/>
  <c r="T46" i="1"/>
  <c r="J46" i="1"/>
  <c r="I46" i="1"/>
  <c r="H46" i="1"/>
  <c r="G46" i="1"/>
  <c r="F46" i="1"/>
  <c r="E46" i="1"/>
  <c r="E44" i="1" s="1"/>
  <c r="D46" i="1"/>
  <c r="C46" i="1"/>
  <c r="S45" i="1"/>
  <c r="R45" i="1"/>
  <c r="R44" i="1" s="1"/>
  <c r="Q45" i="1"/>
  <c r="P45" i="1"/>
  <c r="O45" i="1"/>
  <c r="O44" i="1" s="1"/>
  <c r="N45" i="1"/>
  <c r="N44" i="1" s="1"/>
  <c r="M45" i="1"/>
  <c r="L45" i="1"/>
  <c r="J45" i="1"/>
  <c r="I45" i="1"/>
  <c r="I44" i="1" s="1"/>
  <c r="H45" i="1"/>
  <c r="H44" i="1" s="1"/>
  <c r="G45" i="1"/>
  <c r="F45" i="1"/>
  <c r="F44" i="1" s="1"/>
  <c r="E45" i="1"/>
  <c r="D45" i="1"/>
  <c r="C45" i="1"/>
  <c r="K45" i="1" s="1"/>
  <c r="S44" i="1"/>
  <c r="Q44" i="1"/>
  <c r="P44" i="1"/>
  <c r="M44" i="1"/>
  <c r="J44" i="1"/>
  <c r="G44" i="1"/>
  <c r="D44" i="1"/>
  <c r="T43" i="1"/>
  <c r="J43" i="1"/>
  <c r="I43" i="1"/>
  <c r="H43" i="1"/>
  <c r="G43" i="1"/>
  <c r="F43" i="1"/>
  <c r="E43" i="1"/>
  <c r="D43" i="1"/>
  <c r="C43" i="1"/>
  <c r="K43" i="1" s="1"/>
  <c r="U43" i="1" s="1"/>
  <c r="S42" i="1"/>
  <c r="R42" i="1"/>
  <c r="Q42" i="1"/>
  <c r="P42" i="1"/>
  <c r="O42" i="1"/>
  <c r="N42" i="1"/>
  <c r="M42" i="1"/>
  <c r="L42" i="1"/>
  <c r="J42" i="1"/>
  <c r="I42" i="1"/>
  <c r="H42" i="1"/>
  <c r="G42" i="1"/>
  <c r="F42" i="1"/>
  <c r="E42" i="1"/>
  <c r="D42" i="1"/>
  <c r="C42" i="1"/>
  <c r="S41" i="1"/>
  <c r="R41" i="1"/>
  <c r="Q41" i="1"/>
  <c r="P41" i="1"/>
  <c r="O41" i="1"/>
  <c r="N41" i="1"/>
  <c r="N38" i="1" s="1"/>
  <c r="M41" i="1"/>
  <c r="L41" i="1"/>
  <c r="J41" i="1"/>
  <c r="I41" i="1"/>
  <c r="H41" i="1"/>
  <c r="G41" i="1"/>
  <c r="F41" i="1"/>
  <c r="E41" i="1"/>
  <c r="K41" i="1" s="1"/>
  <c r="D41" i="1"/>
  <c r="C41" i="1"/>
  <c r="S40" i="1"/>
  <c r="R40" i="1"/>
  <c r="Q40" i="1"/>
  <c r="P40" i="1"/>
  <c r="O40" i="1"/>
  <c r="O38" i="1" s="1"/>
  <c r="N40" i="1"/>
  <c r="M40" i="1"/>
  <c r="L40" i="1"/>
  <c r="T40" i="1" s="1"/>
  <c r="J40" i="1"/>
  <c r="I40" i="1"/>
  <c r="I38" i="1" s="1"/>
  <c r="H40" i="1"/>
  <c r="G40" i="1"/>
  <c r="F40" i="1"/>
  <c r="E40" i="1"/>
  <c r="D40" i="1"/>
  <c r="C40" i="1"/>
  <c r="S39" i="1"/>
  <c r="R39" i="1"/>
  <c r="R38" i="1" s="1"/>
  <c r="Q39" i="1"/>
  <c r="P39" i="1"/>
  <c r="P38" i="1" s="1"/>
  <c r="O39" i="1"/>
  <c r="N39" i="1"/>
  <c r="M39" i="1"/>
  <c r="L39" i="1"/>
  <c r="J39" i="1"/>
  <c r="J38" i="1" s="1"/>
  <c r="I39" i="1"/>
  <c r="H39" i="1"/>
  <c r="G39" i="1"/>
  <c r="G38" i="1" s="1"/>
  <c r="F39" i="1"/>
  <c r="F38" i="1" s="1"/>
  <c r="E39" i="1"/>
  <c r="D39" i="1"/>
  <c r="D38" i="1" s="1"/>
  <c r="C39" i="1"/>
  <c r="Q38" i="1"/>
  <c r="H38" i="1"/>
  <c r="E38" i="1"/>
  <c r="T37" i="1"/>
  <c r="J37" i="1"/>
  <c r="I37" i="1"/>
  <c r="H37" i="1"/>
  <c r="G37" i="1"/>
  <c r="F37" i="1"/>
  <c r="E37" i="1"/>
  <c r="D37" i="1"/>
  <c r="C37" i="1"/>
  <c r="S36" i="1"/>
  <c r="R36" i="1"/>
  <c r="Q36" i="1"/>
  <c r="P36" i="1"/>
  <c r="O36" i="1"/>
  <c r="N36" i="1"/>
  <c r="M36" i="1"/>
  <c r="T36" i="1" s="1"/>
  <c r="L36" i="1"/>
  <c r="J36" i="1"/>
  <c r="I36" i="1"/>
  <c r="H36" i="1"/>
  <c r="G36" i="1"/>
  <c r="F36" i="1"/>
  <c r="E36" i="1"/>
  <c r="K36" i="1" s="1"/>
  <c r="U36" i="1" s="1"/>
  <c r="D36" i="1"/>
  <c r="C36" i="1"/>
  <c r="S35" i="1"/>
  <c r="R35" i="1"/>
  <c r="R29" i="1" s="1"/>
  <c r="R26" i="1" s="1"/>
  <c r="Q35" i="1"/>
  <c r="P35" i="1"/>
  <c r="O35" i="1"/>
  <c r="N35" i="1"/>
  <c r="M35" i="1"/>
  <c r="L35" i="1"/>
  <c r="T35" i="1" s="1"/>
  <c r="J35" i="1"/>
  <c r="I35" i="1"/>
  <c r="H35" i="1"/>
  <c r="G35" i="1"/>
  <c r="F35" i="1"/>
  <c r="E35" i="1"/>
  <c r="D35" i="1"/>
  <c r="C35" i="1"/>
  <c r="T34" i="1"/>
  <c r="J34" i="1"/>
  <c r="I34" i="1"/>
  <c r="H34" i="1"/>
  <c r="G34" i="1"/>
  <c r="F34" i="1"/>
  <c r="E34" i="1"/>
  <c r="K34" i="1" s="1"/>
  <c r="U34" i="1" s="1"/>
  <c r="D34" i="1"/>
  <c r="C34" i="1"/>
  <c r="T33" i="1"/>
  <c r="J33" i="1"/>
  <c r="I33" i="1"/>
  <c r="H33" i="1"/>
  <c r="G33" i="1"/>
  <c r="F33" i="1"/>
  <c r="E33" i="1"/>
  <c r="D33" i="1"/>
  <c r="C33" i="1"/>
  <c r="T32" i="1"/>
  <c r="J32" i="1"/>
  <c r="I32" i="1"/>
  <c r="H32" i="1"/>
  <c r="G32" i="1"/>
  <c r="F32" i="1"/>
  <c r="E32" i="1"/>
  <c r="D32" i="1"/>
  <c r="C32" i="1"/>
  <c r="K32" i="1" s="1"/>
  <c r="U32" i="1" s="1"/>
  <c r="S31" i="1"/>
  <c r="R31" i="1"/>
  <c r="Q31" i="1"/>
  <c r="P31" i="1"/>
  <c r="P29" i="1" s="1"/>
  <c r="O31" i="1"/>
  <c r="N31" i="1"/>
  <c r="M31" i="1"/>
  <c r="T31" i="1" s="1"/>
  <c r="L31" i="1"/>
  <c r="J31" i="1"/>
  <c r="I31" i="1"/>
  <c r="H31" i="1"/>
  <c r="G31" i="1"/>
  <c r="F31" i="1"/>
  <c r="F29" i="1" s="1"/>
  <c r="F26" i="1" s="1"/>
  <c r="E31" i="1"/>
  <c r="D31" i="1"/>
  <c r="C31" i="1"/>
  <c r="S30" i="1"/>
  <c r="S29" i="1" s="1"/>
  <c r="R30" i="1"/>
  <c r="Q30" i="1"/>
  <c r="P30" i="1"/>
  <c r="O30" i="1"/>
  <c r="O29" i="1" s="1"/>
  <c r="N30" i="1"/>
  <c r="N29" i="1" s="1"/>
  <c r="M30" i="1"/>
  <c r="M29" i="1" s="1"/>
  <c r="L30" i="1"/>
  <c r="J30" i="1"/>
  <c r="I30" i="1"/>
  <c r="I29" i="1" s="1"/>
  <c r="H30" i="1"/>
  <c r="H29" i="1" s="1"/>
  <c r="G30" i="1"/>
  <c r="G29" i="1" s="1"/>
  <c r="G26" i="1" s="1"/>
  <c r="F30" i="1"/>
  <c r="E30" i="1"/>
  <c r="D30" i="1"/>
  <c r="C30" i="1"/>
  <c r="K30" i="1" s="1"/>
  <c r="L29" i="1"/>
  <c r="J29" i="1"/>
  <c r="D29" i="1"/>
  <c r="C29" i="1"/>
  <c r="S28" i="1"/>
  <c r="S27" i="1" s="1"/>
  <c r="R28" i="1"/>
  <c r="Q28" i="1"/>
  <c r="Q27" i="1" s="1"/>
  <c r="P28" i="1"/>
  <c r="P27" i="1" s="1"/>
  <c r="P26" i="1" s="1"/>
  <c r="O28" i="1"/>
  <c r="O27" i="1" s="1"/>
  <c r="O26" i="1" s="1"/>
  <c r="N28" i="1"/>
  <c r="M28" i="1"/>
  <c r="M27" i="1" s="1"/>
  <c r="L28" i="1"/>
  <c r="J28" i="1"/>
  <c r="J27" i="1" s="1"/>
  <c r="J26" i="1" s="1"/>
  <c r="I28" i="1"/>
  <c r="I27" i="1" s="1"/>
  <c r="I26" i="1" s="1"/>
  <c r="H28" i="1"/>
  <c r="G28" i="1"/>
  <c r="G27" i="1" s="1"/>
  <c r="F28" i="1"/>
  <c r="E28" i="1"/>
  <c r="D28" i="1"/>
  <c r="C28" i="1"/>
  <c r="C27" i="1" s="1"/>
  <c r="R27" i="1"/>
  <c r="N27" i="1"/>
  <c r="L27" i="1"/>
  <c r="H27" i="1"/>
  <c r="F27" i="1"/>
  <c r="E27" i="1"/>
  <c r="D27" i="1"/>
  <c r="D26" i="1" s="1"/>
  <c r="S25" i="1"/>
  <c r="R25" i="1"/>
  <c r="Q25" i="1"/>
  <c r="P25" i="1"/>
  <c r="O25" i="1"/>
  <c r="N25" i="1"/>
  <c r="M25" i="1"/>
  <c r="L25" i="1"/>
  <c r="T25" i="1" s="1"/>
  <c r="J25" i="1"/>
  <c r="I25" i="1"/>
  <c r="H25" i="1"/>
  <c r="G25" i="1"/>
  <c r="F25" i="1"/>
  <c r="E25" i="1"/>
  <c r="D25" i="1"/>
  <c r="C25" i="1"/>
  <c r="T24" i="1"/>
  <c r="J24" i="1"/>
  <c r="I24" i="1"/>
  <c r="H24" i="1"/>
  <c r="G24" i="1"/>
  <c r="F24" i="1"/>
  <c r="E24" i="1"/>
  <c r="D24" i="1"/>
  <c r="C24" i="1"/>
  <c r="K24" i="1" s="1"/>
  <c r="U24" i="1" s="1"/>
  <c r="S23" i="1"/>
  <c r="R23" i="1"/>
  <c r="Q23" i="1"/>
  <c r="P23" i="1"/>
  <c r="O23" i="1"/>
  <c r="N23" i="1"/>
  <c r="M23" i="1"/>
  <c r="T23" i="1" s="1"/>
  <c r="L23" i="1"/>
  <c r="J23" i="1"/>
  <c r="I23" i="1"/>
  <c r="H23" i="1"/>
  <c r="G23" i="1"/>
  <c r="F23" i="1"/>
  <c r="E23" i="1"/>
  <c r="D23" i="1"/>
  <c r="C23" i="1"/>
  <c r="T22" i="1"/>
  <c r="K22" i="1"/>
  <c r="U22" i="1" s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T21" i="1" s="1"/>
  <c r="J21" i="1"/>
  <c r="J17" i="1" s="1"/>
  <c r="J16" i="1" s="1"/>
  <c r="I21" i="1"/>
  <c r="H21" i="1"/>
  <c r="G21" i="1"/>
  <c r="F21" i="1"/>
  <c r="E21" i="1"/>
  <c r="D21" i="1"/>
  <c r="D17" i="1" s="1"/>
  <c r="D16" i="1" s="1"/>
  <c r="C21" i="1"/>
  <c r="S20" i="1"/>
  <c r="R20" i="1"/>
  <c r="Q20" i="1"/>
  <c r="P20" i="1"/>
  <c r="O20" i="1"/>
  <c r="N20" i="1"/>
  <c r="M20" i="1"/>
  <c r="T20" i="1" s="1"/>
  <c r="L20" i="1"/>
  <c r="K20" i="1"/>
  <c r="U20" i="1" s="1"/>
  <c r="J20" i="1"/>
  <c r="I20" i="1"/>
  <c r="H20" i="1"/>
  <c r="G20" i="1"/>
  <c r="F20" i="1"/>
  <c r="E20" i="1"/>
  <c r="D20" i="1"/>
  <c r="C20" i="1"/>
  <c r="S19" i="1"/>
  <c r="R19" i="1"/>
  <c r="R17" i="1" s="1"/>
  <c r="R16" i="1" s="1"/>
  <c r="Q19" i="1"/>
  <c r="P19" i="1"/>
  <c r="O19" i="1"/>
  <c r="N19" i="1"/>
  <c r="N17" i="1" s="1"/>
  <c r="N16" i="1" s="1"/>
  <c r="M19" i="1"/>
  <c r="L19" i="1"/>
  <c r="T19" i="1" s="1"/>
  <c r="J19" i="1"/>
  <c r="I19" i="1"/>
  <c r="H19" i="1"/>
  <c r="G19" i="1"/>
  <c r="F19" i="1"/>
  <c r="E19" i="1"/>
  <c r="D19" i="1"/>
  <c r="C19" i="1"/>
  <c r="S18" i="1"/>
  <c r="R18" i="1"/>
  <c r="Q18" i="1"/>
  <c r="Q17" i="1" s="1"/>
  <c r="Q16" i="1" s="1"/>
  <c r="P18" i="1"/>
  <c r="O18" i="1"/>
  <c r="N18" i="1"/>
  <c r="M18" i="1"/>
  <c r="L18" i="1"/>
  <c r="J18" i="1"/>
  <c r="I18" i="1"/>
  <c r="H18" i="1"/>
  <c r="G18" i="1"/>
  <c r="F18" i="1"/>
  <c r="E18" i="1"/>
  <c r="K18" i="1" s="1"/>
  <c r="D18" i="1"/>
  <c r="C18" i="1"/>
  <c r="P17" i="1"/>
  <c r="P16" i="1" s="1"/>
  <c r="H17" i="1"/>
  <c r="F17" i="1"/>
  <c r="F16" i="1" s="1"/>
  <c r="S15" i="1"/>
  <c r="R15" i="1"/>
  <c r="R11" i="1" s="1"/>
  <c r="Q15" i="1"/>
  <c r="P15" i="1"/>
  <c r="O15" i="1"/>
  <c r="N15" i="1"/>
  <c r="M15" i="1"/>
  <c r="L15" i="1"/>
  <c r="L11" i="1" s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T14" i="1" s="1"/>
  <c r="L14" i="1"/>
  <c r="J14" i="1"/>
  <c r="I14" i="1"/>
  <c r="H14" i="1"/>
  <c r="G14" i="1"/>
  <c r="F14" i="1"/>
  <c r="E14" i="1"/>
  <c r="D14" i="1"/>
  <c r="C14" i="1"/>
  <c r="K14" i="1" s="1"/>
  <c r="T13" i="1"/>
  <c r="S13" i="1"/>
  <c r="R13" i="1"/>
  <c r="Q13" i="1"/>
  <c r="P13" i="1"/>
  <c r="O13" i="1"/>
  <c r="N13" i="1"/>
  <c r="N11" i="1" s="1"/>
  <c r="M13" i="1"/>
  <c r="L13" i="1"/>
  <c r="J13" i="1"/>
  <c r="I13" i="1"/>
  <c r="H13" i="1"/>
  <c r="G13" i="1"/>
  <c r="F13" i="1"/>
  <c r="F11" i="1" s="1"/>
  <c r="E13" i="1"/>
  <c r="D13" i="1"/>
  <c r="C13" i="1"/>
  <c r="S12" i="1"/>
  <c r="S11" i="1" s="1"/>
  <c r="R12" i="1"/>
  <c r="Q12" i="1"/>
  <c r="P12" i="1"/>
  <c r="P11" i="1" s="1"/>
  <c r="O12" i="1"/>
  <c r="N12" i="1"/>
  <c r="M12" i="1"/>
  <c r="M11" i="1" s="1"/>
  <c r="L12" i="1"/>
  <c r="T12" i="1" s="1"/>
  <c r="J12" i="1"/>
  <c r="I12" i="1"/>
  <c r="I11" i="1" s="1"/>
  <c r="H12" i="1"/>
  <c r="G12" i="1"/>
  <c r="G11" i="1" s="1"/>
  <c r="F12" i="1"/>
  <c r="E12" i="1"/>
  <c r="D12" i="1"/>
  <c r="C12" i="1"/>
  <c r="C11" i="1" s="1"/>
  <c r="Q11" i="1"/>
  <c r="J11" i="1"/>
  <c r="H11" i="1"/>
  <c r="E11" i="1"/>
  <c r="D11" i="1"/>
  <c r="Q8" i="4" l="1"/>
  <c r="K12" i="4"/>
  <c r="K17" i="4"/>
  <c r="T20" i="4"/>
  <c r="T19" i="4" s="1"/>
  <c r="M19" i="4"/>
  <c r="J8" i="4"/>
  <c r="J67" i="4" s="1"/>
  <c r="U21" i="4"/>
  <c r="D30" i="4"/>
  <c r="N31" i="4"/>
  <c r="N30" i="4" s="1"/>
  <c r="T33" i="4"/>
  <c r="T32" i="4" s="1"/>
  <c r="M37" i="4"/>
  <c r="T38" i="4"/>
  <c r="T37" i="4" s="1"/>
  <c r="T62" i="4"/>
  <c r="U62" i="4" s="1"/>
  <c r="E64" i="4"/>
  <c r="K65" i="4"/>
  <c r="Q64" i="4"/>
  <c r="T64" i="4" s="1"/>
  <c r="T66" i="4"/>
  <c r="U66" i="4" s="1"/>
  <c r="P8" i="4"/>
  <c r="P67" i="4" s="1"/>
  <c r="K16" i="4"/>
  <c r="T17" i="4"/>
  <c r="L15" i="4"/>
  <c r="L14" i="4" s="1"/>
  <c r="L10" i="4" s="1"/>
  <c r="L9" i="4" s="1"/>
  <c r="J30" i="4"/>
  <c r="H31" i="4"/>
  <c r="H30" i="4" s="1"/>
  <c r="H8" i="4" s="1"/>
  <c r="H67" i="4" s="1"/>
  <c r="K34" i="4"/>
  <c r="Q48" i="4"/>
  <c r="Q47" i="4" s="1"/>
  <c r="T48" i="4"/>
  <c r="T47" i="4" s="1"/>
  <c r="H48" i="4"/>
  <c r="H47" i="4" s="1"/>
  <c r="D53" i="4"/>
  <c r="D48" i="4" s="1"/>
  <c r="D47" i="4" s="1"/>
  <c r="K54" i="4"/>
  <c r="K53" i="4" s="1"/>
  <c r="U53" i="4" s="1"/>
  <c r="G53" i="4"/>
  <c r="G48" i="4" s="1"/>
  <c r="G47" i="4" s="1"/>
  <c r="T61" i="4"/>
  <c r="T65" i="4"/>
  <c r="F8" i="4"/>
  <c r="F67" i="4" s="1"/>
  <c r="K19" i="4"/>
  <c r="U20" i="4"/>
  <c r="K32" i="4"/>
  <c r="U33" i="4"/>
  <c r="U42" i="4"/>
  <c r="K41" i="4"/>
  <c r="U41" i="4" s="1"/>
  <c r="T42" i="4"/>
  <c r="T41" i="4" s="1"/>
  <c r="L41" i="4"/>
  <c r="N10" i="4"/>
  <c r="N9" i="4" s="1"/>
  <c r="K18" i="4"/>
  <c r="M15" i="4"/>
  <c r="M14" i="4" s="1"/>
  <c r="M10" i="4" s="1"/>
  <c r="M9" i="4" s="1"/>
  <c r="T16" i="4"/>
  <c r="T15" i="4" s="1"/>
  <c r="T14" i="4" s="1"/>
  <c r="T10" i="4" s="1"/>
  <c r="T9" i="4" s="1"/>
  <c r="S9" i="4"/>
  <c r="K25" i="4"/>
  <c r="G23" i="4"/>
  <c r="G22" i="4" s="1"/>
  <c r="G8" i="4" s="1"/>
  <c r="G67" i="4" s="1"/>
  <c r="K27" i="4"/>
  <c r="U27" i="4" s="1"/>
  <c r="K59" i="4"/>
  <c r="K24" i="4"/>
  <c r="K23" i="4" s="1"/>
  <c r="C23" i="4"/>
  <c r="C22" i="4" s="1"/>
  <c r="C8" i="4" s="1"/>
  <c r="C67" i="4" s="1"/>
  <c r="M32" i="4"/>
  <c r="M31" i="4" s="1"/>
  <c r="M30" i="4" s="1"/>
  <c r="S32" i="4"/>
  <c r="S31" i="4" s="1"/>
  <c r="S30" i="4" s="1"/>
  <c r="U35" i="4"/>
  <c r="R30" i="4"/>
  <c r="R8" i="4" s="1"/>
  <c r="R67" i="4" s="1"/>
  <c r="T45" i="4"/>
  <c r="U45" i="4" s="1"/>
  <c r="L44" i="4"/>
  <c r="T44" i="4" s="1"/>
  <c r="U44" i="4" s="1"/>
  <c r="E48" i="4"/>
  <c r="E47" i="4" s="1"/>
  <c r="K64" i="4"/>
  <c r="E41" i="4"/>
  <c r="E30" i="4" s="1"/>
  <c r="E8" i="4" s="1"/>
  <c r="C49" i="4"/>
  <c r="C48" i="4" s="1"/>
  <c r="C47" i="4" s="1"/>
  <c r="K39" i="4"/>
  <c r="U39" i="4" s="1"/>
  <c r="U11" i="2"/>
  <c r="K10" i="2"/>
  <c r="R8" i="2"/>
  <c r="R33" i="2" s="1"/>
  <c r="H8" i="2"/>
  <c r="H33" i="2" s="1"/>
  <c r="T10" i="2"/>
  <c r="T9" i="2"/>
  <c r="T8" i="2" s="1"/>
  <c r="T33" i="2" s="1"/>
  <c r="K30" i="2"/>
  <c r="U31" i="2"/>
  <c r="O8" i="2"/>
  <c r="O33" i="2" s="1"/>
  <c r="U13" i="2"/>
  <c r="K12" i="2"/>
  <c r="U12" i="2" s="1"/>
  <c r="F8" i="2"/>
  <c r="F33" i="2" s="1"/>
  <c r="D20" i="2"/>
  <c r="E20" i="2"/>
  <c r="T20" i="2"/>
  <c r="E8" i="2"/>
  <c r="E33" i="2" s="1"/>
  <c r="K26" i="2"/>
  <c r="L10" i="2"/>
  <c r="D12" i="2"/>
  <c r="K22" i="2"/>
  <c r="D9" i="2"/>
  <c r="J9" i="2"/>
  <c r="J8" i="2" s="1"/>
  <c r="J33" i="2" s="1"/>
  <c r="P9" i="2"/>
  <c r="P8" i="2" s="1"/>
  <c r="P33" i="2" s="1"/>
  <c r="U18" i="1"/>
  <c r="P10" i="1"/>
  <c r="P9" i="1" s="1"/>
  <c r="P66" i="1" s="1"/>
  <c r="Q26" i="1"/>
  <c r="Q10" i="1" s="1"/>
  <c r="Q9" i="1" s="1"/>
  <c r="Q66" i="1" s="1"/>
  <c r="F10" i="1"/>
  <c r="F9" i="1" s="1"/>
  <c r="N10" i="1"/>
  <c r="N9" i="1" s="1"/>
  <c r="N66" i="1" s="1"/>
  <c r="U14" i="1"/>
  <c r="R10" i="1"/>
  <c r="R9" i="1" s="1"/>
  <c r="R66" i="1" s="1"/>
  <c r="F66" i="1"/>
  <c r="T15" i="1"/>
  <c r="T11" i="1" s="1"/>
  <c r="S17" i="1"/>
  <c r="S16" i="1" s="1"/>
  <c r="N26" i="1"/>
  <c r="K13" i="1"/>
  <c r="U13" i="1" s="1"/>
  <c r="L17" i="1"/>
  <c r="L16" i="1" s="1"/>
  <c r="L10" i="1" s="1"/>
  <c r="L9" i="1" s="1"/>
  <c r="L66" i="1" s="1"/>
  <c r="I17" i="1"/>
  <c r="I16" i="1" s="1"/>
  <c r="I10" i="1" s="1"/>
  <c r="I9" i="1" s="1"/>
  <c r="I66" i="1" s="1"/>
  <c r="O17" i="1"/>
  <c r="O16" i="1" s="1"/>
  <c r="H26" i="1"/>
  <c r="T28" i="1"/>
  <c r="T27" i="1" s="1"/>
  <c r="E29" i="1"/>
  <c r="E26" i="1" s="1"/>
  <c r="Q29" i="1"/>
  <c r="K35" i="1"/>
  <c r="U35" i="1" s="1"/>
  <c r="K37" i="1"/>
  <c r="U37" i="1" s="1"/>
  <c r="T39" i="1"/>
  <c r="I49" i="1"/>
  <c r="Q49" i="1"/>
  <c r="U54" i="1"/>
  <c r="T55" i="1"/>
  <c r="T53" i="1" s="1"/>
  <c r="T49" i="1" s="1"/>
  <c r="T18" i="1"/>
  <c r="T17" i="1" s="1"/>
  <c r="T16" i="1" s="1"/>
  <c r="M17" i="1"/>
  <c r="M16" i="1" s="1"/>
  <c r="M10" i="1" s="1"/>
  <c r="M9" i="1" s="1"/>
  <c r="M66" i="1" s="1"/>
  <c r="D10" i="1"/>
  <c r="O11" i="1"/>
  <c r="K23" i="1"/>
  <c r="U23" i="1" s="1"/>
  <c r="K28" i="1"/>
  <c r="K31" i="1"/>
  <c r="U31" i="1" s="1"/>
  <c r="T41" i="1"/>
  <c r="U41" i="1" s="1"/>
  <c r="K51" i="1"/>
  <c r="K15" i="1"/>
  <c r="C17" i="1"/>
  <c r="C16" i="1" s="1"/>
  <c r="K19" i="1"/>
  <c r="U19" i="1" s="1"/>
  <c r="K12" i="1"/>
  <c r="E17" i="1"/>
  <c r="E16" i="1" s="1"/>
  <c r="E10" i="1" s="1"/>
  <c r="E9" i="1" s="1"/>
  <c r="K21" i="1"/>
  <c r="U21" i="1" s="1"/>
  <c r="M38" i="1"/>
  <c r="M26" i="1" s="1"/>
  <c r="S38" i="1"/>
  <c r="S26" i="1" s="1"/>
  <c r="K42" i="1"/>
  <c r="U42" i="1" s="1"/>
  <c r="T48" i="1"/>
  <c r="U48" i="1" s="1"/>
  <c r="K53" i="1"/>
  <c r="K59" i="1"/>
  <c r="U60" i="1"/>
  <c r="C38" i="1"/>
  <c r="C26" i="1" s="1"/>
  <c r="K40" i="1"/>
  <c r="U40" i="1" s="1"/>
  <c r="T42" i="1"/>
  <c r="K46" i="1"/>
  <c r="U46" i="1" s="1"/>
  <c r="C49" i="1"/>
  <c r="E66" i="1"/>
  <c r="J10" i="1"/>
  <c r="J9" i="1" s="1"/>
  <c r="J66" i="1" s="1"/>
  <c r="H16" i="1"/>
  <c r="H10" i="1" s="1"/>
  <c r="H9" i="1" s="1"/>
  <c r="H66" i="1" s="1"/>
  <c r="K25" i="1"/>
  <c r="U25" i="1" s="1"/>
  <c r="T30" i="1"/>
  <c r="T29" i="1" s="1"/>
  <c r="K33" i="1"/>
  <c r="U33" i="1" s="1"/>
  <c r="G17" i="1"/>
  <c r="G16" i="1" s="1"/>
  <c r="G10" i="1" s="1"/>
  <c r="G9" i="1" s="1"/>
  <c r="G66" i="1" s="1"/>
  <c r="K39" i="1"/>
  <c r="L44" i="1"/>
  <c r="T45" i="1"/>
  <c r="T44" i="1" s="1"/>
  <c r="O49" i="1"/>
  <c r="C53" i="1"/>
  <c r="K55" i="1"/>
  <c r="U55" i="1" s="1"/>
  <c r="L38" i="1"/>
  <c r="L26" i="1" s="1"/>
  <c r="D50" i="1"/>
  <c r="D49" i="1" s="1"/>
  <c r="C44" i="1"/>
  <c r="D8" i="4" l="1"/>
  <c r="D67" i="4" s="1"/>
  <c r="T8" i="4"/>
  <c r="T67" i="4" s="1"/>
  <c r="U64" i="4"/>
  <c r="U23" i="4"/>
  <c r="K22" i="4"/>
  <c r="U22" i="4" s="1"/>
  <c r="E67" i="4"/>
  <c r="L30" i="4"/>
  <c r="U38" i="4"/>
  <c r="S8" i="4"/>
  <c r="S67" i="4" s="1"/>
  <c r="K37" i="4"/>
  <c r="U37" i="4" s="1"/>
  <c r="T31" i="4"/>
  <c r="T30" i="4" s="1"/>
  <c r="K31" i="4"/>
  <c r="U32" i="4"/>
  <c r="L8" i="4"/>
  <c r="L67" i="4" s="1"/>
  <c r="M8" i="4"/>
  <c r="M67" i="4" s="1"/>
  <c r="Q67" i="4"/>
  <c r="K11" i="4"/>
  <c r="U12" i="4"/>
  <c r="N8" i="4"/>
  <c r="N67" i="4" s="1"/>
  <c r="U19" i="4"/>
  <c r="K15" i="4"/>
  <c r="U16" i="4"/>
  <c r="K48" i="4"/>
  <c r="K29" i="2"/>
  <c r="U29" i="2" s="1"/>
  <c r="U30" i="2"/>
  <c r="K25" i="2"/>
  <c r="U25" i="2" s="1"/>
  <c r="U26" i="2"/>
  <c r="D8" i="2"/>
  <c r="D33" i="2" s="1"/>
  <c r="K21" i="2"/>
  <c r="U22" i="2"/>
  <c r="K9" i="2"/>
  <c r="U10" i="2"/>
  <c r="U39" i="1"/>
  <c r="K38" i="1"/>
  <c r="U45" i="1"/>
  <c r="U15" i="1"/>
  <c r="U30" i="1"/>
  <c r="K44" i="1"/>
  <c r="U44" i="1" s="1"/>
  <c r="K58" i="1"/>
  <c r="U59" i="1"/>
  <c r="O10" i="1"/>
  <c r="O9" i="1" s="1"/>
  <c r="O66" i="1" s="1"/>
  <c r="T38" i="1"/>
  <c r="T26" i="1" s="1"/>
  <c r="T10" i="1" s="1"/>
  <c r="T9" i="1" s="1"/>
  <c r="T66" i="1" s="1"/>
  <c r="K29" i="1"/>
  <c r="U29" i="1" s="1"/>
  <c r="K11" i="1"/>
  <c r="U12" i="1"/>
  <c r="U53" i="1"/>
  <c r="U51" i="1"/>
  <c r="K50" i="1"/>
  <c r="D9" i="1"/>
  <c r="D66" i="1" s="1"/>
  <c r="S10" i="1"/>
  <c r="S9" i="1" s="1"/>
  <c r="S66" i="1" s="1"/>
  <c r="K17" i="1"/>
  <c r="C10" i="1"/>
  <c r="C9" i="1" s="1"/>
  <c r="C66" i="1" s="1"/>
  <c r="U28" i="1"/>
  <c r="K27" i="1"/>
  <c r="U31" i="4" l="1"/>
  <c r="K30" i="4"/>
  <c r="U30" i="4" s="1"/>
  <c r="U48" i="4"/>
  <c r="K47" i="4"/>
  <c r="U47" i="4" s="1"/>
  <c r="K10" i="4"/>
  <c r="U11" i="4"/>
  <c r="K14" i="4"/>
  <c r="U14" i="4" s="1"/>
  <c r="U15" i="4"/>
  <c r="U21" i="2"/>
  <c r="K20" i="2"/>
  <c r="U20" i="2" s="1"/>
  <c r="K8" i="2"/>
  <c r="U9" i="2"/>
  <c r="U27" i="1"/>
  <c r="K26" i="1"/>
  <c r="U26" i="1" s="1"/>
  <c r="U11" i="1"/>
  <c r="K49" i="1"/>
  <c r="U49" i="1" s="1"/>
  <c r="U50" i="1"/>
  <c r="U17" i="1"/>
  <c r="K16" i="1"/>
  <c r="U16" i="1" s="1"/>
  <c r="K57" i="1"/>
  <c r="U57" i="1" s="1"/>
  <c r="U58" i="1"/>
  <c r="U38" i="1"/>
  <c r="K9" i="4" l="1"/>
  <c r="U10" i="4"/>
  <c r="K33" i="2"/>
  <c r="U33" i="2" s="1"/>
  <c r="U8" i="2"/>
  <c r="K10" i="1"/>
  <c r="U9" i="4" l="1"/>
  <c r="K8" i="4"/>
  <c r="K9" i="1"/>
  <c r="U10" i="1"/>
  <c r="U8" i="4" l="1"/>
  <c r="K67" i="4"/>
  <c r="U9" i="1"/>
  <c r="K66" i="1"/>
  <c r="U66" i="1" s="1"/>
  <c r="U67" i="4" l="1"/>
</calcChain>
</file>

<file path=xl/sharedStrings.xml><?xml version="1.0" encoding="utf-8"?>
<sst xmlns="http://schemas.openxmlformats.org/spreadsheetml/2006/main" count="395" uniqueCount="147">
  <si>
    <t xml:space="preserve"> CUADRO No.2</t>
  </si>
  <si>
    <t>INGRESOS FISCALES COMPARADOS POR PARTIDAS, DIRECCION GENERAL DE IMPUESTOS INTERNOS</t>
  </si>
  <si>
    <t>ENERO-AGOSTO  2021/PRESUPUESTO REFORMULADO 2021</t>
  </si>
  <si>
    <t xml:space="preserve">(En millones RD$) </t>
  </si>
  <si>
    <t>PARTIDAS</t>
  </si>
  <si>
    <t>RECAUDADO 2021</t>
  </si>
  <si>
    <t>PRESUPUESTO REFORMULADO 2021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</si>
  <si>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</si>
  <si>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</si>
  <si>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</si>
  <si>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</si>
  <si>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</si>
  <si>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</si>
  <si>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</si>
  <si>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</si>
  <si>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</si>
  <si>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</si>
  <si>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</si>
  <si>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</si>
  <si>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</si>
  <si>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</si>
  <si>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</si>
  <si>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</si>
  <si>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</si>
  <si>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</si>
  <si>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</si>
  <si>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</si>
  <si>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</si>
  <si>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</si>
  <si>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</si>
  <si>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</si>
  <si>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</si>
  <si>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</si>
  <si>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</si>
  <si>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</si>
  <si>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</si>
  <si>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</si>
  <si>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</si>
  <si>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</si>
  <si>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</si>
  <si>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</si>
  <si>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</si>
  <si>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</si>
  <si>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</si>
  <si>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</si>
  <si>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</si>
  <si>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</si>
  <si>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</si>
  <si>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</si>
  <si>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</si>
  <si>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</si>
  <si>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</si>
  <si>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</si>
  <si>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</si>
  <si>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</si>
  <si>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</si>
  <si>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</si>
  <si>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</si>
  <si>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</si>
  <si>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</si>
  <si>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</si>
  <si>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</si>
  <si>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</si>
  <si>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</si>
  <si>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</si>
  <si>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</si>
  <si>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</si>
  <si>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</si>
  <si>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</si>
  <si>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</si>
  <si>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</si>
  <si>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</si>
  <si>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</si>
  <si>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</si>
  <si>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</si>
  <si>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</si>
  <si>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</si>
  <si>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</si>
  <si>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</si>
  <si>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</si>
  <si>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PRESUPUESTO REFORMULADO  2021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</si>
  <si>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</si>
  <si>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</si>
  <si>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</si>
  <si>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</si>
  <si>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</si>
  <si>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</si>
  <si>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</si>
  <si>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</si>
  <si>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</si>
  <si>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</si>
  <si>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</si>
  <si>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</si>
  <si>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</si>
  <si>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</si>
  <si>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</si>
  <si>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</si>
  <si>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depósitos en exceso de la DGA.</t>
  </si>
  <si>
    <t>CUADRO No.4</t>
  </si>
  <si>
    <t xml:space="preserve"> INGRESOS FISCALES COMPARADOS  POR PARTIDAS, TESORERÍA NACIONAL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</si>
  <si>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</si>
  <si>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</si>
  <si>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</si>
  <si>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</si>
  <si>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</si>
  <si>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</si>
  <si>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</si>
  <si>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</si>
  <si>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</si>
  <si>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</si>
  <si>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</si>
  <si>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</si>
  <si>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</si>
  <si>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De Instituciones  Públicas Descentralizadas o Autónomas</t>
  </si>
  <si>
    <t>- Transferencias Corrientes Rec. de Inst. Públicas Fin. No Monetarias (Superintendencia de Bancos)</t>
  </si>
  <si>
    <t>- Donaciones Pecunarias Privadas de Personas Fìsicas  y Juridicas por  COVID-19 (CONEP)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</si>
  <si>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</si>
  <si>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</si>
  <si>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</si>
  <si>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</si>
  <si>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</si>
  <si>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</si>
  <si>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</si>
  <si>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</si>
  <si>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Recursos de Captación Directa para el Fomento y Desarrollo del Gas Natural en el Parque vehicular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</si>
  <si>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</si>
  <si>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</si>
  <si>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</si>
  <si>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</si>
  <si>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</si>
  <si>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</si>
  <si>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</si>
  <si>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</si>
  <si>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</si>
  <si>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</si>
  <si>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</si>
  <si>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</si>
  <si>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</si>
  <si>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</si>
  <si>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>- Transferencias Capital</t>
  </si>
  <si>
    <t xml:space="preserve">TOTAL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</si>
  <si>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</si>
  <si>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</si>
  <si>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(En millones de RD$) </t>
  </si>
  <si>
    <t xml:space="preserve"> - Otros Recursos de Captación Directa</t>
  </si>
  <si>
    <t xml:space="preserve">     - Recursos de Captación Directa de la Procuradoria General de la República ( multas de tránsito)</t>
  </si>
  <si>
    <t>Ingresos Directos de las instituciones del Gobierno Central en la 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</si>
</sst>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0.0"/>
    <numFmt numFmtId="167" formatCode="#,##0.0000_);\(#,##0.0000\)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sz val="10"/>
      <name val="Arial"/>
    </font>
    <font>
      <i/>
      <sz val="12"/>
      <color indexed="8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2"/>
      <name val="Arial"/>
      <family val="2"/>
    </font>
    <font>
      <b/>
      <sz val="10"/>
      <name val="Segoe UI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9" fontId="9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0"/>
    <xf numFmtId="39" fontId="9" fillId="0" borderId="0"/>
  </cellStyleXfs>
  <cellXfs count="212">
    <xf numFmtId="0" fontId="0" fillId="0" borderId="0" xfId="0"/>
    <xf numFmtId="0" fontId="2" fillId="0" borderId="0" xfId="2" applyFont="1" applyFill="1"/>
    <xf numFmtId="0" fontId="1" fillId="0" borderId="0" xfId="2" applyFont="1" applyFill="1" applyBorder="1"/>
    <xf numFmtId="164" fontId="1" fillId="0" borderId="0" xfId="1" applyNumberFormat="1" applyFont="1" applyFill="1" applyBorder="1"/>
    <xf numFmtId="0" fontId="1" fillId="0" borderId="0" xfId="2" applyFont="1"/>
    <xf numFmtId="0" fontId="1" fillId="0" borderId="0" xfId="2"/>
    <xf numFmtId="0" fontId="3" fillId="0" borderId="0" xfId="2" applyFont="1" applyFill="1" applyAlignment="1" applyProtection="1">
      <alignment horizontal="center"/>
    </xf>
    <xf numFmtId="0" fontId="4" fillId="0" borderId="0" xfId="2" applyFont="1" applyFill="1"/>
    <xf numFmtId="0" fontId="5" fillId="0" borderId="0" xfId="2" applyFont="1" applyFill="1" applyBorder="1"/>
    <xf numFmtId="164" fontId="5" fillId="0" borderId="0" xfId="1" applyNumberFormat="1" applyFont="1" applyFill="1" applyBorder="1"/>
    <xf numFmtId="0" fontId="4" fillId="0" borderId="0" xfId="2" applyFont="1" applyFill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7" fillId="2" borderId="1" xfId="3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 applyProtection="1">
      <alignment horizontal="center" vertical="center"/>
    </xf>
    <xf numFmtId="0" fontId="7" fillId="2" borderId="1" xfId="3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/>
    </xf>
    <xf numFmtId="0" fontId="7" fillId="2" borderId="5" xfId="3" applyFont="1" applyFill="1" applyBorder="1" applyAlignment="1" applyProtection="1">
      <alignment horizontal="center" vertical="center"/>
    </xf>
    <xf numFmtId="0" fontId="7" fillId="2" borderId="4" xfId="3" applyFont="1" applyFill="1" applyBorder="1" applyAlignment="1" applyProtection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left" vertical="center"/>
    </xf>
    <xf numFmtId="165" fontId="8" fillId="0" borderId="7" xfId="4" applyNumberFormat="1" applyFont="1" applyFill="1" applyBorder="1"/>
    <xf numFmtId="165" fontId="8" fillId="0" borderId="7" xfId="1" applyNumberFormat="1" applyFont="1" applyFill="1" applyBorder="1"/>
    <xf numFmtId="165" fontId="8" fillId="0" borderId="7" xfId="1" applyNumberFormat="1" applyFont="1" applyFill="1" applyBorder="1" applyAlignment="1">
      <alignment horizontal="right" indent="1"/>
    </xf>
    <xf numFmtId="0" fontId="8" fillId="0" borderId="8" xfId="3" applyFont="1" applyFill="1" applyBorder="1" applyAlignment="1" applyProtection="1"/>
    <xf numFmtId="165" fontId="8" fillId="0" borderId="8" xfId="3" applyNumberFormat="1" applyFont="1" applyFill="1" applyBorder="1" applyProtection="1"/>
    <xf numFmtId="165" fontId="8" fillId="0" borderId="8" xfId="1" applyNumberFormat="1" applyFont="1" applyFill="1" applyBorder="1" applyProtection="1"/>
    <xf numFmtId="165" fontId="8" fillId="0" borderId="9" xfId="1" applyNumberFormat="1" applyFont="1" applyFill="1" applyBorder="1" applyAlignment="1" applyProtection="1">
      <alignment horizontal="right" indent="1"/>
    </xf>
    <xf numFmtId="165" fontId="8" fillId="0" borderId="8" xfId="1" applyNumberFormat="1" applyFont="1" applyFill="1" applyBorder="1" applyAlignment="1" applyProtection="1">
      <alignment horizontal="right" indent="1"/>
    </xf>
    <xf numFmtId="165" fontId="8" fillId="0" borderId="8" xfId="3" applyNumberFormat="1" applyFont="1" applyFill="1" applyBorder="1" applyAlignment="1" applyProtection="1"/>
    <xf numFmtId="165" fontId="8" fillId="0" borderId="9" xfId="3" applyNumberFormat="1" applyFont="1" applyFill="1" applyBorder="1" applyAlignment="1" applyProtection="1"/>
    <xf numFmtId="165" fontId="8" fillId="0" borderId="8" xfId="1" applyNumberFormat="1" applyFont="1" applyFill="1" applyBorder="1" applyAlignment="1" applyProtection="1"/>
    <xf numFmtId="49" fontId="10" fillId="0" borderId="8" xfId="5" applyNumberFormat="1" applyFont="1" applyFill="1" applyBorder="1" applyAlignment="1" applyProtection="1">
      <alignment horizontal="left" indent="1"/>
    </xf>
    <xf numFmtId="165" fontId="10" fillId="0" borderId="8" xfId="3" applyNumberFormat="1" applyFont="1" applyFill="1" applyBorder="1" applyAlignment="1" applyProtection="1"/>
    <xf numFmtId="165" fontId="10" fillId="0" borderId="9" xfId="3" applyNumberFormat="1" applyFont="1" applyFill="1" applyBorder="1" applyAlignment="1" applyProtection="1"/>
    <xf numFmtId="165" fontId="10" fillId="0" borderId="8" xfId="1" applyNumberFormat="1" applyFont="1" applyFill="1" applyBorder="1" applyAlignment="1" applyProtection="1"/>
    <xf numFmtId="165" fontId="10" fillId="0" borderId="9" xfId="1" applyNumberFormat="1" applyFont="1" applyFill="1" applyBorder="1" applyAlignment="1" applyProtection="1">
      <alignment horizontal="right" indent="1"/>
    </xf>
    <xf numFmtId="165" fontId="10" fillId="0" borderId="8" xfId="1" applyNumberFormat="1" applyFont="1" applyFill="1" applyBorder="1" applyAlignment="1" applyProtection="1">
      <alignment horizontal="right" indent="1"/>
    </xf>
    <xf numFmtId="165" fontId="8" fillId="0" borderId="9" xfId="3" applyNumberFormat="1" applyFont="1" applyFill="1" applyBorder="1" applyProtection="1"/>
    <xf numFmtId="49" fontId="8" fillId="0" borderId="8" xfId="3" applyNumberFormat="1" applyFont="1" applyFill="1" applyBorder="1" applyAlignment="1" applyProtection="1">
      <alignment horizontal="left" indent="1"/>
    </xf>
    <xf numFmtId="49" fontId="10" fillId="0" borderId="8" xfId="5" applyNumberFormat="1" applyFont="1" applyFill="1" applyBorder="1" applyAlignment="1" applyProtection="1">
      <alignment horizontal="left" indent="2"/>
    </xf>
    <xf numFmtId="165" fontId="10" fillId="0" borderId="8" xfId="3" applyNumberFormat="1" applyFont="1" applyFill="1" applyBorder="1" applyProtection="1"/>
    <xf numFmtId="165" fontId="10" fillId="0" borderId="8" xfId="1" applyNumberFormat="1" applyFont="1" applyFill="1" applyBorder="1" applyProtection="1"/>
    <xf numFmtId="165" fontId="11" fillId="0" borderId="8" xfId="1" applyNumberFormat="1" applyFont="1" applyFill="1" applyBorder="1" applyProtection="1"/>
    <xf numFmtId="165" fontId="11" fillId="0" borderId="8" xfId="3" applyNumberFormat="1" applyFont="1" applyFill="1" applyBorder="1" applyProtection="1"/>
    <xf numFmtId="49" fontId="10" fillId="0" borderId="8" xfId="2" applyNumberFormat="1" applyFont="1" applyFill="1" applyBorder="1" applyAlignment="1" applyProtection="1">
      <alignment horizontal="left" indent="2"/>
    </xf>
    <xf numFmtId="0" fontId="1" fillId="0" borderId="0" xfId="2" applyFont="1" applyBorder="1"/>
    <xf numFmtId="0" fontId="1" fillId="0" borderId="0" xfId="2" applyBorder="1"/>
    <xf numFmtId="49" fontId="10" fillId="0" borderId="8" xfId="3" applyNumberFormat="1" applyFont="1" applyFill="1" applyBorder="1" applyAlignment="1" applyProtection="1">
      <alignment horizontal="left" indent="2"/>
    </xf>
    <xf numFmtId="0" fontId="8" fillId="0" borderId="8" xfId="3" applyFont="1" applyFill="1" applyBorder="1" applyAlignment="1" applyProtection="1">
      <alignment horizontal="left" indent="1"/>
    </xf>
    <xf numFmtId="49" fontId="10" fillId="0" borderId="8" xfId="6" applyNumberFormat="1" applyFont="1" applyFill="1" applyBorder="1" applyAlignment="1" applyProtection="1">
      <alignment horizontal="left" indent="2"/>
    </xf>
    <xf numFmtId="165" fontId="12" fillId="0" borderId="8" xfId="3" applyNumberFormat="1" applyFont="1" applyFill="1" applyBorder="1" applyProtection="1"/>
    <xf numFmtId="0" fontId="13" fillId="0" borderId="8" xfId="2" applyFont="1" applyBorder="1"/>
    <xf numFmtId="165" fontId="8" fillId="0" borderId="9" xfId="1" applyNumberFormat="1" applyFont="1" applyFill="1" applyBorder="1" applyProtection="1"/>
    <xf numFmtId="0" fontId="14" fillId="0" borderId="0" xfId="2" applyFont="1"/>
    <xf numFmtId="49" fontId="8" fillId="0" borderId="8" xfId="6" applyNumberFormat="1" applyFont="1" applyFill="1" applyBorder="1" applyAlignment="1" applyProtection="1">
      <alignment horizontal="left" indent="1"/>
    </xf>
    <xf numFmtId="0" fontId="1" fillId="0" borderId="0" xfId="2" applyAlignment="1">
      <alignment vertical="center"/>
    </xf>
    <xf numFmtId="49" fontId="8" fillId="0" borderId="8" xfId="6" applyNumberFormat="1" applyFont="1" applyFill="1" applyBorder="1" applyAlignment="1" applyProtection="1">
      <alignment horizontal="left"/>
    </xf>
    <xf numFmtId="0" fontId="15" fillId="0" borderId="0" xfId="2" applyFont="1"/>
    <xf numFmtId="0" fontId="16" fillId="0" borderId="0" xfId="2" applyFont="1"/>
    <xf numFmtId="0" fontId="18" fillId="0" borderId="0" xfId="7" applyFont="1" applyAlignment="1" applyProtection="1"/>
    <xf numFmtId="165" fontId="8" fillId="0" borderId="8" xfId="6" applyNumberFormat="1" applyFont="1" applyFill="1" applyBorder="1" applyProtection="1"/>
    <xf numFmtId="0" fontId="7" fillId="2" borderId="5" xfId="3" applyFont="1" applyFill="1" applyBorder="1" applyAlignment="1" applyProtection="1">
      <alignment horizontal="left" vertical="center"/>
    </xf>
    <xf numFmtId="165" fontId="7" fillId="2" borderId="5" xfId="3" applyNumberFormat="1" applyFont="1" applyFill="1" applyBorder="1" applyAlignment="1" applyProtection="1">
      <alignment vertical="center"/>
    </xf>
    <xf numFmtId="165" fontId="7" fillId="2" borderId="5" xfId="1" applyNumberFormat="1" applyFont="1" applyFill="1" applyBorder="1" applyAlignment="1" applyProtection="1">
      <alignment vertical="center"/>
    </xf>
    <xf numFmtId="165" fontId="7" fillId="2" borderId="5" xfId="1" applyNumberFormat="1" applyFont="1" applyFill="1" applyBorder="1" applyAlignment="1" applyProtection="1">
      <alignment horizontal="right" vertical="center" indent="1"/>
    </xf>
    <xf numFmtId="165" fontId="13" fillId="0" borderId="0" xfId="2" applyNumberFormat="1" applyFont="1"/>
    <xf numFmtId="165" fontId="12" fillId="0" borderId="0" xfId="3" applyNumberFormat="1" applyFont="1" applyFill="1" applyBorder="1" applyAlignment="1" applyProtection="1">
      <alignment vertical="center"/>
    </xf>
    <xf numFmtId="164" fontId="11" fillId="0" borderId="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/>
    <xf numFmtId="165" fontId="19" fillId="0" borderId="0" xfId="2" applyNumberFormat="1" applyFont="1" applyFill="1" applyBorder="1"/>
    <xf numFmtId="164" fontId="11" fillId="0" borderId="0" xfId="1" applyNumberFormat="1" applyFont="1" applyFill="1" applyBorder="1" applyProtection="1"/>
    <xf numFmtId="164" fontId="12" fillId="0" borderId="0" xfId="1" applyNumberFormat="1" applyFont="1" applyFill="1" applyBorder="1" applyProtection="1"/>
    <xf numFmtId="0" fontId="20" fillId="0" borderId="0" xfId="2" applyFont="1" applyFill="1" applyAlignment="1" applyProtection="1"/>
    <xf numFmtId="164" fontId="19" fillId="0" borderId="0" xfId="1" applyNumberFormat="1" applyFont="1" applyFill="1" applyBorder="1"/>
    <xf numFmtId="164" fontId="10" fillId="0" borderId="0" xfId="1" applyNumberFormat="1" applyFont="1" applyAlignment="1">
      <alignment horizontal="right"/>
    </xf>
    <xf numFmtId="0" fontId="19" fillId="0" borderId="0" xfId="2" applyFont="1" applyFill="1" applyBorder="1"/>
    <xf numFmtId="166" fontId="19" fillId="0" borderId="0" xfId="2" applyNumberFormat="1" applyFont="1" applyFill="1" applyBorder="1"/>
    <xf numFmtId="0" fontId="20" fillId="0" borderId="0" xfId="2" applyFont="1" applyFill="1" applyAlignment="1" applyProtection="1">
      <alignment horizontal="left" indent="1"/>
    </xf>
    <xf numFmtId="0" fontId="21" fillId="0" borderId="0" xfId="2" applyFont="1" applyFill="1" applyBorder="1"/>
    <xf numFmtId="0" fontId="22" fillId="0" borderId="0" xfId="2" applyFont="1" applyFill="1" applyBorder="1"/>
    <xf numFmtId="0" fontId="1" fillId="0" borderId="0" xfId="2" applyFill="1" applyBorder="1"/>
    <xf numFmtId="164" fontId="1" fillId="0" borderId="0" xfId="1" applyNumberFormat="1" applyFill="1" applyBorder="1"/>
    <xf numFmtId="164" fontId="1" fillId="0" borderId="0" xfId="1" applyNumberFormat="1"/>
    <xf numFmtId="0" fontId="23" fillId="0" borderId="0" xfId="8"/>
    <xf numFmtId="0" fontId="3" fillId="0" borderId="0" xfId="8" applyFont="1" applyFill="1" applyAlignment="1" applyProtection="1">
      <alignment horizontal="center"/>
    </xf>
    <xf numFmtId="0" fontId="1" fillId="0" borderId="0" xfId="8" applyFont="1"/>
    <xf numFmtId="0" fontId="3" fillId="0" borderId="0" xfId="8" applyFont="1" applyFill="1" applyAlignment="1" applyProtection="1">
      <alignment horizontal="center"/>
    </xf>
    <xf numFmtId="0" fontId="24" fillId="0" borderId="0" xfId="8" applyFont="1" applyFill="1" applyBorder="1"/>
    <xf numFmtId="0" fontId="4" fillId="0" borderId="0" xfId="8" applyFont="1" applyFill="1" applyAlignment="1" applyProtection="1">
      <alignment horizontal="center"/>
    </xf>
    <xf numFmtId="0" fontId="4" fillId="0" borderId="0" xfId="8" applyFont="1" applyFill="1" applyBorder="1" applyAlignment="1" applyProtection="1">
      <alignment horizontal="center"/>
    </xf>
    <xf numFmtId="0" fontId="6" fillId="0" borderId="0" xfId="8" applyFont="1" applyFill="1" applyAlignment="1" applyProtection="1">
      <alignment horizontal="center"/>
    </xf>
    <xf numFmtId="0" fontId="5" fillId="0" borderId="0" xfId="8" applyFont="1" applyBorder="1"/>
    <xf numFmtId="0" fontId="23" fillId="0" borderId="0" xfId="8" applyFill="1" applyBorder="1"/>
    <xf numFmtId="0" fontId="7" fillId="2" borderId="1" xfId="8" applyFont="1" applyFill="1" applyBorder="1" applyAlignment="1" applyProtection="1">
      <alignment horizontal="center" vertical="center"/>
    </xf>
    <xf numFmtId="0" fontId="7" fillId="2" borderId="2" xfId="8" applyFont="1" applyFill="1" applyBorder="1" applyAlignment="1" applyProtection="1">
      <alignment horizontal="center" vertical="center"/>
    </xf>
    <xf numFmtId="0" fontId="7" fillId="2" borderId="3" xfId="8" applyFont="1" applyFill="1" applyBorder="1" applyAlignment="1" applyProtection="1">
      <alignment horizontal="center" vertical="center"/>
    </xf>
    <xf numFmtId="0" fontId="7" fillId="2" borderId="1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/>
    <xf numFmtId="0" fontId="7" fillId="2" borderId="4" xfId="8" applyFont="1" applyFill="1" applyBorder="1" applyAlignment="1" applyProtection="1">
      <alignment horizontal="center" vertical="center"/>
    </xf>
    <xf numFmtId="0" fontId="7" fillId="2" borderId="4" xfId="8" applyFont="1" applyFill="1" applyBorder="1" applyAlignment="1" applyProtection="1">
      <alignment horizontal="center" vertical="center" wrapText="1"/>
    </xf>
    <xf numFmtId="39" fontId="8" fillId="0" borderId="8" xfId="9" applyFont="1" applyFill="1" applyBorder="1" applyAlignment="1" applyProtection="1"/>
    <xf numFmtId="165" fontId="8" fillId="0" borderId="7" xfId="3" applyNumberFormat="1" applyFont="1" applyFill="1" applyBorder="1"/>
    <xf numFmtId="165" fontId="8" fillId="0" borderId="9" xfId="3" applyNumberFormat="1" applyFont="1" applyFill="1" applyBorder="1"/>
    <xf numFmtId="165" fontId="11" fillId="0" borderId="0" xfId="8" applyNumberFormat="1" applyFont="1" applyFill="1" applyBorder="1"/>
    <xf numFmtId="49" fontId="8" fillId="0" borderId="8" xfId="9" applyNumberFormat="1" applyFont="1" applyFill="1" applyBorder="1" applyAlignment="1" applyProtection="1"/>
    <xf numFmtId="165" fontId="8" fillId="0" borderId="8" xfId="3" applyNumberFormat="1" applyFont="1" applyFill="1" applyBorder="1"/>
    <xf numFmtId="49" fontId="8" fillId="0" borderId="8" xfId="9" applyNumberFormat="1" applyFont="1" applyFill="1" applyBorder="1" applyAlignment="1" applyProtection="1">
      <alignment horizontal="left" indent="1"/>
    </xf>
    <xf numFmtId="0" fontId="25" fillId="0" borderId="8" xfId="3" applyFont="1" applyFill="1" applyBorder="1" applyAlignment="1" applyProtection="1">
      <alignment horizontal="left" indent="2"/>
    </xf>
    <xf numFmtId="165" fontId="25" fillId="0" borderId="8" xfId="3" applyNumberFormat="1" applyFont="1" applyFill="1" applyBorder="1" applyAlignment="1" applyProtection="1">
      <alignment horizontal="right"/>
    </xf>
    <xf numFmtId="165" fontId="25" fillId="0" borderId="9" xfId="3" applyNumberFormat="1" applyFont="1" applyFill="1" applyBorder="1" applyAlignment="1" applyProtection="1">
      <alignment horizontal="right"/>
    </xf>
    <xf numFmtId="165" fontId="13" fillId="0" borderId="8" xfId="3" applyNumberFormat="1" applyFont="1" applyFill="1" applyBorder="1" applyAlignment="1" applyProtection="1">
      <alignment horizontal="right"/>
    </xf>
    <xf numFmtId="165" fontId="13" fillId="0" borderId="9" xfId="3" applyNumberFormat="1" applyFont="1" applyFill="1" applyBorder="1" applyAlignment="1" applyProtection="1">
      <alignment horizontal="right"/>
    </xf>
    <xf numFmtId="49" fontId="10" fillId="0" borderId="8" xfId="9" applyNumberFormat="1" applyFont="1" applyFill="1" applyBorder="1" applyAlignment="1" applyProtection="1">
      <alignment horizontal="left" indent="2"/>
    </xf>
    <xf numFmtId="165" fontId="19" fillId="0" borderId="8" xfId="3" applyNumberFormat="1" applyFont="1" applyFill="1" applyBorder="1" applyAlignment="1" applyProtection="1">
      <alignment horizontal="right"/>
    </xf>
    <xf numFmtId="43" fontId="25" fillId="0" borderId="9" xfId="1" applyFont="1" applyFill="1" applyBorder="1" applyAlignment="1" applyProtection="1">
      <alignment horizontal="right"/>
    </xf>
    <xf numFmtId="165" fontId="8" fillId="0" borderId="8" xfId="9" applyNumberFormat="1" applyFont="1" applyFill="1" applyBorder="1" applyAlignment="1" applyProtection="1">
      <alignment horizontal="left" indent="1"/>
    </xf>
    <xf numFmtId="0" fontId="13" fillId="0" borderId="8" xfId="8" applyFont="1" applyBorder="1"/>
    <xf numFmtId="43" fontId="13" fillId="0" borderId="9" xfId="1" applyFont="1" applyFill="1" applyBorder="1" applyAlignment="1" applyProtection="1">
      <alignment horizontal="right"/>
    </xf>
    <xf numFmtId="165" fontId="13" fillId="0" borderId="8" xfId="3" applyNumberFormat="1" applyFont="1" applyFill="1" applyBorder="1"/>
    <xf numFmtId="49" fontId="25" fillId="0" borderId="8" xfId="3" applyNumberFormat="1" applyFont="1" applyFill="1" applyBorder="1" applyAlignment="1" applyProtection="1">
      <alignment horizontal="left" indent="2"/>
    </xf>
    <xf numFmtId="39" fontId="8" fillId="0" borderId="8" xfId="9" applyFont="1" applyFill="1" applyBorder="1"/>
    <xf numFmtId="49" fontId="13" fillId="0" borderId="8" xfId="3" applyNumberFormat="1" applyFont="1" applyFill="1" applyBorder="1" applyAlignment="1" applyProtection="1">
      <alignment horizontal="left"/>
    </xf>
    <xf numFmtId="165" fontId="12" fillId="0" borderId="0" xfId="8" applyNumberFormat="1" applyFont="1" applyFill="1" applyBorder="1"/>
    <xf numFmtId="39" fontId="8" fillId="0" borderId="8" xfId="9" applyFont="1" applyFill="1" applyBorder="1" applyAlignment="1" applyProtection="1">
      <alignment horizontal="left" indent="1"/>
    </xf>
    <xf numFmtId="39" fontId="10" fillId="0" borderId="8" xfId="9" applyFont="1" applyFill="1" applyBorder="1" applyAlignment="1" applyProtection="1">
      <alignment horizontal="left" indent="2"/>
    </xf>
    <xf numFmtId="165" fontId="10" fillId="0" borderId="8" xfId="3" applyNumberFormat="1" applyFont="1" applyFill="1" applyBorder="1"/>
    <xf numFmtId="165" fontId="19" fillId="0" borderId="0" xfId="8" applyNumberFormat="1" applyFont="1" applyFill="1" applyBorder="1"/>
    <xf numFmtId="165" fontId="7" fillId="2" borderId="10" xfId="3" applyNumberFormat="1" applyFont="1" applyFill="1" applyBorder="1" applyAlignment="1" applyProtection="1">
      <alignment vertical="center"/>
    </xf>
    <xf numFmtId="0" fontId="26" fillId="0" borderId="0" xfId="8" applyFont="1" applyFill="1" applyBorder="1"/>
    <xf numFmtId="0" fontId="27" fillId="0" borderId="0" xfId="8" applyFont="1" applyFill="1" applyBorder="1"/>
    <xf numFmtId="165" fontId="13" fillId="0" borderId="0" xfId="8" applyNumberFormat="1" applyFont="1"/>
    <xf numFmtId="0" fontId="19" fillId="0" borderId="0" xfId="8" applyFont="1" applyFill="1" applyBorder="1"/>
    <xf numFmtId="49" fontId="8" fillId="0" borderId="0" xfId="8" applyNumberFormat="1" applyFont="1" applyFill="1" applyBorder="1" applyAlignment="1" applyProtection="1"/>
    <xf numFmtId="0" fontId="20" fillId="0" borderId="0" xfId="8" applyFont="1" applyFill="1" applyAlignment="1" applyProtection="1"/>
    <xf numFmtId="167" fontId="21" fillId="0" borderId="0" xfId="8" applyNumberFormat="1" applyFont="1" applyFill="1" applyBorder="1"/>
    <xf numFmtId="167" fontId="19" fillId="0" borderId="0" xfId="8" applyNumberFormat="1" applyFont="1" applyFill="1" applyBorder="1"/>
    <xf numFmtId="0" fontId="20" fillId="0" borderId="0" xfId="8" applyFont="1" applyFill="1" applyAlignment="1" applyProtection="1">
      <alignment horizontal="left" indent="1"/>
    </xf>
    <xf numFmtId="0" fontId="19" fillId="0" borderId="0" xfId="8" applyFont="1"/>
    <xf numFmtId="43" fontId="19" fillId="0" borderId="0" xfId="1" applyFont="1" applyFill="1" applyBorder="1"/>
    <xf numFmtId="0" fontId="19" fillId="0" borderId="0" xfId="8" applyFont="1" applyBorder="1"/>
    <xf numFmtId="0" fontId="1" fillId="0" borderId="0" xfId="8" applyFont="1" applyBorder="1"/>
    <xf numFmtId="0" fontId="23" fillId="0" borderId="0" xfId="8" applyBorder="1"/>
    <xf numFmtId="0" fontId="27" fillId="0" borderId="0" xfId="8" applyFont="1"/>
    <xf numFmtId="0" fontId="7" fillId="2" borderId="1" xfId="8" applyFont="1" applyFill="1" applyBorder="1" applyAlignment="1">
      <alignment horizontal="center" vertical="center"/>
    </xf>
    <xf numFmtId="0" fontId="7" fillId="2" borderId="4" xfId="8" applyFont="1" applyFill="1" applyBorder="1" applyAlignment="1">
      <alignment horizontal="center" vertical="center"/>
    </xf>
    <xf numFmtId="49" fontId="8" fillId="0" borderId="8" xfId="8" applyNumberFormat="1" applyFont="1" applyFill="1" applyBorder="1" applyAlignment="1" applyProtection="1"/>
    <xf numFmtId="49" fontId="8" fillId="0" borderId="8" xfId="8" applyNumberFormat="1" applyFont="1" applyFill="1" applyBorder="1" applyAlignment="1" applyProtection="1">
      <alignment horizontal="left" indent="1"/>
    </xf>
    <xf numFmtId="0" fontId="10" fillId="0" borderId="8" xfId="8" applyFont="1" applyFill="1" applyBorder="1" applyAlignment="1" applyProtection="1">
      <alignment horizontal="left" indent="2"/>
    </xf>
    <xf numFmtId="165" fontId="10" fillId="0" borderId="9" xfId="3" applyNumberFormat="1" applyFont="1" applyFill="1" applyBorder="1" applyProtection="1"/>
    <xf numFmtId="49" fontId="10" fillId="0" borderId="8" xfId="8" applyNumberFormat="1" applyFont="1" applyFill="1" applyBorder="1" applyAlignment="1" applyProtection="1">
      <alignment horizontal="left" indent="2"/>
    </xf>
    <xf numFmtId="49" fontId="8" fillId="0" borderId="8" xfId="8" applyNumberFormat="1" applyFont="1" applyBorder="1" applyAlignment="1">
      <alignment horizontal="left" indent="1"/>
    </xf>
    <xf numFmtId="165" fontId="10" fillId="4" borderId="8" xfId="3" applyNumberFormat="1" applyFont="1" applyFill="1" applyBorder="1" applyAlignment="1" applyProtection="1"/>
    <xf numFmtId="165" fontId="10" fillId="4" borderId="9" xfId="3" applyNumberFormat="1" applyFont="1" applyFill="1" applyBorder="1" applyProtection="1"/>
    <xf numFmtId="43" fontId="10" fillId="0" borderId="9" xfId="1" applyFont="1" applyFill="1" applyBorder="1" applyProtection="1"/>
    <xf numFmtId="49" fontId="8" fillId="0" borderId="8" xfId="8" applyNumberFormat="1" applyFont="1" applyFill="1" applyBorder="1" applyAlignment="1" applyProtection="1">
      <alignment horizontal="left"/>
    </xf>
    <xf numFmtId="49" fontId="12" fillId="0" borderId="8" xfId="4" applyNumberFormat="1" applyFont="1" applyFill="1" applyBorder="1" applyAlignment="1" applyProtection="1">
      <alignment horizontal="left" indent="1"/>
    </xf>
    <xf numFmtId="0" fontId="23" fillId="0" borderId="0" xfId="8" applyFill="1"/>
    <xf numFmtId="0" fontId="23" fillId="3" borderId="0" xfId="8" applyFill="1" applyBorder="1"/>
    <xf numFmtId="0" fontId="23" fillId="3" borderId="0" xfId="8" applyFill="1"/>
    <xf numFmtId="49" fontId="8" fillId="0" borderId="8" xfId="8" applyNumberFormat="1" applyFont="1" applyFill="1" applyBorder="1" applyAlignment="1" applyProtection="1">
      <alignment horizontal="left" indent="2"/>
    </xf>
    <xf numFmtId="49" fontId="8" fillId="0" borderId="8" xfId="8" applyNumberFormat="1" applyFont="1" applyFill="1" applyBorder="1" applyAlignment="1" applyProtection="1">
      <alignment horizontal="left" indent="3"/>
    </xf>
    <xf numFmtId="49" fontId="10" fillId="0" borderId="8" xfId="8" applyNumberFormat="1" applyFont="1" applyFill="1" applyBorder="1" applyAlignment="1" applyProtection="1">
      <alignment horizontal="left" indent="4"/>
    </xf>
    <xf numFmtId="49" fontId="10" fillId="4" borderId="8" xfId="8" applyNumberFormat="1" applyFont="1" applyFill="1" applyBorder="1" applyAlignment="1" applyProtection="1">
      <alignment horizontal="left" indent="4"/>
    </xf>
    <xf numFmtId="165" fontId="10" fillId="4" borderId="8" xfId="3" applyNumberFormat="1" applyFont="1" applyFill="1" applyBorder="1"/>
    <xf numFmtId="49" fontId="8" fillId="0" borderId="8" xfId="8" applyNumberFormat="1" applyFont="1" applyFill="1" applyBorder="1" applyAlignment="1" applyProtection="1">
      <alignment horizontal="left" vertical="center" indent="1"/>
    </xf>
    <xf numFmtId="43" fontId="8" fillId="0" borderId="9" xfId="1" applyFont="1" applyFill="1" applyBorder="1" applyProtection="1"/>
    <xf numFmtId="165" fontId="25" fillId="0" borderId="8" xfId="8" applyNumberFormat="1" applyFont="1" applyFill="1" applyBorder="1"/>
    <xf numFmtId="165" fontId="13" fillId="0" borderId="8" xfId="8" applyNumberFormat="1" applyFont="1" applyFill="1" applyBorder="1"/>
    <xf numFmtId="165" fontId="7" fillId="2" borderId="5" xfId="3" applyNumberFormat="1" applyFont="1" applyFill="1" applyBorder="1" applyAlignment="1">
      <alignment vertical="center"/>
    </xf>
    <xf numFmtId="49" fontId="10" fillId="0" borderId="8" xfId="8" applyNumberFormat="1" applyFont="1" applyFill="1" applyBorder="1" applyAlignment="1" applyProtection="1">
      <alignment horizontal="left" indent="1"/>
    </xf>
    <xf numFmtId="49" fontId="7" fillId="2" borderId="5" xfId="8" applyNumberFormat="1" applyFont="1" applyFill="1" applyBorder="1" applyAlignment="1" applyProtection="1">
      <alignment horizontal="left" vertical="center"/>
    </xf>
    <xf numFmtId="164" fontId="10" fillId="0" borderId="0" xfId="8" applyNumberFormat="1" applyFont="1" applyAlignment="1">
      <alignment horizontal="right"/>
    </xf>
    <xf numFmtId="0" fontId="12" fillId="0" borderId="0" xfId="8" applyFont="1" applyFill="1" applyBorder="1" applyAlignment="1" applyProtection="1"/>
    <xf numFmtId="0" fontId="11" fillId="0" borderId="0" xfId="8" applyFont="1" applyFill="1" applyBorder="1" applyAlignment="1" applyProtection="1"/>
    <xf numFmtId="165" fontId="19" fillId="0" borderId="0" xfId="8" applyNumberFormat="1" applyFont="1" applyBorder="1"/>
    <xf numFmtId="0" fontId="29" fillId="0" borderId="0" xfId="8" applyFont="1" applyFill="1" applyAlignment="1" applyProtection="1">
      <alignment horizontal="center"/>
    </xf>
    <xf numFmtId="164" fontId="1" fillId="3" borderId="0" xfId="1" applyNumberFormat="1" applyFont="1" applyFill="1" applyBorder="1"/>
    <xf numFmtId="0" fontId="1" fillId="3" borderId="0" xfId="8" applyFont="1" applyFill="1"/>
    <xf numFmtId="0" fontId="30" fillId="0" borderId="0" xfId="8" applyFont="1" applyFill="1"/>
    <xf numFmtId="0" fontId="27" fillId="0" borderId="0" xfId="8" applyFont="1" applyFill="1"/>
    <xf numFmtId="0" fontId="30" fillId="0" borderId="0" xfId="8" applyFont="1" applyFill="1" applyAlignment="1" applyProtection="1">
      <alignment horizontal="center"/>
    </xf>
    <xf numFmtId="164" fontId="27" fillId="3" borderId="0" xfId="1" applyNumberFormat="1" applyFont="1" applyFill="1" applyBorder="1"/>
    <xf numFmtId="0" fontId="27" fillId="3" borderId="0" xfId="8" applyFont="1" applyFill="1"/>
    <xf numFmtId="0" fontId="1" fillId="3" borderId="0" xfId="8" applyFont="1" applyFill="1" applyBorder="1"/>
    <xf numFmtId="0" fontId="13" fillId="0" borderId="8" xfId="8" applyFont="1" applyFill="1" applyBorder="1" applyAlignment="1">
      <alignment horizontal="left" vertical="center"/>
    </xf>
    <xf numFmtId="165" fontId="10" fillId="0" borderId="8" xfId="8" applyNumberFormat="1" applyFont="1" applyFill="1" applyBorder="1" applyAlignment="1" applyProtection="1">
      <alignment horizontal="left" indent="4"/>
    </xf>
    <xf numFmtId="165" fontId="10" fillId="4" borderId="8" xfId="8" applyNumberFormat="1" applyFont="1" applyFill="1" applyBorder="1" applyAlignment="1" applyProtection="1">
      <alignment horizontal="left" indent="4"/>
    </xf>
    <xf numFmtId="43" fontId="10" fillId="4" borderId="9" xfId="1" applyFont="1" applyFill="1" applyBorder="1" applyProtection="1"/>
    <xf numFmtId="0" fontId="23" fillId="5" borderId="0" xfId="8" applyFill="1"/>
    <xf numFmtId="164" fontId="0" fillId="3" borderId="0" xfId="1" applyNumberFormat="1" applyFont="1" applyFill="1" applyBorder="1"/>
    <xf numFmtId="165" fontId="1" fillId="3" borderId="0" xfId="8" applyNumberFormat="1" applyFont="1" applyFill="1" applyBorder="1"/>
    <xf numFmtId="49" fontId="11" fillId="4" borderId="8" xfId="3" applyNumberFormat="1" applyFont="1" applyFill="1" applyBorder="1" applyAlignment="1" applyProtection="1">
      <alignment horizontal="left" indent="1"/>
    </xf>
    <xf numFmtId="43" fontId="10" fillId="4" borderId="8" xfId="1" applyFont="1" applyFill="1" applyBorder="1"/>
    <xf numFmtId="49" fontId="11" fillId="0" borderId="8" xfId="3" applyNumberFormat="1" applyFont="1" applyFill="1" applyBorder="1" applyAlignment="1" applyProtection="1">
      <alignment horizontal="left" indent="1"/>
    </xf>
    <xf numFmtId="164" fontId="0" fillId="0" borderId="0" xfId="1" applyNumberFormat="1" applyFont="1"/>
    <xf numFmtId="164" fontId="0" fillId="3" borderId="0" xfId="1" applyNumberFormat="1" applyFont="1" applyFill="1"/>
    <xf numFmtId="164" fontId="14" fillId="3" borderId="0" xfId="1" applyNumberFormat="1" applyFont="1" applyFill="1" applyBorder="1"/>
    <xf numFmtId="49" fontId="11" fillId="4" borderId="8" xfId="4" applyNumberFormat="1" applyFont="1" applyFill="1" applyBorder="1" applyAlignment="1" applyProtection="1">
      <alignment horizontal="left"/>
    </xf>
    <xf numFmtId="165" fontId="25" fillId="4" borderId="8" xfId="8" applyNumberFormat="1" applyFont="1" applyFill="1" applyBorder="1"/>
    <xf numFmtId="165" fontId="25" fillId="4" borderId="8" xfId="3" applyNumberFormat="1" applyFont="1" applyFill="1" applyBorder="1"/>
    <xf numFmtId="165" fontId="12" fillId="0" borderId="0" xfId="3" applyNumberFormat="1" applyFont="1" applyFill="1" applyBorder="1"/>
    <xf numFmtId="165" fontId="20" fillId="3" borderId="0" xfId="8" applyNumberFormat="1" applyFont="1" applyFill="1" applyBorder="1"/>
    <xf numFmtId="165" fontId="11" fillId="3" borderId="0" xfId="8" applyNumberFormat="1" applyFont="1" applyFill="1" applyBorder="1"/>
    <xf numFmtId="0" fontId="19" fillId="0" borderId="0" xfId="8" applyFont="1" applyFill="1" applyBorder="1" applyAlignment="1">
      <alignment horizontal="center"/>
    </xf>
    <xf numFmtId="164" fontId="19" fillId="0" borderId="0" xfId="1" applyNumberFormat="1" applyFont="1" applyBorder="1"/>
    <xf numFmtId="165" fontId="31" fillId="0" borderId="0" xfId="8" applyNumberFormat="1" applyFont="1" applyFill="1" applyBorder="1" applyProtection="1"/>
    <xf numFmtId="165" fontId="28" fillId="0" borderId="0" xfId="8" applyNumberFormat="1" applyFont="1" applyBorder="1"/>
    <xf numFmtId="0" fontId="32" fillId="0" borderId="0" xfId="8" applyFont="1" applyBorder="1"/>
  </cellXfs>
  <cellStyles count="10">
    <cellStyle name="Hipervínculo" xfId="7" builtinId="8"/>
    <cellStyle name="Millares" xfId="1" builtinId="3"/>
    <cellStyle name="Normal" xfId="0" builtinId="0"/>
    <cellStyle name="Normal 10 2" xfId="2"/>
    <cellStyle name="Normal 2" xfId="8"/>
    <cellStyle name="Normal 2 2 2 2" xfId="4"/>
    <cellStyle name="Normal 3 6" xfId="6"/>
    <cellStyle name="Normal_COMPARACION 2002-2001 2" xfId="3"/>
    <cellStyle name="Normal_Hoja4" xfId="5"/>
    <cellStyle name="Normal_Hoja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1/INGRESOS%20ENERO-AGOSTO%2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0-2021"/>
      <sheetName val="FINANCIERO (2021 Est. 2021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1 (REC)"/>
      <sheetName val="2021 (RESUMEN"/>
      <sheetName val="2021 REC- EST "/>
      <sheetName val="2021 REC-EST RESUMEN"/>
    </sheetNames>
    <sheetDataSet>
      <sheetData sheetId="0"/>
      <sheetData sheetId="1"/>
      <sheetData sheetId="2"/>
      <sheetData sheetId="3"/>
      <sheetData sheetId="4">
        <row r="12">
          <cell r="L12">
            <v>6347.1</v>
          </cell>
          <cell r="M12">
            <v>5866.4</v>
          </cell>
          <cell r="N12">
            <v>6287.3</v>
          </cell>
          <cell r="O12">
            <v>5482.9</v>
          </cell>
          <cell r="P12">
            <v>6263.3</v>
          </cell>
          <cell r="Q12">
            <v>4320</v>
          </cell>
          <cell r="R12">
            <v>5618.6</v>
          </cell>
          <cell r="S12">
            <v>5572.7</v>
          </cell>
        </row>
        <row r="13">
          <cell r="L13">
            <v>11336.3</v>
          </cell>
          <cell r="M13">
            <v>11432.6</v>
          </cell>
          <cell r="N13">
            <v>6592.9</v>
          </cell>
          <cell r="O13">
            <v>30794.799999999999</v>
          </cell>
          <cell r="P13">
            <v>12656.5</v>
          </cell>
          <cell r="Q13">
            <v>6475.1</v>
          </cell>
          <cell r="R13">
            <v>14144.6</v>
          </cell>
          <cell r="S13">
            <v>11434.4</v>
          </cell>
        </row>
        <row r="14">
          <cell r="L14">
            <v>4044</v>
          </cell>
          <cell r="M14">
            <v>2100.1999999999998</v>
          </cell>
          <cell r="N14">
            <v>2215.3000000000002</v>
          </cell>
          <cell r="O14">
            <v>3480.7</v>
          </cell>
          <cell r="P14">
            <v>3462.7</v>
          </cell>
          <cell r="Q14">
            <v>2860.4</v>
          </cell>
          <cell r="R14">
            <v>2790.8</v>
          </cell>
          <cell r="S14">
            <v>2640.9</v>
          </cell>
        </row>
        <row r="15">
          <cell r="L15">
            <v>75.8</v>
          </cell>
          <cell r="M15">
            <v>66.3</v>
          </cell>
          <cell r="N15">
            <v>84.3</v>
          </cell>
          <cell r="O15">
            <v>89.5</v>
          </cell>
          <cell r="P15">
            <v>123.8</v>
          </cell>
          <cell r="Q15">
            <v>75.400000000000006</v>
          </cell>
          <cell r="R15">
            <v>81.099999999999994</v>
          </cell>
          <cell r="S15">
            <v>109.1</v>
          </cell>
        </row>
        <row r="18">
          <cell r="L18">
            <v>116.3</v>
          </cell>
          <cell r="M18">
            <v>270.7</v>
          </cell>
          <cell r="N18">
            <v>1198.3</v>
          </cell>
          <cell r="O18">
            <v>237.5</v>
          </cell>
          <cell r="P18">
            <v>227.3</v>
          </cell>
          <cell r="Q18">
            <v>129.6</v>
          </cell>
          <cell r="R18">
            <v>124.7</v>
          </cell>
          <cell r="S18">
            <v>274.10000000000002</v>
          </cell>
        </row>
        <row r="19">
          <cell r="L19">
            <v>248.2</v>
          </cell>
          <cell r="M19">
            <v>181.9</v>
          </cell>
          <cell r="N19">
            <v>264.8</v>
          </cell>
          <cell r="O19">
            <v>2740.6</v>
          </cell>
          <cell r="P19">
            <v>413</v>
          </cell>
          <cell r="Q19">
            <v>296</v>
          </cell>
          <cell r="R19">
            <v>240</v>
          </cell>
          <cell r="S19">
            <v>220.5</v>
          </cell>
        </row>
        <row r="20">
          <cell r="L20">
            <v>515.29999999999995</v>
          </cell>
          <cell r="M20">
            <v>901.1</v>
          </cell>
          <cell r="N20">
            <v>1133.2</v>
          </cell>
          <cell r="O20">
            <v>1096.5999999999999</v>
          </cell>
          <cell r="P20">
            <v>1191.3</v>
          </cell>
          <cell r="Q20">
            <v>742.9</v>
          </cell>
          <cell r="R20">
            <v>598.6</v>
          </cell>
          <cell r="S20">
            <v>423.4</v>
          </cell>
        </row>
        <row r="21">
          <cell r="L21">
            <v>105.3</v>
          </cell>
          <cell r="M21">
            <v>159.6</v>
          </cell>
          <cell r="N21">
            <v>187.4</v>
          </cell>
          <cell r="O21">
            <v>160.5</v>
          </cell>
          <cell r="P21">
            <v>163.19999999999999</v>
          </cell>
          <cell r="Q21">
            <v>136.6</v>
          </cell>
          <cell r="R21">
            <v>165.3</v>
          </cell>
          <cell r="S21">
            <v>116.3</v>
          </cell>
        </row>
        <row r="22">
          <cell r="L22">
            <v>773.8</v>
          </cell>
          <cell r="M22">
            <v>777.5</v>
          </cell>
          <cell r="N22">
            <v>795.8</v>
          </cell>
          <cell r="O22">
            <v>986.5</v>
          </cell>
          <cell r="P22">
            <v>832.1</v>
          </cell>
          <cell r="Q22">
            <v>714.7</v>
          </cell>
          <cell r="R22">
            <v>745.3</v>
          </cell>
          <cell r="S22">
            <v>758.4</v>
          </cell>
        </row>
        <row r="24">
          <cell r="L24">
            <v>56.1</v>
          </cell>
          <cell r="M24">
            <v>80.2</v>
          </cell>
          <cell r="N24">
            <v>94.4</v>
          </cell>
          <cell r="O24">
            <v>93.3</v>
          </cell>
          <cell r="P24">
            <v>132.1</v>
          </cell>
          <cell r="Q24">
            <v>80.900000000000006</v>
          </cell>
          <cell r="R24">
            <v>108.8</v>
          </cell>
          <cell r="S24">
            <v>112.7</v>
          </cell>
        </row>
        <row r="27">
          <cell r="L27">
            <v>12113.6</v>
          </cell>
          <cell r="M27">
            <v>9274.2000000000007</v>
          </cell>
          <cell r="N27">
            <v>9410.5</v>
          </cell>
          <cell r="O27">
            <v>11287.9</v>
          </cell>
          <cell r="P27">
            <v>11011.3</v>
          </cell>
          <cell r="Q27">
            <v>10685.3</v>
          </cell>
          <cell r="R27">
            <v>9978.2000000000007</v>
          </cell>
          <cell r="S27">
            <v>10091.700000000001</v>
          </cell>
        </row>
        <row r="28">
          <cell r="L28">
            <v>7976.4</v>
          </cell>
          <cell r="M28">
            <v>8538.7999999999993</v>
          </cell>
          <cell r="N28">
            <v>9633.1</v>
          </cell>
          <cell r="O28">
            <v>9039.4</v>
          </cell>
          <cell r="P28">
            <v>10820.1</v>
          </cell>
          <cell r="Q28">
            <v>9943.9</v>
          </cell>
          <cell r="R28">
            <v>9528.1</v>
          </cell>
          <cell r="S28">
            <v>9250.2000000000007</v>
          </cell>
        </row>
        <row r="30">
          <cell r="L30">
            <v>3073.3</v>
          </cell>
          <cell r="M30">
            <v>3024.6</v>
          </cell>
          <cell r="N30">
            <v>3906</v>
          </cell>
          <cell r="O30">
            <v>3223.3</v>
          </cell>
          <cell r="P30">
            <v>3326.2</v>
          </cell>
          <cell r="Q30">
            <v>3072.5</v>
          </cell>
          <cell r="R30">
            <v>3954.3</v>
          </cell>
          <cell r="S30">
            <v>3059.4</v>
          </cell>
        </row>
        <row r="31">
          <cell r="L31">
            <v>1429.9</v>
          </cell>
          <cell r="M31">
            <v>1585.9</v>
          </cell>
          <cell r="N31">
            <v>2115.8000000000002</v>
          </cell>
          <cell r="O31">
            <v>1712.4</v>
          </cell>
          <cell r="P31">
            <v>1853.4</v>
          </cell>
          <cell r="Q31">
            <v>1625.4</v>
          </cell>
          <cell r="R31">
            <v>1879.5</v>
          </cell>
          <cell r="S31">
            <v>1583.6</v>
          </cell>
        </row>
        <row r="34">
          <cell r="L34">
            <v>670.1</v>
          </cell>
          <cell r="M34">
            <v>660.3</v>
          </cell>
          <cell r="N34">
            <v>657.5</v>
          </cell>
          <cell r="O34">
            <v>666</v>
          </cell>
          <cell r="P34">
            <v>658.9</v>
          </cell>
          <cell r="Q34">
            <v>629</v>
          </cell>
          <cell r="R34">
            <v>635.70000000000005</v>
          </cell>
          <cell r="S34">
            <v>550.70000000000005</v>
          </cell>
        </row>
        <row r="35">
          <cell r="L35">
            <v>710.6</v>
          </cell>
          <cell r="M35">
            <v>543.6</v>
          </cell>
          <cell r="N35">
            <v>689.7</v>
          </cell>
          <cell r="O35">
            <v>1065.5</v>
          </cell>
          <cell r="P35">
            <v>667.6</v>
          </cell>
          <cell r="Q35">
            <v>670.9</v>
          </cell>
          <cell r="R35">
            <v>687</v>
          </cell>
          <cell r="S35">
            <v>661</v>
          </cell>
        </row>
        <row r="38">
          <cell r="L38">
            <v>797.8</v>
          </cell>
          <cell r="M38">
            <v>1147.8</v>
          </cell>
          <cell r="N38">
            <v>1420.9</v>
          </cell>
          <cell r="O38">
            <v>1144.9000000000001</v>
          </cell>
          <cell r="P38">
            <v>1231.8</v>
          </cell>
          <cell r="Q38">
            <v>953.6</v>
          </cell>
          <cell r="R38">
            <v>1014.1</v>
          </cell>
          <cell r="S38">
            <v>923.2</v>
          </cell>
        </row>
        <row r="39">
          <cell r="L39">
            <v>781.9</v>
          </cell>
          <cell r="M39">
            <v>779.4</v>
          </cell>
          <cell r="N39">
            <v>148.6</v>
          </cell>
          <cell r="O39">
            <v>54.7</v>
          </cell>
          <cell r="P39">
            <v>55.2</v>
          </cell>
          <cell r="Q39">
            <v>48.2</v>
          </cell>
          <cell r="R39">
            <v>37.6</v>
          </cell>
          <cell r="S39">
            <v>36.299999999999997</v>
          </cell>
        </row>
        <row r="41">
          <cell r="L41">
            <v>0</v>
          </cell>
          <cell r="M41">
            <v>0</v>
          </cell>
          <cell r="N41">
            <v>20.9</v>
          </cell>
          <cell r="O41">
            <v>10.8</v>
          </cell>
          <cell r="P41">
            <v>3.9</v>
          </cell>
          <cell r="Q41">
            <v>8.6</v>
          </cell>
          <cell r="R41">
            <v>14.1</v>
          </cell>
          <cell r="S41">
            <v>12.3</v>
          </cell>
        </row>
        <row r="42">
          <cell r="L42">
            <v>1.7</v>
          </cell>
          <cell r="M42">
            <v>1.6</v>
          </cell>
          <cell r="N42">
            <v>4</v>
          </cell>
          <cell r="O42">
            <v>1.9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L43">
            <v>82.2</v>
          </cell>
          <cell r="M43">
            <v>72.5</v>
          </cell>
          <cell r="N43">
            <v>80.8</v>
          </cell>
          <cell r="O43">
            <v>91.1</v>
          </cell>
          <cell r="P43">
            <v>82.9</v>
          </cell>
          <cell r="Q43">
            <v>85.7</v>
          </cell>
          <cell r="R43">
            <v>83</v>
          </cell>
          <cell r="S43">
            <v>88.9</v>
          </cell>
        </row>
        <row r="44">
          <cell r="L44">
            <v>25.7</v>
          </cell>
          <cell r="M44">
            <v>25.8</v>
          </cell>
          <cell r="N44">
            <v>26.9</v>
          </cell>
          <cell r="O44">
            <v>25.9</v>
          </cell>
          <cell r="P44">
            <v>29.7</v>
          </cell>
          <cell r="Q44">
            <v>26.5</v>
          </cell>
          <cell r="R44">
            <v>26.6</v>
          </cell>
          <cell r="S44">
            <v>26</v>
          </cell>
        </row>
        <row r="48">
          <cell r="L48">
            <v>2709.6</v>
          </cell>
          <cell r="M48">
            <v>2948.2</v>
          </cell>
          <cell r="N48">
            <v>3253.8</v>
          </cell>
          <cell r="O48">
            <v>3010</v>
          </cell>
          <cell r="P48">
            <v>3155.7</v>
          </cell>
          <cell r="Q48">
            <v>3561</v>
          </cell>
          <cell r="R48">
            <v>3255.5</v>
          </cell>
          <cell r="S48">
            <v>3221.7</v>
          </cell>
        </row>
        <row r="52">
          <cell r="L52">
            <v>356.8</v>
          </cell>
          <cell r="M52">
            <v>322.3</v>
          </cell>
          <cell r="N52">
            <v>287.10000000000002</v>
          </cell>
          <cell r="O52">
            <v>415.3</v>
          </cell>
          <cell r="P52">
            <v>422.6</v>
          </cell>
          <cell r="Q52">
            <v>351.4</v>
          </cell>
          <cell r="R52">
            <v>362.4</v>
          </cell>
          <cell r="S52">
            <v>380.6</v>
          </cell>
        </row>
        <row r="53">
          <cell r="L53">
            <v>5</v>
          </cell>
          <cell r="M53">
            <v>5.7</v>
          </cell>
          <cell r="N53">
            <v>6.2</v>
          </cell>
          <cell r="O53">
            <v>5.4</v>
          </cell>
          <cell r="P53">
            <v>5</v>
          </cell>
          <cell r="Q53">
            <v>7</v>
          </cell>
          <cell r="R53">
            <v>9.1999999999999993</v>
          </cell>
          <cell r="S53">
            <v>9.1999999999999993</v>
          </cell>
        </row>
        <row r="55">
          <cell r="L55">
            <v>56.4</v>
          </cell>
          <cell r="M55">
            <v>83.9</v>
          </cell>
          <cell r="N55">
            <v>101.7</v>
          </cell>
          <cell r="O55">
            <v>81.3</v>
          </cell>
          <cell r="P55">
            <v>90.5</v>
          </cell>
          <cell r="Q55">
            <v>75</v>
          </cell>
          <cell r="R55">
            <v>74.2</v>
          </cell>
          <cell r="S55">
            <v>76.7</v>
          </cell>
        </row>
        <row r="56">
          <cell r="L56">
            <v>0</v>
          </cell>
          <cell r="M56">
            <v>0.2</v>
          </cell>
          <cell r="N56">
            <v>0.1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0.1</v>
          </cell>
        </row>
        <row r="57">
          <cell r="L57">
            <v>179.7</v>
          </cell>
          <cell r="M57">
            <v>204.5</v>
          </cell>
          <cell r="N57">
            <v>203.5</v>
          </cell>
          <cell r="O57">
            <v>200</v>
          </cell>
          <cell r="P57">
            <v>200.8</v>
          </cell>
          <cell r="Q57">
            <v>214</v>
          </cell>
          <cell r="R57">
            <v>224.6</v>
          </cell>
          <cell r="S57">
            <v>200.8</v>
          </cell>
        </row>
        <row r="64">
          <cell r="L64">
            <v>1648.9</v>
          </cell>
        </row>
        <row r="69">
          <cell r="L69">
            <v>74.900000000000006</v>
          </cell>
          <cell r="M69">
            <v>91.8</v>
          </cell>
          <cell r="N69">
            <v>100.7</v>
          </cell>
          <cell r="O69">
            <v>89.1</v>
          </cell>
          <cell r="P69">
            <v>87.4</v>
          </cell>
          <cell r="Q69">
            <v>87</v>
          </cell>
          <cell r="R69">
            <v>90.4</v>
          </cell>
          <cell r="S69">
            <v>96.7</v>
          </cell>
        </row>
        <row r="70"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L71">
            <v>1.9</v>
          </cell>
          <cell r="M71">
            <v>0</v>
          </cell>
          <cell r="N71">
            <v>7.1</v>
          </cell>
          <cell r="O71">
            <v>59.5</v>
          </cell>
          <cell r="P71">
            <v>59.5</v>
          </cell>
          <cell r="Q71">
            <v>82.5</v>
          </cell>
          <cell r="R71">
            <v>56.5</v>
          </cell>
          <cell r="S71">
            <v>41</v>
          </cell>
        </row>
        <row r="74">
          <cell r="L74">
            <v>23.2</v>
          </cell>
          <cell r="M74">
            <v>30.9</v>
          </cell>
          <cell r="N74">
            <v>28.9</v>
          </cell>
          <cell r="O74">
            <v>25.3</v>
          </cell>
          <cell r="P74">
            <v>23</v>
          </cell>
          <cell r="Q74">
            <v>22</v>
          </cell>
          <cell r="R74">
            <v>24.8</v>
          </cell>
          <cell r="S74">
            <v>22.9</v>
          </cell>
        </row>
        <row r="75">
          <cell r="L75">
            <v>1042.7</v>
          </cell>
          <cell r="M75">
            <v>839.5</v>
          </cell>
          <cell r="N75">
            <v>890.2</v>
          </cell>
          <cell r="O75">
            <v>850.9</v>
          </cell>
          <cell r="P75">
            <v>999.7</v>
          </cell>
          <cell r="Q75">
            <v>1005.7</v>
          </cell>
          <cell r="R75">
            <v>1067.8</v>
          </cell>
          <cell r="S75">
            <v>1124.7</v>
          </cell>
        </row>
        <row r="78">
          <cell r="L78">
            <v>184.5</v>
          </cell>
          <cell r="M78">
            <v>175.3</v>
          </cell>
          <cell r="N78">
            <v>198.8</v>
          </cell>
          <cell r="O78">
            <v>333.5</v>
          </cell>
          <cell r="P78">
            <v>334.3</v>
          </cell>
          <cell r="Q78">
            <v>314.5</v>
          </cell>
          <cell r="R78">
            <v>307.10000000000002</v>
          </cell>
          <cell r="S78">
            <v>317</v>
          </cell>
        </row>
        <row r="79">
          <cell r="L79">
            <v>57.9</v>
          </cell>
          <cell r="M79">
            <v>59</v>
          </cell>
          <cell r="N79">
            <v>78.400000000000006</v>
          </cell>
          <cell r="O79">
            <v>80.5</v>
          </cell>
          <cell r="P79">
            <v>79.599999999999994</v>
          </cell>
          <cell r="Q79">
            <v>71.8</v>
          </cell>
          <cell r="R79">
            <v>72.599999999999994</v>
          </cell>
          <cell r="S79">
            <v>80.8</v>
          </cell>
        </row>
        <row r="80">
          <cell r="L80">
            <v>1.6</v>
          </cell>
          <cell r="M80">
            <v>2.5</v>
          </cell>
          <cell r="N80">
            <v>2.8</v>
          </cell>
          <cell r="O80">
            <v>2.6</v>
          </cell>
          <cell r="P80">
            <v>2.6</v>
          </cell>
          <cell r="Q80">
            <v>2.6</v>
          </cell>
          <cell r="R80">
            <v>2.2999999999999998</v>
          </cell>
          <cell r="S80">
            <v>3.5</v>
          </cell>
        </row>
        <row r="82">
          <cell r="L82">
            <v>2</v>
          </cell>
          <cell r="M82">
            <v>2.4</v>
          </cell>
          <cell r="N82">
            <v>3.3</v>
          </cell>
          <cell r="O82">
            <v>2.5</v>
          </cell>
          <cell r="P82">
            <v>2.9</v>
          </cell>
          <cell r="Q82">
            <v>2.5</v>
          </cell>
          <cell r="R82">
            <v>2.2999999999999998</v>
          </cell>
          <cell r="S82">
            <v>2.5</v>
          </cell>
        </row>
        <row r="91">
          <cell r="L91">
            <v>76.900000000000006</v>
          </cell>
          <cell r="M91">
            <v>56.8</v>
          </cell>
          <cell r="N91">
            <v>71.900000000000006</v>
          </cell>
          <cell r="O91">
            <v>70.8</v>
          </cell>
          <cell r="P91">
            <v>86</v>
          </cell>
          <cell r="Q91">
            <v>84.8</v>
          </cell>
          <cell r="R91">
            <v>79.599999999999994</v>
          </cell>
          <cell r="S91">
            <v>83.2</v>
          </cell>
        </row>
        <row r="92">
          <cell r="L92">
            <v>701.5</v>
          </cell>
          <cell r="M92">
            <v>725.8</v>
          </cell>
          <cell r="N92">
            <v>820.8</v>
          </cell>
          <cell r="O92">
            <v>870.4</v>
          </cell>
          <cell r="P92">
            <v>781</v>
          </cell>
          <cell r="Q92">
            <v>782.3</v>
          </cell>
          <cell r="R92">
            <v>909</v>
          </cell>
          <cell r="S92">
            <v>776.8</v>
          </cell>
        </row>
        <row r="93">
          <cell r="L93">
            <v>694.6</v>
          </cell>
          <cell r="M93">
            <v>721.7</v>
          </cell>
          <cell r="N93">
            <v>794.3</v>
          </cell>
          <cell r="O93">
            <v>861.9</v>
          </cell>
          <cell r="P93">
            <v>776.3</v>
          </cell>
          <cell r="Q93">
            <v>773.1</v>
          </cell>
          <cell r="R93">
            <v>898.7</v>
          </cell>
          <cell r="S93">
            <v>766.8</v>
          </cell>
        </row>
        <row r="96">
          <cell r="L96">
            <v>0</v>
          </cell>
          <cell r="M96">
            <v>0</v>
          </cell>
          <cell r="N96">
            <v>23.7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L97">
            <v>0</v>
          </cell>
          <cell r="M97">
            <v>1743.3</v>
          </cell>
          <cell r="N97">
            <v>860.3</v>
          </cell>
          <cell r="O97">
            <v>857</v>
          </cell>
          <cell r="P97">
            <v>855.7</v>
          </cell>
          <cell r="Q97">
            <v>857.2</v>
          </cell>
          <cell r="R97">
            <v>857.2</v>
          </cell>
          <cell r="S97">
            <v>857.2</v>
          </cell>
        </row>
      </sheetData>
      <sheetData sheetId="5">
        <row r="12">
          <cell r="L12">
            <v>6347.1</v>
          </cell>
          <cell r="M12">
            <v>5866.4</v>
          </cell>
          <cell r="N12">
            <v>6287.3</v>
          </cell>
          <cell r="O12">
            <v>5482.9</v>
          </cell>
          <cell r="P12">
            <v>6263.3</v>
          </cell>
          <cell r="Q12">
            <v>5392</v>
          </cell>
          <cell r="R12">
            <v>5315.5</v>
          </cell>
          <cell r="S12">
            <v>5631.3</v>
          </cell>
        </row>
        <row r="13">
          <cell r="L13">
            <v>11336.3</v>
          </cell>
          <cell r="M13">
            <v>11432.6</v>
          </cell>
          <cell r="N13">
            <v>6592.9</v>
          </cell>
          <cell r="O13">
            <v>30794.799999999999</v>
          </cell>
          <cell r="P13">
            <v>12656.4</v>
          </cell>
          <cell r="Q13">
            <v>9294.6</v>
          </cell>
          <cell r="R13">
            <v>19349.7</v>
          </cell>
          <cell r="S13">
            <v>12075.9</v>
          </cell>
        </row>
        <row r="14">
          <cell r="L14">
            <v>4044.1</v>
          </cell>
          <cell r="M14">
            <v>2100.1999999999998</v>
          </cell>
          <cell r="N14">
            <v>2215.3000000000002</v>
          </cell>
          <cell r="O14">
            <v>3480.7</v>
          </cell>
          <cell r="P14">
            <v>3462.7</v>
          </cell>
          <cell r="Q14">
            <v>3799.2</v>
          </cell>
          <cell r="R14">
            <v>4774.3999999999996</v>
          </cell>
          <cell r="S14">
            <v>3831.8</v>
          </cell>
        </row>
        <row r="15">
          <cell r="L15">
            <v>75.8</v>
          </cell>
          <cell r="M15">
            <v>66.3</v>
          </cell>
          <cell r="N15">
            <v>84.3</v>
          </cell>
          <cell r="O15">
            <v>89.5</v>
          </cell>
          <cell r="P15">
            <v>123.8</v>
          </cell>
          <cell r="Q15">
            <v>126.1</v>
          </cell>
          <cell r="R15">
            <v>140.1</v>
          </cell>
          <cell r="S15">
            <v>161.6</v>
          </cell>
        </row>
        <row r="18">
          <cell r="L18">
            <v>116.3</v>
          </cell>
          <cell r="M18">
            <v>270.7</v>
          </cell>
          <cell r="N18">
            <v>1198.3</v>
          </cell>
          <cell r="O18">
            <v>237.5</v>
          </cell>
          <cell r="P18">
            <v>227.3</v>
          </cell>
          <cell r="Q18">
            <v>187.8</v>
          </cell>
          <cell r="R18">
            <v>268.8</v>
          </cell>
          <cell r="S18">
            <v>256.10000000000002</v>
          </cell>
        </row>
        <row r="19">
          <cell r="L19">
            <v>248.2</v>
          </cell>
          <cell r="M19">
            <v>181.9</v>
          </cell>
          <cell r="N19">
            <v>264.8</v>
          </cell>
          <cell r="O19">
            <v>2740.6</v>
          </cell>
          <cell r="P19">
            <v>413</v>
          </cell>
          <cell r="Q19">
            <v>393.7</v>
          </cell>
          <cell r="R19">
            <v>658.6</v>
          </cell>
          <cell r="S19">
            <v>238.5</v>
          </cell>
        </row>
        <row r="20">
          <cell r="L20">
            <v>515.29999999999995</v>
          </cell>
          <cell r="M20">
            <v>901.1</v>
          </cell>
          <cell r="N20">
            <v>1133.2</v>
          </cell>
          <cell r="O20">
            <v>1096.5999999999999</v>
          </cell>
          <cell r="P20">
            <v>1191.3</v>
          </cell>
          <cell r="Q20">
            <v>1343.3</v>
          </cell>
          <cell r="R20">
            <v>2367.8000000000002</v>
          </cell>
          <cell r="S20">
            <v>1219</v>
          </cell>
        </row>
        <row r="21">
          <cell r="L21">
            <v>105.3</v>
          </cell>
          <cell r="M21">
            <v>159.6</v>
          </cell>
          <cell r="N21">
            <v>187.4</v>
          </cell>
          <cell r="O21">
            <v>160.69999999999999</v>
          </cell>
          <cell r="P21">
            <v>163</v>
          </cell>
          <cell r="Q21">
            <v>153.1</v>
          </cell>
          <cell r="R21">
            <v>162.30000000000001</v>
          </cell>
          <cell r="S21">
            <v>155.19999999999999</v>
          </cell>
        </row>
        <row r="22">
          <cell r="L22">
            <v>35.5</v>
          </cell>
          <cell r="M22">
            <v>64.3</v>
          </cell>
          <cell r="N22">
            <v>99.5</v>
          </cell>
          <cell r="O22">
            <v>77.8</v>
          </cell>
          <cell r="P22">
            <v>103.3</v>
          </cell>
          <cell r="Q22">
            <v>83.5</v>
          </cell>
          <cell r="R22">
            <v>147.30000000000001</v>
          </cell>
          <cell r="S22">
            <v>162.4</v>
          </cell>
        </row>
        <row r="23">
          <cell r="L23">
            <v>773.8</v>
          </cell>
          <cell r="M23">
            <v>777.5</v>
          </cell>
          <cell r="N23">
            <v>795.8</v>
          </cell>
          <cell r="O23">
            <v>986.5</v>
          </cell>
          <cell r="P23">
            <v>832.1</v>
          </cell>
          <cell r="Q23">
            <v>802.7</v>
          </cell>
          <cell r="R23">
            <v>1074</v>
          </cell>
          <cell r="S23">
            <v>828</v>
          </cell>
        </row>
        <row r="24">
          <cell r="L24">
            <v>16.2</v>
          </cell>
          <cell r="M24">
            <v>64.099999999999994</v>
          </cell>
          <cell r="N24">
            <v>106.6</v>
          </cell>
          <cell r="O24">
            <v>114.5</v>
          </cell>
          <cell r="P24">
            <v>183.6</v>
          </cell>
          <cell r="Q24">
            <v>101.5</v>
          </cell>
          <cell r="R24">
            <v>58.1</v>
          </cell>
          <cell r="S24">
            <v>77.599999999999994</v>
          </cell>
        </row>
        <row r="25">
          <cell r="L25">
            <v>56.1</v>
          </cell>
          <cell r="M25">
            <v>80.2</v>
          </cell>
          <cell r="N25">
            <v>94.4</v>
          </cell>
          <cell r="O25">
            <v>93.3</v>
          </cell>
          <cell r="P25">
            <v>132.19999999999999</v>
          </cell>
          <cell r="Q25">
            <v>141.9</v>
          </cell>
          <cell r="R25">
            <v>208</v>
          </cell>
          <cell r="S25">
            <v>178.2</v>
          </cell>
        </row>
        <row r="28">
          <cell r="L28">
            <v>12113.7</v>
          </cell>
          <cell r="M28">
            <v>9274.2000000000007</v>
          </cell>
          <cell r="N28">
            <v>9410.5</v>
          </cell>
          <cell r="O28">
            <v>11287.9</v>
          </cell>
          <cell r="P28">
            <v>11011.3</v>
          </cell>
          <cell r="Q28">
            <v>11301.3</v>
          </cell>
          <cell r="R28">
            <v>11912.5</v>
          </cell>
          <cell r="S28">
            <v>11634.4</v>
          </cell>
        </row>
        <row r="30">
          <cell r="L30">
            <v>3073.3</v>
          </cell>
          <cell r="M30">
            <v>3024.6</v>
          </cell>
          <cell r="N30">
            <v>3906</v>
          </cell>
          <cell r="O30">
            <v>3223.3</v>
          </cell>
          <cell r="P30">
            <v>3326.2</v>
          </cell>
          <cell r="Q30">
            <v>3294.7</v>
          </cell>
          <cell r="R30">
            <v>4042.4</v>
          </cell>
          <cell r="S30">
            <v>3442.7</v>
          </cell>
        </row>
        <row r="31">
          <cell r="L31">
            <v>1429.9</v>
          </cell>
          <cell r="M31">
            <v>1585.9</v>
          </cell>
          <cell r="N31">
            <v>2115.8000000000002</v>
          </cell>
          <cell r="O31">
            <v>1712.4</v>
          </cell>
          <cell r="P31">
            <v>1853.4</v>
          </cell>
          <cell r="Q31">
            <v>1842.8</v>
          </cell>
          <cell r="R31">
            <v>2327.8000000000002</v>
          </cell>
          <cell r="S31">
            <v>1925.1</v>
          </cell>
        </row>
        <row r="32">
          <cell r="L32">
            <v>1162.8</v>
          </cell>
          <cell r="M32">
            <v>509.1</v>
          </cell>
          <cell r="N32">
            <v>752.3</v>
          </cell>
          <cell r="O32">
            <v>891.4</v>
          </cell>
          <cell r="P32">
            <v>864.1</v>
          </cell>
          <cell r="Q32">
            <v>415.5</v>
          </cell>
          <cell r="R32">
            <v>429.4</v>
          </cell>
          <cell r="S32">
            <v>645.70000000000005</v>
          </cell>
        </row>
        <row r="33">
          <cell r="L33">
            <v>1771.6</v>
          </cell>
          <cell r="M33">
            <v>1253.5</v>
          </cell>
          <cell r="N33">
            <v>1252.8</v>
          </cell>
          <cell r="O33">
            <v>1449.6</v>
          </cell>
          <cell r="P33">
            <v>1414.8</v>
          </cell>
          <cell r="Q33">
            <v>1427.2</v>
          </cell>
          <cell r="R33">
            <v>1497.7</v>
          </cell>
          <cell r="S33">
            <v>1543</v>
          </cell>
        </row>
        <row r="34">
          <cell r="L34">
            <v>45.5</v>
          </cell>
          <cell r="M34">
            <v>40.799999999999997</v>
          </cell>
          <cell r="N34">
            <v>39.799999999999997</v>
          </cell>
          <cell r="O34">
            <v>45.3</v>
          </cell>
          <cell r="P34">
            <v>41.6</v>
          </cell>
          <cell r="Q34">
            <v>41.5</v>
          </cell>
          <cell r="R34">
            <v>41.8</v>
          </cell>
          <cell r="S34">
            <v>43.1</v>
          </cell>
        </row>
        <row r="35">
          <cell r="L35">
            <v>670.1</v>
          </cell>
          <cell r="M35">
            <v>660.3</v>
          </cell>
          <cell r="N35">
            <v>657.5</v>
          </cell>
          <cell r="O35">
            <v>666</v>
          </cell>
          <cell r="P35">
            <v>658.9</v>
          </cell>
          <cell r="Q35">
            <v>684.3</v>
          </cell>
          <cell r="R35">
            <v>669.9</v>
          </cell>
          <cell r="S35">
            <v>751.8</v>
          </cell>
        </row>
        <row r="36">
          <cell r="L36">
            <v>710.6</v>
          </cell>
          <cell r="M36">
            <v>543.6</v>
          </cell>
          <cell r="N36">
            <v>689.7</v>
          </cell>
          <cell r="O36">
            <v>1065.5</v>
          </cell>
          <cell r="P36">
            <v>667.6</v>
          </cell>
          <cell r="Q36">
            <v>672.4</v>
          </cell>
          <cell r="R36">
            <v>757.6</v>
          </cell>
          <cell r="S36">
            <v>687.3</v>
          </cell>
        </row>
        <row r="37">
          <cell r="L37">
            <v>0</v>
          </cell>
          <cell r="M37">
            <v>3.3</v>
          </cell>
          <cell r="N37">
            <v>0.7</v>
          </cell>
          <cell r="O37">
            <v>0.7</v>
          </cell>
          <cell r="P37">
            <v>0.7</v>
          </cell>
          <cell r="Q37">
            <v>0.9</v>
          </cell>
          <cell r="R37">
            <v>0.8</v>
          </cell>
          <cell r="S37">
            <v>0.8</v>
          </cell>
        </row>
        <row r="39">
          <cell r="L39">
            <v>797.8</v>
          </cell>
          <cell r="M39">
            <v>1147.8</v>
          </cell>
          <cell r="N39">
            <v>1420.9</v>
          </cell>
          <cell r="O39">
            <v>1145.5</v>
          </cell>
          <cell r="P39">
            <v>1242.4000000000001</v>
          </cell>
          <cell r="Q39">
            <v>1262.8</v>
          </cell>
          <cell r="R39">
            <v>1267.5</v>
          </cell>
          <cell r="S39">
            <v>1263</v>
          </cell>
        </row>
        <row r="40">
          <cell r="L40">
            <v>781.9</v>
          </cell>
          <cell r="M40">
            <v>779.4</v>
          </cell>
          <cell r="N40">
            <v>148.6</v>
          </cell>
          <cell r="O40">
            <v>54.8</v>
          </cell>
          <cell r="P40">
            <v>55.3</v>
          </cell>
          <cell r="Q40">
            <v>51.2</v>
          </cell>
          <cell r="R40">
            <v>48.8</v>
          </cell>
          <cell r="S40">
            <v>47.6</v>
          </cell>
        </row>
        <row r="41">
          <cell r="L41">
            <v>82.2</v>
          </cell>
          <cell r="M41">
            <v>72.5</v>
          </cell>
          <cell r="N41">
            <v>80.8</v>
          </cell>
          <cell r="O41">
            <v>91.1</v>
          </cell>
          <cell r="P41">
            <v>82.9</v>
          </cell>
          <cell r="Q41">
            <v>87.8</v>
          </cell>
          <cell r="R41">
            <v>116.3</v>
          </cell>
          <cell r="S41">
            <v>83.7</v>
          </cell>
        </row>
        <row r="42">
          <cell r="L42">
            <v>25.7</v>
          </cell>
          <cell r="M42">
            <v>25.8</v>
          </cell>
          <cell r="N42">
            <v>26.9</v>
          </cell>
          <cell r="O42">
            <v>25.9</v>
          </cell>
          <cell r="P42">
            <v>29.7</v>
          </cell>
          <cell r="Q42">
            <v>28</v>
          </cell>
          <cell r="R42">
            <v>40.6</v>
          </cell>
          <cell r="S42">
            <v>40.799999999999997</v>
          </cell>
        </row>
        <row r="43">
          <cell r="L43">
            <v>37.9</v>
          </cell>
          <cell r="M43">
            <v>44</v>
          </cell>
          <cell r="N43">
            <v>45.2</v>
          </cell>
          <cell r="O43">
            <v>54.6</v>
          </cell>
          <cell r="P43">
            <v>55.1</v>
          </cell>
          <cell r="Q43">
            <v>49.3</v>
          </cell>
          <cell r="R43">
            <v>66.7</v>
          </cell>
          <cell r="S43">
            <v>482.3</v>
          </cell>
        </row>
        <row r="45">
          <cell r="L45">
            <v>356.8</v>
          </cell>
          <cell r="M45">
            <v>322.3</v>
          </cell>
          <cell r="N45">
            <v>287.10000000000002</v>
          </cell>
          <cell r="O45">
            <v>415.3</v>
          </cell>
          <cell r="P45">
            <v>422.6</v>
          </cell>
          <cell r="Q45">
            <v>498.7</v>
          </cell>
          <cell r="R45">
            <v>552.9</v>
          </cell>
          <cell r="S45">
            <v>679.9</v>
          </cell>
        </row>
        <row r="46">
          <cell r="L46">
            <v>0.1</v>
          </cell>
          <cell r="M46">
            <v>0.3</v>
          </cell>
          <cell r="N46">
            <v>0.2</v>
          </cell>
          <cell r="O46">
            <v>0.2</v>
          </cell>
          <cell r="P46">
            <v>1.2</v>
          </cell>
          <cell r="Q46">
            <v>0.4</v>
          </cell>
          <cell r="R46">
            <v>0.1</v>
          </cell>
          <cell r="S46">
            <v>0.5</v>
          </cell>
        </row>
        <row r="47">
          <cell r="L47">
            <v>56.4</v>
          </cell>
          <cell r="M47">
            <v>83.9</v>
          </cell>
          <cell r="N47">
            <v>101.7</v>
          </cell>
          <cell r="O47">
            <v>81.3</v>
          </cell>
          <cell r="P47">
            <v>91.5</v>
          </cell>
          <cell r="Q47">
            <v>92.8</v>
          </cell>
          <cell r="R47">
            <v>91.4</v>
          </cell>
          <cell r="S47">
            <v>92.9</v>
          </cell>
        </row>
        <row r="48">
          <cell r="L48">
            <v>0</v>
          </cell>
          <cell r="M48">
            <v>0.2</v>
          </cell>
          <cell r="N48">
            <v>0.1</v>
          </cell>
          <cell r="O48">
            <v>0</v>
          </cell>
          <cell r="P48">
            <v>0</v>
          </cell>
          <cell r="Q48">
            <v>0.1</v>
          </cell>
          <cell r="R48">
            <v>0.3</v>
          </cell>
          <cell r="S48">
            <v>0.1</v>
          </cell>
        </row>
        <row r="51">
          <cell r="L51">
            <v>0.1</v>
          </cell>
          <cell r="M51">
            <v>0.1</v>
          </cell>
          <cell r="N51">
            <v>1.4</v>
          </cell>
          <cell r="O51">
            <v>0</v>
          </cell>
          <cell r="P51">
            <v>0</v>
          </cell>
          <cell r="Q51">
            <v>0.1</v>
          </cell>
          <cell r="R51">
            <v>1.9</v>
          </cell>
          <cell r="S51">
            <v>0.1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L54">
            <v>184.5</v>
          </cell>
          <cell r="M54">
            <v>175.3</v>
          </cell>
          <cell r="N54">
            <v>198.8</v>
          </cell>
          <cell r="O54">
            <v>333.5</v>
          </cell>
          <cell r="P54">
            <v>334.3</v>
          </cell>
          <cell r="Q54">
            <v>331.2</v>
          </cell>
          <cell r="R54">
            <v>319.60000000000002</v>
          </cell>
          <cell r="S54">
            <v>296.3</v>
          </cell>
        </row>
        <row r="55">
          <cell r="L55">
            <v>1.6</v>
          </cell>
          <cell r="M55">
            <v>2.5</v>
          </cell>
          <cell r="N55">
            <v>2.8</v>
          </cell>
          <cell r="O55">
            <v>2.6</v>
          </cell>
          <cell r="P55">
            <v>2.6</v>
          </cell>
          <cell r="Q55">
            <v>2.8</v>
          </cell>
          <cell r="R55">
            <v>2.6</v>
          </cell>
          <cell r="S55">
            <v>2.5</v>
          </cell>
        </row>
        <row r="56">
          <cell r="L56">
            <v>3.7</v>
          </cell>
          <cell r="M56">
            <v>4</v>
          </cell>
          <cell r="N56">
            <v>5.3</v>
          </cell>
          <cell r="O56">
            <v>4.4000000000000004</v>
          </cell>
          <cell r="P56">
            <v>5</v>
          </cell>
          <cell r="Q56">
            <v>4.5</v>
          </cell>
          <cell r="R56">
            <v>4.2</v>
          </cell>
          <cell r="S56">
            <v>4.4000000000000004</v>
          </cell>
        </row>
        <row r="60">
          <cell r="L60">
            <v>336.7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5402.9</v>
          </cell>
          <cell r="R60">
            <v>0</v>
          </cell>
          <cell r="S60">
            <v>0</v>
          </cell>
        </row>
        <row r="61">
          <cell r="L61">
            <v>0.1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L62">
            <v>35.299999999999997</v>
          </cell>
          <cell r="M62">
            <v>29.1</v>
          </cell>
          <cell r="N62">
            <v>20.8</v>
          </cell>
          <cell r="O62">
            <v>20.3</v>
          </cell>
          <cell r="P62">
            <v>21</v>
          </cell>
          <cell r="Q62">
            <v>17.7</v>
          </cell>
          <cell r="R62">
            <v>90.4</v>
          </cell>
          <cell r="S62">
            <v>64.7</v>
          </cell>
        </row>
        <row r="63">
          <cell r="L63">
            <v>701.5</v>
          </cell>
          <cell r="M63">
            <v>725.8</v>
          </cell>
          <cell r="N63">
            <v>820.8</v>
          </cell>
          <cell r="O63">
            <v>870.4</v>
          </cell>
          <cell r="P63">
            <v>781</v>
          </cell>
          <cell r="Q63">
            <v>730.8</v>
          </cell>
          <cell r="R63">
            <v>924.2</v>
          </cell>
          <cell r="S63">
            <v>764.6</v>
          </cell>
        </row>
        <row r="64">
          <cell r="L64">
            <v>694.6</v>
          </cell>
          <cell r="M64">
            <v>721.7</v>
          </cell>
          <cell r="N64">
            <v>794.3</v>
          </cell>
          <cell r="O64">
            <v>861.9</v>
          </cell>
          <cell r="P64">
            <v>776.3</v>
          </cell>
          <cell r="Q64">
            <v>726.4</v>
          </cell>
          <cell r="R64">
            <v>918.4</v>
          </cell>
          <cell r="S64">
            <v>761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6"/>
      <sheetData sheetId="7">
        <row r="11">
          <cell r="L11">
            <v>7976.4</v>
          </cell>
          <cell r="M11">
            <v>8538.7999999999993</v>
          </cell>
          <cell r="N11">
            <v>9633.1</v>
          </cell>
          <cell r="O11">
            <v>9039.4</v>
          </cell>
          <cell r="P11">
            <v>10820.3</v>
          </cell>
          <cell r="Q11">
            <v>10453.799999999999</v>
          </cell>
          <cell r="R11">
            <v>10262.700000000001</v>
          </cell>
          <cell r="S11">
            <v>10164</v>
          </cell>
        </row>
        <row r="13">
          <cell r="L13">
            <v>822.1</v>
          </cell>
          <cell r="M13">
            <v>642.20000000000005</v>
          </cell>
          <cell r="N13">
            <v>788.7</v>
          </cell>
          <cell r="O13">
            <v>871.4</v>
          </cell>
          <cell r="P13">
            <v>878.7</v>
          </cell>
          <cell r="Q13">
            <v>984</v>
          </cell>
          <cell r="R13">
            <v>1057.2</v>
          </cell>
          <cell r="S13">
            <v>1163.2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L15">
            <v>300.89999999999998</v>
          </cell>
          <cell r="M15">
            <v>194.1</v>
          </cell>
          <cell r="N15">
            <v>218.9</v>
          </cell>
          <cell r="O15">
            <v>237.3</v>
          </cell>
          <cell r="P15">
            <v>227.6</v>
          </cell>
          <cell r="Q15">
            <v>116.4</v>
          </cell>
          <cell r="R15">
            <v>263.10000000000002</v>
          </cell>
          <cell r="S15">
            <v>194.9</v>
          </cell>
        </row>
        <row r="16">
          <cell r="L16">
            <v>169.5</v>
          </cell>
          <cell r="M16">
            <v>197.9</v>
          </cell>
          <cell r="N16">
            <v>192.8</v>
          </cell>
          <cell r="O16">
            <v>157.1</v>
          </cell>
          <cell r="P16">
            <v>202.8</v>
          </cell>
          <cell r="Q16">
            <v>190.2</v>
          </cell>
          <cell r="R16">
            <v>207.9</v>
          </cell>
          <cell r="S16">
            <v>205.1</v>
          </cell>
        </row>
        <row r="17">
          <cell r="L17">
            <v>114.9</v>
          </cell>
          <cell r="M17">
            <v>91.6</v>
          </cell>
          <cell r="N17">
            <v>130.4</v>
          </cell>
          <cell r="O17">
            <v>159.80000000000001</v>
          </cell>
          <cell r="P17">
            <v>126.2</v>
          </cell>
          <cell r="Q17">
            <v>139</v>
          </cell>
          <cell r="R17">
            <v>138.5</v>
          </cell>
          <cell r="S17">
            <v>176.2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L19">
            <v>51.8</v>
          </cell>
          <cell r="M19">
            <v>81.2</v>
          </cell>
          <cell r="N19">
            <v>36.4</v>
          </cell>
          <cell r="O19">
            <v>26.4</v>
          </cell>
          <cell r="P19">
            <v>28.1</v>
          </cell>
          <cell r="Q19">
            <v>28</v>
          </cell>
          <cell r="R19">
            <v>27.4</v>
          </cell>
          <cell r="S19">
            <v>29.6</v>
          </cell>
        </row>
        <row r="22">
          <cell r="L22">
            <v>2709.6</v>
          </cell>
          <cell r="M22">
            <v>2948.2</v>
          </cell>
          <cell r="N22">
            <v>3253.8</v>
          </cell>
          <cell r="O22">
            <v>3010</v>
          </cell>
          <cell r="P22">
            <v>3155.7</v>
          </cell>
          <cell r="Q22">
            <v>3560.9</v>
          </cell>
          <cell r="R22">
            <v>3412.2</v>
          </cell>
          <cell r="S22">
            <v>3620.1</v>
          </cell>
        </row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L26">
            <v>30.2</v>
          </cell>
          <cell r="M26">
            <v>19.3</v>
          </cell>
          <cell r="N26">
            <v>22.5</v>
          </cell>
          <cell r="O26">
            <v>21.1</v>
          </cell>
          <cell r="P26">
            <v>24.3</v>
          </cell>
          <cell r="Q26">
            <v>20.9</v>
          </cell>
          <cell r="R26">
            <v>16.5</v>
          </cell>
          <cell r="S26">
            <v>25.4</v>
          </cell>
        </row>
        <row r="27">
          <cell r="L27">
            <v>0.7</v>
          </cell>
          <cell r="M27">
            <v>1</v>
          </cell>
          <cell r="N27">
            <v>1.3</v>
          </cell>
          <cell r="O27">
            <v>1</v>
          </cell>
          <cell r="P27">
            <v>0.6</v>
          </cell>
          <cell r="Q27">
            <v>1.1000000000000001</v>
          </cell>
          <cell r="R27">
            <v>0.9</v>
          </cell>
          <cell r="S27">
            <v>0.8</v>
          </cell>
        </row>
        <row r="28">
          <cell r="L28">
            <v>0</v>
          </cell>
          <cell r="M28">
            <v>0.2</v>
          </cell>
          <cell r="N28">
            <v>0.1</v>
          </cell>
          <cell r="O28">
            <v>0</v>
          </cell>
          <cell r="P28">
            <v>0.2</v>
          </cell>
          <cell r="Q28">
            <v>0</v>
          </cell>
          <cell r="R28">
            <v>0.1</v>
          </cell>
          <cell r="S28">
            <v>0</v>
          </cell>
        </row>
        <row r="31">
          <cell r="L31">
            <v>286.5</v>
          </cell>
          <cell r="M31">
            <v>251.7</v>
          </cell>
          <cell r="N31">
            <v>145.30000000000001</v>
          </cell>
          <cell r="O31">
            <v>145.4</v>
          </cell>
          <cell r="P31">
            <v>178.5</v>
          </cell>
          <cell r="Q31">
            <v>177.2</v>
          </cell>
          <cell r="R31">
            <v>202.8</v>
          </cell>
          <cell r="S31">
            <v>324.2</v>
          </cell>
        </row>
        <row r="32">
          <cell r="L32">
            <v>23.3</v>
          </cell>
          <cell r="M32">
            <v>0</v>
          </cell>
          <cell r="N32">
            <v>0</v>
          </cell>
          <cell r="O32">
            <v>34.6</v>
          </cell>
          <cell r="P32">
            <v>0</v>
          </cell>
          <cell r="Q32">
            <v>0</v>
          </cell>
          <cell r="R32">
            <v>44.5</v>
          </cell>
          <cell r="S32">
            <v>0</v>
          </cell>
          <cell r="T32">
            <v>102.4</v>
          </cell>
        </row>
      </sheetData>
      <sheetData sheetId="8"/>
      <sheetData sheetId="9">
        <row r="12">
          <cell r="L12">
            <v>0</v>
          </cell>
          <cell r="M12">
            <v>0</v>
          </cell>
          <cell r="N12">
            <v>69.099999999999994</v>
          </cell>
          <cell r="O12">
            <v>0</v>
          </cell>
          <cell r="P12">
            <v>65.7</v>
          </cell>
          <cell r="Q12">
            <v>131.80000000000001</v>
          </cell>
          <cell r="R12">
            <v>0</v>
          </cell>
          <cell r="S12">
            <v>135.1</v>
          </cell>
        </row>
        <row r="13">
          <cell r="L13">
            <v>0</v>
          </cell>
          <cell r="M13">
            <v>87.2</v>
          </cell>
          <cell r="N13">
            <v>88.2</v>
          </cell>
          <cell r="O13">
            <v>0</v>
          </cell>
          <cell r="P13">
            <v>77.099999999999994</v>
          </cell>
          <cell r="Q13">
            <v>86.1</v>
          </cell>
          <cell r="R13">
            <v>77.3</v>
          </cell>
          <cell r="S13">
            <v>80.400000000000006</v>
          </cell>
        </row>
        <row r="16">
          <cell r="L16">
            <v>0</v>
          </cell>
          <cell r="M16">
            <v>0</v>
          </cell>
          <cell r="N16">
            <v>20.9</v>
          </cell>
          <cell r="O16">
            <v>10.8</v>
          </cell>
          <cell r="P16">
            <v>0</v>
          </cell>
          <cell r="Q16">
            <v>0</v>
          </cell>
          <cell r="R16">
            <v>22.4</v>
          </cell>
          <cell r="S16">
            <v>0</v>
          </cell>
        </row>
        <row r="17">
          <cell r="L17">
            <v>1.7</v>
          </cell>
          <cell r="M17">
            <v>1.6</v>
          </cell>
          <cell r="N17">
            <v>4</v>
          </cell>
          <cell r="O17">
            <v>1.9</v>
          </cell>
          <cell r="P17">
            <v>3.9</v>
          </cell>
          <cell r="Q17">
            <v>6.1</v>
          </cell>
          <cell r="R17">
            <v>8</v>
          </cell>
          <cell r="S17">
            <v>5.9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L20">
            <v>5</v>
          </cell>
          <cell r="M20">
            <v>5.7</v>
          </cell>
          <cell r="N20">
            <v>6.2</v>
          </cell>
          <cell r="O20">
            <v>5.4</v>
          </cell>
          <cell r="P20">
            <v>5</v>
          </cell>
          <cell r="Q20">
            <v>4.9000000000000004</v>
          </cell>
          <cell r="R20">
            <v>4.9000000000000004</v>
          </cell>
          <cell r="S20">
            <v>5.3</v>
          </cell>
        </row>
        <row r="21">
          <cell r="L21">
            <v>179.7</v>
          </cell>
          <cell r="M21">
            <v>204.5</v>
          </cell>
          <cell r="N21">
            <v>203.5</v>
          </cell>
          <cell r="O21">
            <v>200</v>
          </cell>
          <cell r="P21">
            <v>200.8</v>
          </cell>
          <cell r="Q21">
            <v>523.6</v>
          </cell>
          <cell r="R21">
            <v>216.9</v>
          </cell>
          <cell r="S21">
            <v>400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L26">
            <v>1648.9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L27">
            <v>0</v>
          </cell>
          <cell r="M27">
            <v>0</v>
          </cell>
          <cell r="N27">
            <v>11.8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L28">
            <v>0</v>
          </cell>
          <cell r="M28">
            <v>0</v>
          </cell>
          <cell r="N28">
            <v>330</v>
          </cell>
          <cell r="O28">
            <v>0</v>
          </cell>
          <cell r="P28">
            <v>0</v>
          </cell>
          <cell r="Q28">
            <v>330</v>
          </cell>
          <cell r="R28">
            <v>0</v>
          </cell>
          <cell r="S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3">
          <cell r="L33">
            <v>74.900000000000006</v>
          </cell>
          <cell r="M33">
            <v>91.8</v>
          </cell>
          <cell r="N33">
            <v>100.7</v>
          </cell>
          <cell r="O33">
            <v>89.1</v>
          </cell>
          <cell r="P33">
            <v>87.3</v>
          </cell>
          <cell r="Q33">
            <v>93.1</v>
          </cell>
          <cell r="R33">
            <v>89.5</v>
          </cell>
          <cell r="S33">
            <v>80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L35">
            <v>1.9</v>
          </cell>
          <cell r="M35">
            <v>0</v>
          </cell>
          <cell r="N35">
            <v>7.1</v>
          </cell>
          <cell r="O35">
            <v>59.5</v>
          </cell>
          <cell r="P35">
            <v>59.5</v>
          </cell>
          <cell r="Q35">
            <v>82.5</v>
          </cell>
          <cell r="R35">
            <v>0.6</v>
          </cell>
          <cell r="S35">
            <v>151.4</v>
          </cell>
        </row>
        <row r="36"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8">
          <cell r="L38">
            <v>23.2</v>
          </cell>
          <cell r="M38">
            <v>30.9</v>
          </cell>
          <cell r="N38">
            <v>28.9</v>
          </cell>
          <cell r="O38">
            <v>25.3</v>
          </cell>
          <cell r="P38">
            <v>22.9</v>
          </cell>
          <cell r="Q38">
            <v>24.1</v>
          </cell>
          <cell r="R38">
            <v>31.7</v>
          </cell>
          <cell r="S38">
            <v>56</v>
          </cell>
        </row>
        <row r="39">
          <cell r="L39">
            <v>1042.7</v>
          </cell>
          <cell r="M39">
            <v>839.5</v>
          </cell>
          <cell r="N39">
            <v>890.2</v>
          </cell>
          <cell r="O39">
            <v>850.9</v>
          </cell>
          <cell r="P39">
            <v>999.5</v>
          </cell>
          <cell r="Q39">
            <v>1017.6</v>
          </cell>
          <cell r="R39">
            <v>1290.2</v>
          </cell>
          <cell r="S39">
            <v>1187.3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2">
          <cell r="L42">
            <v>57.9</v>
          </cell>
          <cell r="M42">
            <v>59</v>
          </cell>
          <cell r="N42">
            <v>78.400000000000006</v>
          </cell>
          <cell r="O42">
            <v>80.5</v>
          </cell>
          <cell r="P42">
            <v>79.599999999999994</v>
          </cell>
          <cell r="Q42">
            <v>80.3</v>
          </cell>
          <cell r="R42">
            <v>85.5</v>
          </cell>
          <cell r="S42">
            <v>87.3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L44">
            <v>2</v>
          </cell>
          <cell r="M44">
            <v>2.4</v>
          </cell>
          <cell r="N44">
            <v>3.3</v>
          </cell>
          <cell r="O44">
            <v>2.5</v>
          </cell>
          <cell r="P44">
            <v>2.9</v>
          </cell>
          <cell r="Q44">
            <v>2.6</v>
          </cell>
          <cell r="R44">
            <v>3.4</v>
          </cell>
          <cell r="S44">
            <v>21.1</v>
          </cell>
        </row>
        <row r="45">
          <cell r="L45">
            <v>2</v>
          </cell>
          <cell r="M45">
            <v>2.4</v>
          </cell>
          <cell r="N45">
            <v>3.3</v>
          </cell>
          <cell r="O45">
            <v>2.5</v>
          </cell>
          <cell r="P45">
            <v>2.9</v>
          </cell>
          <cell r="Q45">
            <v>2.6</v>
          </cell>
          <cell r="R45">
            <v>3.4</v>
          </cell>
          <cell r="S45">
            <v>2.8</v>
          </cell>
        </row>
        <row r="47"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18.3</v>
          </cell>
        </row>
        <row r="51"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5">
          <cell r="L55">
            <v>0</v>
          </cell>
          <cell r="M55">
            <v>65.5</v>
          </cell>
          <cell r="N55">
            <v>0</v>
          </cell>
          <cell r="O55">
            <v>140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L56">
            <v>109.4</v>
          </cell>
          <cell r="M56">
            <v>155.69999999999999</v>
          </cell>
          <cell r="N56">
            <v>183.8</v>
          </cell>
          <cell r="O56">
            <v>167.4</v>
          </cell>
          <cell r="P56">
            <v>173.2</v>
          </cell>
          <cell r="Q56">
            <v>167.9</v>
          </cell>
          <cell r="R56">
            <v>168.2</v>
          </cell>
          <cell r="S56">
            <v>183</v>
          </cell>
        </row>
        <row r="57">
          <cell r="L57">
            <v>0</v>
          </cell>
          <cell r="M57">
            <v>2025.1</v>
          </cell>
          <cell r="N57">
            <v>0</v>
          </cell>
          <cell r="O57">
            <v>1010.5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L59">
            <v>1239.9000000000001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L60">
            <v>2738.4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L62">
            <v>76.900000000000006</v>
          </cell>
          <cell r="M62">
            <v>56.8</v>
          </cell>
          <cell r="N62">
            <v>71.900000000000006</v>
          </cell>
          <cell r="O62">
            <v>70.8</v>
          </cell>
          <cell r="P62">
            <v>86</v>
          </cell>
          <cell r="Q62">
            <v>86.7</v>
          </cell>
          <cell r="R62">
            <v>93.3</v>
          </cell>
          <cell r="S62">
            <v>81.400000000000006</v>
          </cell>
        </row>
        <row r="64"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6">
          <cell r="L66">
            <v>0</v>
          </cell>
          <cell r="M66">
            <v>0</v>
          </cell>
          <cell r="N66">
            <v>23.7</v>
          </cell>
          <cell r="O66">
            <v>1.4</v>
          </cell>
          <cell r="P66">
            <v>0</v>
          </cell>
          <cell r="Q66">
            <v>0</v>
          </cell>
          <cell r="R66">
            <v>29.7</v>
          </cell>
          <cell r="S66">
            <v>3.3</v>
          </cell>
        </row>
        <row r="67">
          <cell r="L67">
            <v>0</v>
          </cell>
          <cell r="M67">
            <v>1743.3</v>
          </cell>
          <cell r="N67">
            <v>860.4</v>
          </cell>
          <cell r="O67">
            <v>857</v>
          </cell>
          <cell r="P67">
            <v>855.8</v>
          </cell>
          <cell r="Q67">
            <v>857.1</v>
          </cell>
          <cell r="R67">
            <v>858.1</v>
          </cell>
          <cell r="S67">
            <v>858.4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895"/>
  <sheetViews>
    <sheetView showGridLines="0" topLeftCell="K58" zoomScaleNormal="100" workbookViewId="0">
      <selection activeCell="S67" sqref="C67:S79"/>
    </sheetView>
  </sheetViews>
  <sheetFormatPr baseColWidth="10" defaultColWidth="11.42578125" defaultRowHeight="12.75"/>
  <cols>
    <col min="1" max="1" width="0.85546875" style="5" customWidth="1"/>
    <col min="2" max="2" width="79" style="5" customWidth="1"/>
    <col min="3" max="10" width="10.5703125" style="5" customWidth="1"/>
    <col min="11" max="11" width="11.140625" style="5" customWidth="1"/>
    <col min="12" max="12" width="9.5703125" style="86" customWidth="1"/>
    <col min="13" max="13" width="11.5703125" style="86" customWidth="1"/>
    <col min="14" max="14" width="9.42578125" style="86" customWidth="1"/>
    <col min="15" max="18" width="11" style="86" customWidth="1"/>
    <col min="19" max="19" width="10.7109375" style="86" customWidth="1"/>
    <col min="20" max="20" width="16.28515625" style="86" customWidth="1"/>
    <col min="21" max="21" width="13.42578125" style="86" customWidth="1"/>
    <col min="22" max="16384" width="11.42578125" style="5"/>
  </cols>
  <sheetData>
    <row r="1" spans="2:26" ht="7.1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</row>
    <row r="2" spans="2:26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4"/>
      <c r="W2" s="4"/>
      <c r="X2" s="4"/>
      <c r="Y2" s="4"/>
      <c r="Z2" s="4"/>
    </row>
    <row r="3" spans="2:26" ht="13.5" customHeight="1">
      <c r="B3" s="7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4"/>
      <c r="W3" s="4"/>
      <c r="X3" s="4"/>
      <c r="Y3" s="4"/>
      <c r="Z3" s="4"/>
    </row>
    <row r="4" spans="2:26" ht="19.5" customHeight="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4"/>
      <c r="W4" s="4"/>
      <c r="X4" s="4"/>
      <c r="Y4" s="4"/>
      <c r="Z4" s="4"/>
    </row>
    <row r="5" spans="2:26" ht="15.75" customHeight="1"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4"/>
      <c r="W5" s="4"/>
      <c r="X5" s="4"/>
      <c r="Y5" s="4"/>
      <c r="Z5" s="4"/>
    </row>
    <row r="6" spans="2:26" ht="16.5"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4"/>
      <c r="W6" s="4"/>
      <c r="X6" s="4"/>
      <c r="Y6" s="4"/>
      <c r="Z6" s="4"/>
    </row>
    <row r="7" spans="2:26" ht="15" customHeight="1">
      <c r="B7" s="12" t="s">
        <v>4</v>
      </c>
      <c r="C7" s="13">
        <v>2021</v>
      </c>
      <c r="D7" s="14"/>
      <c r="E7" s="14"/>
      <c r="F7" s="14"/>
      <c r="G7" s="14"/>
      <c r="H7" s="14"/>
      <c r="I7" s="14"/>
      <c r="J7" s="14"/>
      <c r="K7" s="15" t="s">
        <v>5</v>
      </c>
      <c r="L7" s="13">
        <v>2021</v>
      </c>
      <c r="M7" s="14"/>
      <c r="N7" s="14"/>
      <c r="O7" s="14"/>
      <c r="P7" s="14"/>
      <c r="Q7" s="14"/>
      <c r="R7" s="14"/>
      <c r="S7" s="14"/>
      <c r="T7" s="16" t="s">
        <v>6</v>
      </c>
      <c r="U7" s="16" t="s">
        <v>7</v>
      </c>
      <c r="V7" s="4"/>
      <c r="W7" s="4"/>
      <c r="X7" s="4"/>
      <c r="Y7" s="4"/>
      <c r="Z7" s="4"/>
    </row>
    <row r="8" spans="2:26" ht="27" customHeight="1" thickBot="1"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8" t="s">
        <v>15</v>
      </c>
      <c r="K8" s="19"/>
      <c r="L8" s="20" t="s">
        <v>8</v>
      </c>
      <c r="M8" s="20" t="s">
        <v>9</v>
      </c>
      <c r="N8" s="20" t="s">
        <v>10</v>
      </c>
      <c r="O8" s="20" t="s">
        <v>11</v>
      </c>
      <c r="P8" s="20" t="s">
        <v>12</v>
      </c>
      <c r="Q8" s="20" t="s">
        <v>13</v>
      </c>
      <c r="R8" s="20" t="s">
        <v>14</v>
      </c>
      <c r="S8" s="18" t="s">
        <v>15</v>
      </c>
      <c r="T8" s="21"/>
      <c r="U8" s="21"/>
      <c r="V8" s="4"/>
      <c r="W8" s="4"/>
      <c r="X8" s="4"/>
      <c r="Y8" s="4"/>
      <c r="Z8" s="4"/>
    </row>
    <row r="9" spans="2:26" ht="18" customHeight="1" thickTop="1">
      <c r="B9" s="22" t="s">
        <v>16</v>
      </c>
      <c r="C9" s="23">
        <f t="shared" ref="C9:T9" si="0">+C10+C49+C57</f>
        <v>48049.8</v>
      </c>
      <c r="D9" s="23">
        <f t="shared" si="0"/>
        <v>42273.200000000004</v>
      </c>
      <c r="E9" s="23">
        <f t="shared" si="0"/>
        <v>41046.300000000003</v>
      </c>
      <c r="F9" s="23">
        <f t="shared" si="0"/>
        <v>68797.399999999994</v>
      </c>
      <c r="G9" s="23">
        <f t="shared" si="0"/>
        <v>48715.200000000004</v>
      </c>
      <c r="H9" s="23">
        <f t="shared" si="0"/>
        <v>50061.099999999991</v>
      </c>
      <c r="I9" s="23">
        <f t="shared" si="0"/>
        <v>59732.000000000007</v>
      </c>
      <c r="J9" s="23">
        <f t="shared" si="0"/>
        <v>49312.9</v>
      </c>
      <c r="K9" s="23">
        <f t="shared" si="0"/>
        <v>407987.89999999997</v>
      </c>
      <c r="L9" s="24">
        <f t="shared" si="0"/>
        <v>48049.500000000007</v>
      </c>
      <c r="M9" s="24">
        <f t="shared" si="0"/>
        <v>42273.200000000004</v>
      </c>
      <c r="N9" s="24">
        <f t="shared" si="0"/>
        <v>41046.300000000003</v>
      </c>
      <c r="O9" s="24">
        <f t="shared" si="0"/>
        <v>68796.5</v>
      </c>
      <c r="P9" s="24">
        <f t="shared" si="0"/>
        <v>48703.6</v>
      </c>
      <c r="Q9" s="24">
        <f t="shared" si="0"/>
        <v>42972.800000000003</v>
      </c>
      <c r="R9" s="24">
        <f t="shared" si="0"/>
        <v>46867.099999999991</v>
      </c>
      <c r="S9" s="24">
        <f t="shared" si="0"/>
        <v>42468.799999999996</v>
      </c>
      <c r="T9" s="25">
        <f t="shared" si="0"/>
        <v>381177.80000000005</v>
      </c>
      <c r="U9" s="25">
        <f t="shared" ref="U9:U51" si="1">+K9/T9*100</f>
        <v>107.03348935850931</v>
      </c>
      <c r="V9" s="4"/>
      <c r="W9" s="4"/>
      <c r="X9" s="4"/>
      <c r="Y9" s="4"/>
      <c r="Z9" s="4"/>
    </row>
    <row r="10" spans="2:26" ht="18" customHeight="1">
      <c r="B10" s="26" t="s">
        <v>17</v>
      </c>
      <c r="C10" s="27">
        <f t="shared" ref="C10:T10" si="2">+C11+C16+C26+C44+C47+C48</f>
        <v>46786.3</v>
      </c>
      <c r="D10" s="27">
        <f t="shared" si="2"/>
        <v>41336.400000000001</v>
      </c>
      <c r="E10" s="27">
        <f t="shared" si="2"/>
        <v>39996.400000000001</v>
      </c>
      <c r="F10" s="27">
        <f t="shared" si="2"/>
        <v>67566.2</v>
      </c>
      <c r="G10" s="27">
        <f t="shared" si="2"/>
        <v>47571.3</v>
      </c>
      <c r="H10" s="27">
        <f t="shared" si="2"/>
        <v>43571.099999999991</v>
      </c>
      <c r="I10" s="27">
        <f t="shared" si="2"/>
        <v>58389.100000000006</v>
      </c>
      <c r="J10" s="27">
        <f t="shared" si="2"/>
        <v>48180.299999999996</v>
      </c>
      <c r="K10" s="27">
        <f t="shared" si="2"/>
        <v>393397.1</v>
      </c>
      <c r="L10" s="28">
        <f t="shared" si="2"/>
        <v>46786.000000000007</v>
      </c>
      <c r="M10" s="28">
        <f t="shared" si="2"/>
        <v>41336.400000000001</v>
      </c>
      <c r="N10" s="28">
        <f t="shared" si="2"/>
        <v>39996.400000000001</v>
      </c>
      <c r="O10" s="28">
        <f t="shared" si="2"/>
        <v>67565.3</v>
      </c>
      <c r="P10" s="28">
        <f t="shared" si="2"/>
        <v>47559.7</v>
      </c>
      <c r="Q10" s="28">
        <f t="shared" si="2"/>
        <v>36464.400000000001</v>
      </c>
      <c r="R10" s="28">
        <f t="shared" si="2"/>
        <v>45630.399999999994</v>
      </c>
      <c r="S10" s="28">
        <f t="shared" si="2"/>
        <v>41350.899999999994</v>
      </c>
      <c r="T10" s="29">
        <f t="shared" si="2"/>
        <v>366689.5</v>
      </c>
      <c r="U10" s="30">
        <f t="shared" si="1"/>
        <v>107.28343734958324</v>
      </c>
      <c r="V10" s="4"/>
      <c r="W10" s="4"/>
      <c r="X10" s="4"/>
      <c r="Y10" s="4"/>
      <c r="Z10" s="4"/>
    </row>
    <row r="11" spans="2:26" ht="18" customHeight="1">
      <c r="B11" s="26" t="s">
        <v>18</v>
      </c>
      <c r="C11" s="31">
        <f t="shared" ref="C11:G11" si="3">SUM(C12:C15)</f>
        <v>21803.3</v>
      </c>
      <c r="D11" s="31">
        <f t="shared" si="3"/>
        <v>19465.5</v>
      </c>
      <c r="E11" s="31">
        <f t="shared" si="3"/>
        <v>15179.8</v>
      </c>
      <c r="F11" s="31">
        <f t="shared" si="3"/>
        <v>39847.899999999994</v>
      </c>
      <c r="G11" s="31">
        <f t="shared" si="3"/>
        <v>22506.2</v>
      </c>
      <c r="H11" s="31">
        <f t="shared" ref="H11:T11" si="4">SUM(H12:H15)</f>
        <v>18611.899999999998</v>
      </c>
      <c r="I11" s="31">
        <f t="shared" si="4"/>
        <v>29579.699999999997</v>
      </c>
      <c r="J11" s="31">
        <f t="shared" si="4"/>
        <v>21700.6</v>
      </c>
      <c r="K11" s="32">
        <f t="shared" si="4"/>
        <v>188694.9</v>
      </c>
      <c r="L11" s="33">
        <f t="shared" si="4"/>
        <v>21803.200000000001</v>
      </c>
      <c r="M11" s="33">
        <f t="shared" si="4"/>
        <v>19465.5</v>
      </c>
      <c r="N11" s="33">
        <f t="shared" si="4"/>
        <v>15179.8</v>
      </c>
      <c r="O11" s="33">
        <f t="shared" si="4"/>
        <v>39847.899999999994</v>
      </c>
      <c r="P11" s="33">
        <f t="shared" si="4"/>
        <v>22506.3</v>
      </c>
      <c r="Q11" s="33">
        <f t="shared" si="4"/>
        <v>13730.9</v>
      </c>
      <c r="R11" s="33">
        <f t="shared" si="4"/>
        <v>22635.1</v>
      </c>
      <c r="S11" s="33">
        <f t="shared" si="4"/>
        <v>19757.099999999999</v>
      </c>
      <c r="T11" s="29">
        <f t="shared" si="4"/>
        <v>174925.8</v>
      </c>
      <c r="U11" s="30">
        <f t="shared" si="1"/>
        <v>107.87139461417357</v>
      </c>
      <c r="V11" s="4"/>
      <c r="W11" s="4"/>
      <c r="X11" s="4"/>
      <c r="Y11" s="4"/>
      <c r="Z11" s="4"/>
    </row>
    <row r="12" spans="2:26" ht="18" customHeight="1">
      <c r="B12" s="34" t="s">
        <v>19</v>
      </c>
      <c r="C12" s="35">
        <f>+[1]DGII!L12</f>
        <v>6347.1</v>
      </c>
      <c r="D12" s="35">
        <f>+[1]DGII!M12</f>
        <v>5866.4</v>
      </c>
      <c r="E12" s="35">
        <f>+[1]DGII!N12</f>
        <v>6287.3</v>
      </c>
      <c r="F12" s="35">
        <f>+[1]DGII!O12</f>
        <v>5482.9</v>
      </c>
      <c r="G12" s="35">
        <f>+[1]DGII!P12</f>
        <v>6263.3</v>
      </c>
      <c r="H12" s="35">
        <f>+[1]DGII!Q12</f>
        <v>5392</v>
      </c>
      <c r="I12" s="35">
        <f>+[1]DGII!R12</f>
        <v>5315.5</v>
      </c>
      <c r="J12" s="35">
        <f>+[1]DGII!S12</f>
        <v>5631.3</v>
      </c>
      <c r="K12" s="36">
        <f>SUM(C12:J12)</f>
        <v>46585.8</v>
      </c>
      <c r="L12" s="37">
        <f>+'[1]PP (EST)'!L12</f>
        <v>6347.1</v>
      </c>
      <c r="M12" s="37">
        <f>+'[1]PP (EST)'!M12</f>
        <v>5866.4</v>
      </c>
      <c r="N12" s="37">
        <f>+'[1]PP (EST)'!N12</f>
        <v>6287.3</v>
      </c>
      <c r="O12" s="37">
        <f>+'[1]PP (EST)'!O12</f>
        <v>5482.9</v>
      </c>
      <c r="P12" s="37">
        <f>+'[1]PP (EST)'!P12</f>
        <v>6263.3</v>
      </c>
      <c r="Q12" s="37">
        <f>+'[1]PP (EST)'!Q12</f>
        <v>4320</v>
      </c>
      <c r="R12" s="37">
        <f>+'[1]PP (EST)'!R12</f>
        <v>5618.6</v>
      </c>
      <c r="S12" s="37">
        <f>+'[1]PP (EST)'!S12</f>
        <v>5572.7</v>
      </c>
      <c r="T12" s="38">
        <f>SUM(L12:S12)</f>
        <v>45758.299999999996</v>
      </c>
      <c r="U12" s="39">
        <f t="shared" si="1"/>
        <v>101.80841508535066</v>
      </c>
      <c r="V12" s="4"/>
      <c r="W12" s="4"/>
      <c r="X12" s="4"/>
      <c r="Y12" s="4"/>
      <c r="Z12" s="4"/>
    </row>
    <row r="13" spans="2:26" ht="18" customHeight="1">
      <c r="B13" s="34" t="s">
        <v>20</v>
      </c>
      <c r="C13" s="35">
        <f>+[1]DGII!L13</f>
        <v>11336.3</v>
      </c>
      <c r="D13" s="35">
        <f>+[1]DGII!M13</f>
        <v>11432.6</v>
      </c>
      <c r="E13" s="35">
        <f>+[1]DGII!N13</f>
        <v>6592.9</v>
      </c>
      <c r="F13" s="35">
        <f>+[1]DGII!O13</f>
        <v>30794.799999999999</v>
      </c>
      <c r="G13" s="35">
        <f>+[1]DGII!P13</f>
        <v>12656.4</v>
      </c>
      <c r="H13" s="35">
        <f>+[1]DGII!Q13</f>
        <v>9294.6</v>
      </c>
      <c r="I13" s="35">
        <f>+[1]DGII!R13</f>
        <v>19349.7</v>
      </c>
      <c r="J13" s="35">
        <f>+[1]DGII!S13</f>
        <v>12075.9</v>
      </c>
      <c r="K13" s="36">
        <f>SUM(C13:J13)</f>
        <v>113533.2</v>
      </c>
      <c r="L13" s="37">
        <f>+'[1]PP (EST)'!L13</f>
        <v>11336.3</v>
      </c>
      <c r="M13" s="37">
        <f>+'[1]PP (EST)'!M13</f>
        <v>11432.6</v>
      </c>
      <c r="N13" s="37">
        <f>+'[1]PP (EST)'!N13</f>
        <v>6592.9</v>
      </c>
      <c r="O13" s="37">
        <f>+'[1]PP (EST)'!O13</f>
        <v>30794.799999999999</v>
      </c>
      <c r="P13" s="37">
        <f>+'[1]PP (EST)'!P13</f>
        <v>12656.5</v>
      </c>
      <c r="Q13" s="37">
        <f>+'[1]PP (EST)'!Q13</f>
        <v>6475.1</v>
      </c>
      <c r="R13" s="37">
        <f>+'[1]PP (EST)'!R13</f>
        <v>14144.6</v>
      </c>
      <c r="S13" s="37">
        <f>+'[1]PP (EST)'!S13</f>
        <v>11434.4</v>
      </c>
      <c r="T13" s="38">
        <f>SUM(L13:S13)</f>
        <v>104867.20000000001</v>
      </c>
      <c r="U13" s="39">
        <f t="shared" si="1"/>
        <v>108.26378505385858</v>
      </c>
      <c r="V13" s="4"/>
      <c r="W13" s="4"/>
      <c r="X13" s="4"/>
      <c r="Y13" s="4"/>
      <c r="Z13" s="4"/>
    </row>
    <row r="14" spans="2:26" ht="18" customHeight="1">
      <c r="B14" s="34" t="s">
        <v>21</v>
      </c>
      <c r="C14" s="35">
        <f>+[1]DGII!L14</f>
        <v>4044.1</v>
      </c>
      <c r="D14" s="35">
        <f>+[1]DGII!M14</f>
        <v>2100.1999999999998</v>
      </c>
      <c r="E14" s="35">
        <f>+[1]DGII!N14</f>
        <v>2215.3000000000002</v>
      </c>
      <c r="F14" s="35">
        <f>+[1]DGII!O14</f>
        <v>3480.7</v>
      </c>
      <c r="G14" s="35">
        <f>+[1]DGII!P14</f>
        <v>3462.7</v>
      </c>
      <c r="H14" s="35">
        <f>+[1]DGII!Q14</f>
        <v>3799.2</v>
      </c>
      <c r="I14" s="35">
        <f>+[1]DGII!R14</f>
        <v>4774.3999999999996</v>
      </c>
      <c r="J14" s="35">
        <f>+[1]DGII!S14</f>
        <v>3831.8</v>
      </c>
      <c r="K14" s="36">
        <f>SUM(C14:J14)</f>
        <v>27708.399999999998</v>
      </c>
      <c r="L14" s="37">
        <f>+'[1]PP (EST)'!L14</f>
        <v>4044</v>
      </c>
      <c r="M14" s="37">
        <f>+'[1]PP (EST)'!M14</f>
        <v>2100.1999999999998</v>
      </c>
      <c r="N14" s="37">
        <f>+'[1]PP (EST)'!N14</f>
        <v>2215.3000000000002</v>
      </c>
      <c r="O14" s="37">
        <f>+'[1]PP (EST)'!O14</f>
        <v>3480.7</v>
      </c>
      <c r="P14" s="37">
        <f>+'[1]PP (EST)'!P14</f>
        <v>3462.7</v>
      </c>
      <c r="Q14" s="37">
        <f>+'[1]PP (EST)'!Q14</f>
        <v>2860.4</v>
      </c>
      <c r="R14" s="37">
        <f>+'[1]PP (EST)'!R14</f>
        <v>2790.8</v>
      </c>
      <c r="S14" s="37">
        <f>+'[1]PP (EST)'!S14</f>
        <v>2640.9</v>
      </c>
      <c r="T14" s="38">
        <f>SUM(L14:S14)</f>
        <v>23595.000000000004</v>
      </c>
      <c r="U14" s="39">
        <f t="shared" si="1"/>
        <v>117.43335452426358</v>
      </c>
      <c r="V14" s="4"/>
      <c r="W14" s="4"/>
      <c r="X14" s="4"/>
      <c r="Y14" s="4"/>
      <c r="Z14" s="4"/>
    </row>
    <row r="15" spans="2:26" ht="18" customHeight="1">
      <c r="B15" s="34" t="s">
        <v>22</v>
      </c>
      <c r="C15" s="35">
        <f>+[1]DGII!L15</f>
        <v>75.8</v>
      </c>
      <c r="D15" s="35">
        <f>+[1]DGII!M15</f>
        <v>66.3</v>
      </c>
      <c r="E15" s="35">
        <f>+[1]DGII!N15</f>
        <v>84.3</v>
      </c>
      <c r="F15" s="35">
        <f>+[1]DGII!O15</f>
        <v>89.5</v>
      </c>
      <c r="G15" s="35">
        <f>+[1]DGII!P15</f>
        <v>123.8</v>
      </c>
      <c r="H15" s="35">
        <f>+[1]DGII!Q15</f>
        <v>126.1</v>
      </c>
      <c r="I15" s="35">
        <f>+[1]DGII!R15</f>
        <v>140.1</v>
      </c>
      <c r="J15" s="35">
        <f>+[1]DGII!S15</f>
        <v>161.6</v>
      </c>
      <c r="K15" s="36">
        <f>SUM(C15:J15)</f>
        <v>867.5</v>
      </c>
      <c r="L15" s="37">
        <f>+'[1]PP (EST)'!L15</f>
        <v>75.8</v>
      </c>
      <c r="M15" s="37">
        <f>+'[1]PP (EST)'!M15</f>
        <v>66.3</v>
      </c>
      <c r="N15" s="37">
        <f>+'[1]PP (EST)'!N15</f>
        <v>84.3</v>
      </c>
      <c r="O15" s="37">
        <f>+'[1]PP (EST)'!O15</f>
        <v>89.5</v>
      </c>
      <c r="P15" s="37">
        <f>+'[1]PP (EST)'!P15</f>
        <v>123.8</v>
      </c>
      <c r="Q15" s="37">
        <f>+'[1]PP (EST)'!Q15</f>
        <v>75.400000000000006</v>
      </c>
      <c r="R15" s="37">
        <f>+'[1]PP (EST)'!R15</f>
        <v>81.099999999999994</v>
      </c>
      <c r="S15" s="37">
        <f>+'[1]PP (EST)'!S15</f>
        <v>109.1</v>
      </c>
      <c r="T15" s="38">
        <f>SUM(L15:S15)</f>
        <v>705.30000000000007</v>
      </c>
      <c r="U15" s="39">
        <f t="shared" si="1"/>
        <v>122.99730611087479</v>
      </c>
      <c r="V15" s="4"/>
      <c r="W15" s="4"/>
      <c r="X15" s="4"/>
      <c r="Y15" s="4"/>
      <c r="Z15" s="4"/>
    </row>
    <row r="16" spans="2:26" ht="18" customHeight="1">
      <c r="B16" s="26" t="s">
        <v>23</v>
      </c>
      <c r="C16" s="27">
        <f t="shared" ref="C16:T16" si="5">+C17+C25</f>
        <v>1866.6999999999998</v>
      </c>
      <c r="D16" s="27">
        <f t="shared" si="5"/>
        <v>2499.3999999999996</v>
      </c>
      <c r="E16" s="27">
        <f t="shared" si="5"/>
        <v>3880</v>
      </c>
      <c r="F16" s="27">
        <f t="shared" si="5"/>
        <v>5507.5</v>
      </c>
      <c r="G16" s="27">
        <f t="shared" si="5"/>
        <v>3245.7999999999997</v>
      </c>
      <c r="H16" s="27">
        <f t="shared" si="5"/>
        <v>3207.5000000000005</v>
      </c>
      <c r="I16" s="27">
        <f t="shared" si="5"/>
        <v>4944.9000000000015</v>
      </c>
      <c r="J16" s="27">
        <f t="shared" si="5"/>
        <v>3114.9999999999995</v>
      </c>
      <c r="K16" s="40">
        <f t="shared" si="5"/>
        <v>28266.799999999996</v>
      </c>
      <c r="L16" s="28">
        <f t="shared" si="5"/>
        <v>1866.6999999999998</v>
      </c>
      <c r="M16" s="28">
        <f t="shared" si="5"/>
        <v>2499.3999999999996</v>
      </c>
      <c r="N16" s="28">
        <f t="shared" si="5"/>
        <v>3880</v>
      </c>
      <c r="O16" s="28">
        <f t="shared" si="5"/>
        <v>5507.3</v>
      </c>
      <c r="P16" s="28">
        <f t="shared" si="5"/>
        <v>3245.7999999999997</v>
      </c>
      <c r="Q16" s="28">
        <f t="shared" si="5"/>
        <v>2172.9999999999995</v>
      </c>
      <c r="R16" s="28">
        <f t="shared" si="5"/>
        <v>2194.6</v>
      </c>
      <c r="S16" s="28">
        <f t="shared" si="5"/>
        <v>2028.6000000000001</v>
      </c>
      <c r="T16" s="29">
        <f t="shared" si="5"/>
        <v>23395.4</v>
      </c>
      <c r="U16" s="30">
        <f t="shared" si="1"/>
        <v>120.8220419398685</v>
      </c>
      <c r="V16" s="4"/>
      <c r="W16" s="4"/>
      <c r="X16" s="4"/>
      <c r="Y16" s="4"/>
      <c r="Z16" s="4"/>
    </row>
    <row r="17" spans="2:26" ht="18" customHeight="1">
      <c r="B17" s="41" t="s">
        <v>24</v>
      </c>
      <c r="C17" s="27">
        <f t="shared" ref="C17:T17" si="6">SUM(C18:C24)</f>
        <v>1810.6</v>
      </c>
      <c r="D17" s="27">
        <f t="shared" si="6"/>
        <v>2419.1999999999998</v>
      </c>
      <c r="E17" s="27">
        <f t="shared" si="6"/>
        <v>3785.6</v>
      </c>
      <c r="F17" s="27">
        <f t="shared" si="6"/>
        <v>5414.2</v>
      </c>
      <c r="G17" s="27">
        <f t="shared" si="6"/>
        <v>3113.6</v>
      </c>
      <c r="H17" s="27">
        <f t="shared" si="6"/>
        <v>3065.6000000000004</v>
      </c>
      <c r="I17" s="27">
        <f t="shared" si="6"/>
        <v>4736.9000000000015</v>
      </c>
      <c r="J17" s="27">
        <f t="shared" si="6"/>
        <v>2936.7999999999997</v>
      </c>
      <c r="K17" s="40">
        <f t="shared" si="6"/>
        <v>27282.499999999996</v>
      </c>
      <c r="L17" s="28">
        <f t="shared" si="6"/>
        <v>1810.6</v>
      </c>
      <c r="M17" s="28">
        <f t="shared" si="6"/>
        <v>2419.1999999999998</v>
      </c>
      <c r="N17" s="28">
        <f t="shared" si="6"/>
        <v>3785.6</v>
      </c>
      <c r="O17" s="28">
        <f t="shared" si="6"/>
        <v>5414</v>
      </c>
      <c r="P17" s="28">
        <f t="shared" si="6"/>
        <v>3113.7</v>
      </c>
      <c r="Q17" s="28">
        <f t="shared" si="6"/>
        <v>2092.0999999999995</v>
      </c>
      <c r="R17" s="28">
        <f t="shared" si="6"/>
        <v>2085.7999999999997</v>
      </c>
      <c r="S17" s="28">
        <f t="shared" si="6"/>
        <v>1915.9</v>
      </c>
      <c r="T17" s="29">
        <f t="shared" si="6"/>
        <v>22636.9</v>
      </c>
      <c r="U17" s="30">
        <f t="shared" si="1"/>
        <v>120.52224465364073</v>
      </c>
      <c r="V17" s="4"/>
      <c r="W17" s="4"/>
      <c r="X17" s="4"/>
      <c r="Y17" s="4"/>
      <c r="Z17" s="4"/>
    </row>
    <row r="18" spans="2:26" ht="18" customHeight="1">
      <c r="B18" s="42" t="s">
        <v>25</v>
      </c>
      <c r="C18" s="43">
        <f>+[1]DGII!L18</f>
        <v>116.3</v>
      </c>
      <c r="D18" s="43">
        <f>+[1]DGII!M18</f>
        <v>270.7</v>
      </c>
      <c r="E18" s="43">
        <f>+[1]DGII!N18</f>
        <v>1198.3</v>
      </c>
      <c r="F18" s="43">
        <f>+[1]DGII!O18</f>
        <v>237.5</v>
      </c>
      <c r="G18" s="43">
        <f>+[1]DGII!P18</f>
        <v>227.3</v>
      </c>
      <c r="H18" s="43">
        <f>+[1]DGII!Q18</f>
        <v>187.8</v>
      </c>
      <c r="I18" s="43">
        <f>+[1]DGII!R18</f>
        <v>268.8</v>
      </c>
      <c r="J18" s="43">
        <f>+[1]DGII!S18</f>
        <v>256.10000000000002</v>
      </c>
      <c r="K18" s="36">
        <f t="shared" ref="K18:K25" si="7">SUM(C18:J18)</f>
        <v>2762.8</v>
      </c>
      <c r="L18" s="44">
        <f>+'[1]PP (EST)'!L18</f>
        <v>116.3</v>
      </c>
      <c r="M18" s="44">
        <f>+'[1]PP (EST)'!M18</f>
        <v>270.7</v>
      </c>
      <c r="N18" s="44">
        <f>+'[1]PP (EST)'!N18</f>
        <v>1198.3</v>
      </c>
      <c r="O18" s="44">
        <f>+'[1]PP (EST)'!O18</f>
        <v>237.5</v>
      </c>
      <c r="P18" s="44">
        <f>+'[1]PP (EST)'!P18</f>
        <v>227.3</v>
      </c>
      <c r="Q18" s="44">
        <f>+'[1]PP (EST)'!Q18</f>
        <v>129.6</v>
      </c>
      <c r="R18" s="44">
        <f>+'[1]PP (EST)'!R18</f>
        <v>124.7</v>
      </c>
      <c r="S18" s="44">
        <f>+'[1]PP (EST)'!S18</f>
        <v>274.10000000000002</v>
      </c>
      <c r="T18" s="38">
        <f t="shared" ref="T18:T25" si="8">SUM(L18:S18)</f>
        <v>2578.4999999999995</v>
      </c>
      <c r="U18" s="39">
        <f t="shared" si="1"/>
        <v>107.14756641458214</v>
      </c>
      <c r="V18" s="4"/>
      <c r="W18" s="4"/>
      <c r="X18" s="4"/>
      <c r="Y18" s="4"/>
      <c r="Z18" s="4"/>
    </row>
    <row r="19" spans="2:26" ht="18" customHeight="1">
      <c r="B19" s="42" t="s">
        <v>26</v>
      </c>
      <c r="C19" s="43">
        <f>+[1]DGII!L19</f>
        <v>248.2</v>
      </c>
      <c r="D19" s="43">
        <f>+[1]DGII!M19</f>
        <v>181.9</v>
      </c>
      <c r="E19" s="43">
        <f>+[1]DGII!N19</f>
        <v>264.8</v>
      </c>
      <c r="F19" s="43">
        <f>+[1]DGII!O19</f>
        <v>2740.6</v>
      </c>
      <c r="G19" s="43">
        <f>+[1]DGII!P19</f>
        <v>413</v>
      </c>
      <c r="H19" s="43">
        <f>+[1]DGII!Q19</f>
        <v>393.7</v>
      </c>
      <c r="I19" s="43">
        <f>+[1]DGII!R19</f>
        <v>658.6</v>
      </c>
      <c r="J19" s="43">
        <f>+[1]DGII!S19</f>
        <v>238.5</v>
      </c>
      <c r="K19" s="36">
        <f t="shared" si="7"/>
        <v>5139.3</v>
      </c>
      <c r="L19" s="44">
        <f>+'[1]PP (EST)'!L19</f>
        <v>248.2</v>
      </c>
      <c r="M19" s="44">
        <f>+'[1]PP (EST)'!M19</f>
        <v>181.9</v>
      </c>
      <c r="N19" s="44">
        <f>+'[1]PP (EST)'!N19</f>
        <v>264.8</v>
      </c>
      <c r="O19" s="44">
        <f>+'[1]PP (EST)'!O19</f>
        <v>2740.6</v>
      </c>
      <c r="P19" s="44">
        <f>+'[1]PP (EST)'!P19</f>
        <v>413</v>
      </c>
      <c r="Q19" s="44">
        <f>+'[1]PP (EST)'!Q19</f>
        <v>296</v>
      </c>
      <c r="R19" s="44">
        <f>+'[1]PP (EST)'!R19</f>
        <v>240</v>
      </c>
      <c r="S19" s="44">
        <f>+'[1]PP (EST)'!S19</f>
        <v>220.5</v>
      </c>
      <c r="T19" s="38">
        <f t="shared" si="8"/>
        <v>4605</v>
      </c>
      <c r="U19" s="39">
        <f t="shared" si="1"/>
        <v>111.6026058631922</v>
      </c>
      <c r="V19" s="4"/>
      <c r="W19" s="4"/>
      <c r="X19" s="4"/>
      <c r="Y19" s="4"/>
      <c r="Z19" s="4"/>
    </row>
    <row r="20" spans="2:26" ht="18" customHeight="1">
      <c r="B20" s="42" t="s">
        <v>27</v>
      </c>
      <c r="C20" s="43">
        <f>+[1]DGII!L20</f>
        <v>515.29999999999995</v>
      </c>
      <c r="D20" s="43">
        <f>+[1]DGII!M20</f>
        <v>901.1</v>
      </c>
      <c r="E20" s="43">
        <f>+[1]DGII!N20</f>
        <v>1133.2</v>
      </c>
      <c r="F20" s="43">
        <f>+[1]DGII!O20</f>
        <v>1096.5999999999999</v>
      </c>
      <c r="G20" s="43">
        <f>+[1]DGII!P20</f>
        <v>1191.3</v>
      </c>
      <c r="H20" s="43">
        <f>+[1]DGII!Q20</f>
        <v>1343.3</v>
      </c>
      <c r="I20" s="43">
        <f>+[1]DGII!R20</f>
        <v>2367.8000000000002</v>
      </c>
      <c r="J20" s="43">
        <f>+[1]DGII!S20</f>
        <v>1219</v>
      </c>
      <c r="K20" s="36">
        <f t="shared" si="7"/>
        <v>9767.6</v>
      </c>
      <c r="L20" s="44">
        <f>+'[1]PP (EST)'!L20</f>
        <v>515.29999999999995</v>
      </c>
      <c r="M20" s="44">
        <f>+'[1]PP (EST)'!M20</f>
        <v>901.1</v>
      </c>
      <c r="N20" s="44">
        <f>+'[1]PP (EST)'!N20</f>
        <v>1133.2</v>
      </c>
      <c r="O20" s="44">
        <f>+'[1]PP (EST)'!O20</f>
        <v>1096.5999999999999</v>
      </c>
      <c r="P20" s="44">
        <f>+'[1]PP (EST)'!P20</f>
        <v>1191.3</v>
      </c>
      <c r="Q20" s="44">
        <f>+'[1]PP (EST)'!Q20</f>
        <v>742.9</v>
      </c>
      <c r="R20" s="44">
        <f>+'[1]PP (EST)'!R20</f>
        <v>598.6</v>
      </c>
      <c r="S20" s="44">
        <f>+'[1]PP (EST)'!S20</f>
        <v>423.4</v>
      </c>
      <c r="T20" s="38">
        <f t="shared" si="8"/>
        <v>6602.4</v>
      </c>
      <c r="U20" s="39">
        <f t="shared" si="1"/>
        <v>147.94014297831092</v>
      </c>
      <c r="V20" s="4"/>
      <c r="W20" s="4"/>
      <c r="X20" s="4"/>
      <c r="Y20" s="4"/>
      <c r="Z20" s="4"/>
    </row>
    <row r="21" spans="2:26" ht="18" customHeight="1">
      <c r="B21" s="42" t="s">
        <v>28</v>
      </c>
      <c r="C21" s="43">
        <f>+[1]DGII!L21</f>
        <v>105.3</v>
      </c>
      <c r="D21" s="43">
        <f>+[1]DGII!M21</f>
        <v>159.6</v>
      </c>
      <c r="E21" s="43">
        <f>+[1]DGII!N21</f>
        <v>187.4</v>
      </c>
      <c r="F21" s="43">
        <f>+[1]DGII!O21</f>
        <v>160.69999999999999</v>
      </c>
      <c r="G21" s="43">
        <f>+[1]DGII!P21</f>
        <v>163</v>
      </c>
      <c r="H21" s="43">
        <f>+[1]DGII!Q21</f>
        <v>153.1</v>
      </c>
      <c r="I21" s="43">
        <f>+[1]DGII!R21</f>
        <v>162.30000000000001</v>
      </c>
      <c r="J21" s="43">
        <f>+[1]DGII!S21</f>
        <v>155.19999999999999</v>
      </c>
      <c r="K21" s="36">
        <f t="shared" si="7"/>
        <v>1246.6000000000001</v>
      </c>
      <c r="L21" s="44">
        <f>+'[1]PP (EST)'!L21</f>
        <v>105.3</v>
      </c>
      <c r="M21" s="44">
        <f>+'[1]PP (EST)'!M21</f>
        <v>159.6</v>
      </c>
      <c r="N21" s="44">
        <f>+'[1]PP (EST)'!N21</f>
        <v>187.4</v>
      </c>
      <c r="O21" s="44">
        <f>+'[1]PP (EST)'!O21</f>
        <v>160.5</v>
      </c>
      <c r="P21" s="44">
        <f>+'[1]PP (EST)'!P21</f>
        <v>163.19999999999999</v>
      </c>
      <c r="Q21" s="44">
        <f>+'[1]PP (EST)'!Q21</f>
        <v>136.6</v>
      </c>
      <c r="R21" s="44">
        <f>+'[1]PP (EST)'!R21</f>
        <v>165.3</v>
      </c>
      <c r="S21" s="44">
        <f>+'[1]PP (EST)'!S21</f>
        <v>116.3</v>
      </c>
      <c r="T21" s="38">
        <f t="shared" si="8"/>
        <v>1194.2</v>
      </c>
      <c r="U21" s="39">
        <f t="shared" si="1"/>
        <v>104.3878747278513</v>
      </c>
      <c r="V21" s="4"/>
      <c r="W21" s="4"/>
      <c r="X21" s="4"/>
      <c r="Y21" s="4"/>
      <c r="Z21" s="4"/>
    </row>
    <row r="22" spans="2:26" ht="18" customHeight="1">
      <c r="B22" s="42" t="s">
        <v>29</v>
      </c>
      <c r="C22" s="43">
        <f>+[1]DGII!L22</f>
        <v>35.5</v>
      </c>
      <c r="D22" s="43">
        <f>+[1]DGII!M22</f>
        <v>64.3</v>
      </c>
      <c r="E22" s="43">
        <f>+[1]DGII!N22</f>
        <v>99.5</v>
      </c>
      <c r="F22" s="43">
        <f>+[1]DGII!O22</f>
        <v>77.8</v>
      </c>
      <c r="G22" s="43">
        <f>+[1]DGII!P22</f>
        <v>103.3</v>
      </c>
      <c r="H22" s="43">
        <f>+[1]DGII!Q22</f>
        <v>83.5</v>
      </c>
      <c r="I22" s="43">
        <f>+[1]DGII!R22</f>
        <v>147.30000000000001</v>
      </c>
      <c r="J22" s="43">
        <f>+[1]DGII!S22</f>
        <v>162.4</v>
      </c>
      <c r="K22" s="36">
        <f t="shared" si="7"/>
        <v>773.6</v>
      </c>
      <c r="L22" s="45">
        <v>35.5</v>
      </c>
      <c r="M22" s="45">
        <v>64.3</v>
      </c>
      <c r="N22" s="45">
        <v>99.5</v>
      </c>
      <c r="O22" s="45">
        <v>77.8</v>
      </c>
      <c r="P22" s="45">
        <v>103.2</v>
      </c>
      <c r="Q22" s="45">
        <v>44.1</v>
      </c>
      <c r="R22" s="45">
        <v>63.6</v>
      </c>
      <c r="S22" s="46">
        <v>65.3</v>
      </c>
      <c r="T22" s="38">
        <f t="shared" si="8"/>
        <v>553.30000000000007</v>
      </c>
      <c r="U22" s="39">
        <f t="shared" si="1"/>
        <v>139.81565154527379</v>
      </c>
      <c r="V22" s="4"/>
      <c r="W22" s="4"/>
      <c r="X22" s="4"/>
      <c r="Y22" s="4"/>
      <c r="Z22" s="4"/>
    </row>
    <row r="23" spans="2:26" ht="18" customHeight="1">
      <c r="B23" s="47" t="s">
        <v>30</v>
      </c>
      <c r="C23" s="43">
        <f>+[1]DGII!L23</f>
        <v>773.8</v>
      </c>
      <c r="D23" s="43">
        <f>+[1]DGII!M23</f>
        <v>777.5</v>
      </c>
      <c r="E23" s="43">
        <f>+[1]DGII!N23</f>
        <v>795.8</v>
      </c>
      <c r="F23" s="43">
        <f>+[1]DGII!O23</f>
        <v>986.5</v>
      </c>
      <c r="G23" s="43">
        <f>+[1]DGII!P23</f>
        <v>832.1</v>
      </c>
      <c r="H23" s="43">
        <f>+[1]DGII!Q23</f>
        <v>802.7</v>
      </c>
      <c r="I23" s="43">
        <f>+[1]DGII!R23</f>
        <v>1074</v>
      </c>
      <c r="J23" s="43">
        <f>+[1]DGII!S23</f>
        <v>828</v>
      </c>
      <c r="K23" s="36">
        <f t="shared" si="7"/>
        <v>6870.4</v>
      </c>
      <c r="L23" s="44">
        <f>+'[1]PP (EST)'!L22</f>
        <v>773.8</v>
      </c>
      <c r="M23" s="44">
        <f>+'[1]PP (EST)'!M22</f>
        <v>777.5</v>
      </c>
      <c r="N23" s="44">
        <f>+'[1]PP (EST)'!N22</f>
        <v>795.8</v>
      </c>
      <c r="O23" s="44">
        <f>+'[1]PP (EST)'!O22</f>
        <v>986.5</v>
      </c>
      <c r="P23" s="44">
        <f>+'[1]PP (EST)'!P22</f>
        <v>832.1</v>
      </c>
      <c r="Q23" s="44">
        <f>+'[1]PP (EST)'!Q22</f>
        <v>714.7</v>
      </c>
      <c r="R23" s="44">
        <f>+'[1]PP (EST)'!R22</f>
        <v>745.3</v>
      </c>
      <c r="S23" s="44">
        <f>+'[1]PP (EST)'!S22</f>
        <v>758.4</v>
      </c>
      <c r="T23" s="38">
        <f t="shared" si="8"/>
        <v>6384.0999999999995</v>
      </c>
      <c r="U23" s="39">
        <f t="shared" si="1"/>
        <v>107.61736188342914</v>
      </c>
      <c r="V23" s="4"/>
      <c r="W23" s="4"/>
      <c r="X23" s="4"/>
      <c r="Y23" s="4"/>
      <c r="Z23" s="4"/>
    </row>
    <row r="24" spans="2:26" s="49" customFormat="1" ht="18" customHeight="1">
      <c r="B24" s="47" t="s">
        <v>31</v>
      </c>
      <c r="C24" s="43">
        <f>+[1]DGII!L24</f>
        <v>16.2</v>
      </c>
      <c r="D24" s="43">
        <f>+[1]DGII!M24</f>
        <v>64.099999999999994</v>
      </c>
      <c r="E24" s="43">
        <f>+[1]DGII!N24</f>
        <v>106.6</v>
      </c>
      <c r="F24" s="43">
        <f>+[1]DGII!O24</f>
        <v>114.5</v>
      </c>
      <c r="G24" s="43">
        <f>+[1]DGII!P24</f>
        <v>183.6</v>
      </c>
      <c r="H24" s="43">
        <f>+[1]DGII!Q24</f>
        <v>101.5</v>
      </c>
      <c r="I24" s="43">
        <f>+[1]DGII!R24</f>
        <v>58.1</v>
      </c>
      <c r="J24" s="43">
        <f>+[1]DGII!S24</f>
        <v>77.599999999999994</v>
      </c>
      <c r="K24" s="36">
        <f t="shared" si="7"/>
        <v>722.2</v>
      </c>
      <c r="L24" s="46">
        <v>16.2</v>
      </c>
      <c r="M24" s="46">
        <v>64.099999999999994</v>
      </c>
      <c r="N24" s="46">
        <v>106.6</v>
      </c>
      <c r="O24" s="46">
        <v>114.5</v>
      </c>
      <c r="P24" s="46">
        <v>183.6</v>
      </c>
      <c r="Q24" s="46">
        <v>28.2</v>
      </c>
      <c r="R24" s="46">
        <v>148.30000000000001</v>
      </c>
      <c r="S24" s="46">
        <v>57.9</v>
      </c>
      <c r="T24" s="38">
        <f t="shared" si="8"/>
        <v>719.4</v>
      </c>
      <c r="U24" s="39">
        <f t="shared" si="1"/>
        <v>100.38921323324995</v>
      </c>
      <c r="V24" s="48"/>
      <c r="W24" s="48"/>
      <c r="X24" s="48"/>
      <c r="Y24" s="48"/>
      <c r="Z24" s="48"/>
    </row>
    <row r="25" spans="2:26" s="49" customFormat="1" ht="18" customHeight="1">
      <c r="B25" s="41" t="s">
        <v>32</v>
      </c>
      <c r="C25" s="27">
        <f>+[1]DGII!L25</f>
        <v>56.1</v>
      </c>
      <c r="D25" s="27">
        <f>+[1]DGII!M25</f>
        <v>80.2</v>
      </c>
      <c r="E25" s="27">
        <f>+[1]DGII!N25</f>
        <v>94.4</v>
      </c>
      <c r="F25" s="27">
        <f>+[1]DGII!O25</f>
        <v>93.3</v>
      </c>
      <c r="G25" s="27">
        <f>+[1]DGII!P25</f>
        <v>132.19999999999999</v>
      </c>
      <c r="H25" s="27">
        <f>+[1]DGII!Q25</f>
        <v>141.9</v>
      </c>
      <c r="I25" s="27">
        <f>+[1]DGII!R25</f>
        <v>208</v>
      </c>
      <c r="J25" s="27">
        <f>+[1]DGII!S25</f>
        <v>178.2</v>
      </c>
      <c r="K25" s="32">
        <f t="shared" si="7"/>
        <v>984.3</v>
      </c>
      <c r="L25" s="33">
        <f>+'[1]PP (EST)'!L24</f>
        <v>56.1</v>
      </c>
      <c r="M25" s="33">
        <f>+'[1]PP (EST)'!M24</f>
        <v>80.2</v>
      </c>
      <c r="N25" s="33">
        <f>+'[1]PP (EST)'!N24</f>
        <v>94.4</v>
      </c>
      <c r="O25" s="33">
        <f>+'[1]PP (EST)'!O24</f>
        <v>93.3</v>
      </c>
      <c r="P25" s="33">
        <f>+'[1]PP (EST)'!P24</f>
        <v>132.1</v>
      </c>
      <c r="Q25" s="33">
        <f>+'[1]PP (EST)'!Q24</f>
        <v>80.900000000000006</v>
      </c>
      <c r="R25" s="33">
        <f>+'[1]PP (EST)'!R24</f>
        <v>108.8</v>
      </c>
      <c r="S25" s="33">
        <f>+'[1]PP (EST)'!S24</f>
        <v>112.7</v>
      </c>
      <c r="T25" s="29">
        <f t="shared" si="8"/>
        <v>758.5</v>
      </c>
      <c r="U25" s="30">
        <f t="shared" si="1"/>
        <v>129.76928147659854</v>
      </c>
      <c r="V25" s="48"/>
      <c r="W25" s="48"/>
      <c r="X25" s="48"/>
      <c r="Y25" s="48"/>
      <c r="Z25" s="48"/>
    </row>
    <row r="26" spans="2:26" s="49" customFormat="1" ht="18" customHeight="1">
      <c r="B26" s="26" t="s">
        <v>33</v>
      </c>
      <c r="C26" s="27">
        <f t="shared" ref="C26:T26" si="9">+C27+C29+C38+C43</f>
        <v>22703</v>
      </c>
      <c r="D26" s="27">
        <f t="shared" si="9"/>
        <v>18964.800000000003</v>
      </c>
      <c r="E26" s="27">
        <f t="shared" si="9"/>
        <v>20547.500000000004</v>
      </c>
      <c r="F26" s="27">
        <f t="shared" si="9"/>
        <v>21713.999999999996</v>
      </c>
      <c r="G26" s="27">
        <f t="shared" si="9"/>
        <v>21303.999999999996</v>
      </c>
      <c r="H26" s="27">
        <f t="shared" si="9"/>
        <v>21159.699999999997</v>
      </c>
      <c r="I26" s="27">
        <f t="shared" si="9"/>
        <v>23219.800000000003</v>
      </c>
      <c r="J26" s="27">
        <f t="shared" si="9"/>
        <v>22591.299999999996</v>
      </c>
      <c r="K26" s="40">
        <f t="shared" si="9"/>
        <v>172204.1</v>
      </c>
      <c r="L26" s="28">
        <f t="shared" si="9"/>
        <v>22702.9</v>
      </c>
      <c r="M26" s="28">
        <f t="shared" si="9"/>
        <v>18964.800000000003</v>
      </c>
      <c r="N26" s="28">
        <f t="shared" si="9"/>
        <v>20547.500000000004</v>
      </c>
      <c r="O26" s="28">
        <f t="shared" si="9"/>
        <v>21713.3</v>
      </c>
      <c r="P26" s="28">
        <f t="shared" si="9"/>
        <v>21293.299999999996</v>
      </c>
      <c r="Q26" s="28">
        <f t="shared" si="9"/>
        <v>20134</v>
      </c>
      <c r="R26" s="28">
        <f t="shared" si="9"/>
        <v>20363.599999999999</v>
      </c>
      <c r="S26" s="28">
        <f t="shared" si="9"/>
        <v>19107.200000000004</v>
      </c>
      <c r="T26" s="29">
        <f t="shared" si="9"/>
        <v>164826.6</v>
      </c>
      <c r="U26" s="30">
        <f t="shared" si="1"/>
        <v>104.4759159019236</v>
      </c>
      <c r="V26" s="48"/>
      <c r="W26" s="48"/>
      <c r="X26" s="48"/>
      <c r="Y26" s="48"/>
      <c r="Z26" s="48"/>
    </row>
    <row r="27" spans="2:26" s="49" customFormat="1" ht="18" customHeight="1">
      <c r="B27" s="41" t="s">
        <v>34</v>
      </c>
      <c r="C27" s="27">
        <f t="shared" ref="C27:T27" si="10">+C28</f>
        <v>12113.7</v>
      </c>
      <c r="D27" s="27">
        <f t="shared" si="10"/>
        <v>9274.2000000000007</v>
      </c>
      <c r="E27" s="27">
        <f t="shared" si="10"/>
        <v>9410.5</v>
      </c>
      <c r="F27" s="27">
        <f t="shared" si="10"/>
        <v>11287.9</v>
      </c>
      <c r="G27" s="27">
        <f t="shared" si="10"/>
        <v>11011.3</v>
      </c>
      <c r="H27" s="27">
        <f t="shared" si="10"/>
        <v>11301.3</v>
      </c>
      <c r="I27" s="27">
        <f t="shared" si="10"/>
        <v>11912.5</v>
      </c>
      <c r="J27" s="27">
        <f t="shared" si="10"/>
        <v>11634.4</v>
      </c>
      <c r="K27" s="40">
        <f t="shared" si="10"/>
        <v>87945.8</v>
      </c>
      <c r="L27" s="28">
        <f t="shared" si="10"/>
        <v>12113.6</v>
      </c>
      <c r="M27" s="28">
        <f t="shared" si="10"/>
        <v>9274.2000000000007</v>
      </c>
      <c r="N27" s="28">
        <f t="shared" si="10"/>
        <v>9410.5</v>
      </c>
      <c r="O27" s="28">
        <f t="shared" si="10"/>
        <v>11287.9</v>
      </c>
      <c r="P27" s="28">
        <f t="shared" si="10"/>
        <v>11011.3</v>
      </c>
      <c r="Q27" s="28">
        <f t="shared" si="10"/>
        <v>10685.3</v>
      </c>
      <c r="R27" s="28">
        <f t="shared" si="10"/>
        <v>9978.2000000000007</v>
      </c>
      <c r="S27" s="28">
        <f t="shared" si="10"/>
        <v>10091.700000000001</v>
      </c>
      <c r="T27" s="29">
        <f t="shared" si="10"/>
        <v>83852.7</v>
      </c>
      <c r="U27" s="30">
        <f t="shared" si="1"/>
        <v>104.88129779959381</v>
      </c>
      <c r="V27" s="48"/>
      <c r="W27" s="48"/>
      <c r="X27" s="48"/>
      <c r="Y27" s="48"/>
      <c r="Z27" s="48"/>
    </row>
    <row r="28" spans="2:26" s="49" customFormat="1" ht="18" customHeight="1">
      <c r="B28" s="50" t="s">
        <v>35</v>
      </c>
      <c r="C28" s="43">
        <f>+[1]DGII!L28</f>
        <v>12113.7</v>
      </c>
      <c r="D28" s="43">
        <f>+[1]DGII!M28</f>
        <v>9274.2000000000007</v>
      </c>
      <c r="E28" s="43">
        <f>+[1]DGII!N28</f>
        <v>9410.5</v>
      </c>
      <c r="F28" s="43">
        <f>+[1]DGII!O28</f>
        <v>11287.9</v>
      </c>
      <c r="G28" s="43">
        <f>+[1]DGII!P28</f>
        <v>11011.3</v>
      </c>
      <c r="H28" s="43">
        <f>+[1]DGII!Q28</f>
        <v>11301.3</v>
      </c>
      <c r="I28" s="43">
        <f>+[1]DGII!R28</f>
        <v>11912.5</v>
      </c>
      <c r="J28" s="43">
        <f>+[1]DGII!S28</f>
        <v>11634.4</v>
      </c>
      <c r="K28" s="36">
        <f>SUM(C28:J28)</f>
        <v>87945.8</v>
      </c>
      <c r="L28" s="44">
        <f>+'[1]PP (EST)'!L27</f>
        <v>12113.6</v>
      </c>
      <c r="M28" s="44">
        <f>+'[1]PP (EST)'!M27</f>
        <v>9274.2000000000007</v>
      </c>
      <c r="N28" s="44">
        <f>+'[1]PP (EST)'!N27</f>
        <v>9410.5</v>
      </c>
      <c r="O28" s="44">
        <f>+'[1]PP (EST)'!O27</f>
        <v>11287.9</v>
      </c>
      <c r="P28" s="44">
        <f>+'[1]PP (EST)'!P27</f>
        <v>11011.3</v>
      </c>
      <c r="Q28" s="44">
        <f>+'[1]PP (EST)'!Q27</f>
        <v>10685.3</v>
      </c>
      <c r="R28" s="44">
        <f>+'[1]PP (EST)'!R27</f>
        <v>9978.2000000000007</v>
      </c>
      <c r="S28" s="44">
        <f>+'[1]PP (EST)'!S27</f>
        <v>10091.700000000001</v>
      </c>
      <c r="T28" s="38">
        <f>SUM(L28:S28)</f>
        <v>83852.7</v>
      </c>
      <c r="U28" s="39">
        <f t="shared" si="1"/>
        <v>104.88129779959381</v>
      </c>
      <c r="V28" s="48"/>
      <c r="W28" s="48"/>
      <c r="X28" s="48"/>
      <c r="Y28" s="48"/>
      <c r="Z28" s="48"/>
    </row>
    <row r="29" spans="2:26" s="49" customFormat="1" ht="18" customHeight="1">
      <c r="B29" s="51" t="s">
        <v>36</v>
      </c>
      <c r="C29" s="27">
        <f t="shared" ref="C29:T29" si="11">SUM(C30:C37)</f>
        <v>8863.8000000000011</v>
      </c>
      <c r="D29" s="27">
        <f t="shared" si="11"/>
        <v>7621.1000000000013</v>
      </c>
      <c r="E29" s="27">
        <f t="shared" si="11"/>
        <v>9414.6000000000022</v>
      </c>
      <c r="F29" s="27">
        <f t="shared" si="11"/>
        <v>9054.2000000000007</v>
      </c>
      <c r="G29" s="27">
        <f t="shared" si="11"/>
        <v>8827.3000000000011</v>
      </c>
      <c r="H29" s="27">
        <f t="shared" si="11"/>
        <v>8379.2999999999993</v>
      </c>
      <c r="I29" s="27">
        <f t="shared" si="11"/>
        <v>9767.4</v>
      </c>
      <c r="J29" s="27">
        <f t="shared" si="11"/>
        <v>9039.4999999999982</v>
      </c>
      <c r="K29" s="40">
        <f t="shared" si="11"/>
        <v>70967.199999999997</v>
      </c>
      <c r="L29" s="28">
        <f t="shared" si="11"/>
        <v>8863.8000000000011</v>
      </c>
      <c r="M29" s="28">
        <f t="shared" si="11"/>
        <v>7621.1000000000013</v>
      </c>
      <c r="N29" s="28">
        <f t="shared" si="11"/>
        <v>9414.6000000000022</v>
      </c>
      <c r="O29" s="28">
        <f t="shared" si="11"/>
        <v>9054.3000000000011</v>
      </c>
      <c r="P29" s="28">
        <f t="shared" si="11"/>
        <v>8827.3000000000011</v>
      </c>
      <c r="Q29" s="28">
        <f t="shared" si="11"/>
        <v>8289</v>
      </c>
      <c r="R29" s="28">
        <f t="shared" si="11"/>
        <v>9174.7999999999993</v>
      </c>
      <c r="S29" s="28">
        <f t="shared" si="11"/>
        <v>7880.2</v>
      </c>
      <c r="T29" s="29">
        <f t="shared" si="11"/>
        <v>69125.099999999991</v>
      </c>
      <c r="U29" s="30">
        <f t="shared" si="1"/>
        <v>102.66487860415393</v>
      </c>
      <c r="V29" s="48"/>
      <c r="W29" s="48"/>
      <c r="X29" s="48"/>
      <c r="Y29" s="48"/>
      <c r="Z29" s="48"/>
    </row>
    <row r="30" spans="2:26" s="49" customFormat="1" ht="18" customHeight="1">
      <c r="B30" s="50" t="s">
        <v>37</v>
      </c>
      <c r="C30" s="43">
        <f>+[1]DGII!L30</f>
        <v>3073.3</v>
      </c>
      <c r="D30" s="43">
        <f>+[1]DGII!M30</f>
        <v>3024.6</v>
      </c>
      <c r="E30" s="43">
        <f>+[1]DGII!N30</f>
        <v>3906</v>
      </c>
      <c r="F30" s="43">
        <f>+[1]DGII!O30</f>
        <v>3223.3</v>
      </c>
      <c r="G30" s="43">
        <f>+[1]DGII!P30</f>
        <v>3326.2</v>
      </c>
      <c r="H30" s="43">
        <f>+[1]DGII!Q30</f>
        <v>3294.7</v>
      </c>
      <c r="I30" s="43">
        <f>+[1]DGII!R30</f>
        <v>4042.4</v>
      </c>
      <c r="J30" s="43">
        <f>+[1]DGII!S30</f>
        <v>3442.7</v>
      </c>
      <c r="K30" s="36">
        <f t="shared" ref="K30:K37" si="12">SUM(C30:J30)</f>
        <v>27333.200000000004</v>
      </c>
      <c r="L30" s="44">
        <f>+'[1]PP (EST)'!L30</f>
        <v>3073.3</v>
      </c>
      <c r="M30" s="44">
        <f>+'[1]PP (EST)'!M30</f>
        <v>3024.6</v>
      </c>
      <c r="N30" s="44">
        <f>+'[1]PP (EST)'!N30</f>
        <v>3906</v>
      </c>
      <c r="O30" s="44">
        <f>+'[1]PP (EST)'!O30</f>
        <v>3223.3</v>
      </c>
      <c r="P30" s="44">
        <f>+'[1]PP (EST)'!P30</f>
        <v>3326.2</v>
      </c>
      <c r="Q30" s="44">
        <f>+'[1]PP (EST)'!Q30</f>
        <v>3072.5</v>
      </c>
      <c r="R30" s="44">
        <f>+'[1]PP (EST)'!R30</f>
        <v>3954.3</v>
      </c>
      <c r="S30" s="44">
        <f>+'[1]PP (EST)'!S30</f>
        <v>3059.4</v>
      </c>
      <c r="T30" s="38">
        <f t="shared" ref="T30:T37" si="13">SUM(L30:S30)</f>
        <v>26639.600000000002</v>
      </c>
      <c r="U30" s="39">
        <f t="shared" si="1"/>
        <v>102.60364269733782</v>
      </c>
      <c r="V30" s="48"/>
      <c r="W30" s="48"/>
      <c r="X30" s="48"/>
      <c r="Y30" s="48"/>
      <c r="Z30" s="48"/>
    </row>
    <row r="31" spans="2:26" s="49" customFormat="1" ht="18" customHeight="1">
      <c r="B31" s="50" t="s">
        <v>38</v>
      </c>
      <c r="C31" s="43">
        <f>+[1]DGII!L31</f>
        <v>1429.9</v>
      </c>
      <c r="D31" s="43">
        <f>+[1]DGII!M31</f>
        <v>1585.9</v>
      </c>
      <c r="E31" s="43">
        <f>+[1]DGII!N31</f>
        <v>2115.8000000000002</v>
      </c>
      <c r="F31" s="43">
        <f>+[1]DGII!O31</f>
        <v>1712.4</v>
      </c>
      <c r="G31" s="43">
        <f>+[1]DGII!P31</f>
        <v>1853.4</v>
      </c>
      <c r="H31" s="43">
        <f>+[1]DGII!Q31</f>
        <v>1842.8</v>
      </c>
      <c r="I31" s="43">
        <f>+[1]DGII!R31</f>
        <v>2327.8000000000002</v>
      </c>
      <c r="J31" s="43">
        <f>+[1]DGII!S31</f>
        <v>1925.1</v>
      </c>
      <c r="K31" s="36">
        <f t="shared" si="12"/>
        <v>14793.1</v>
      </c>
      <c r="L31" s="44">
        <f>+'[1]PP (EST)'!L31</f>
        <v>1429.9</v>
      </c>
      <c r="M31" s="44">
        <f>+'[1]PP (EST)'!M31</f>
        <v>1585.9</v>
      </c>
      <c r="N31" s="44">
        <f>+'[1]PP (EST)'!N31</f>
        <v>2115.8000000000002</v>
      </c>
      <c r="O31" s="44">
        <f>+'[1]PP (EST)'!O31</f>
        <v>1712.4</v>
      </c>
      <c r="P31" s="44">
        <f>+'[1]PP (EST)'!P31</f>
        <v>1853.4</v>
      </c>
      <c r="Q31" s="44">
        <f>+'[1]PP (EST)'!Q31</f>
        <v>1625.4</v>
      </c>
      <c r="R31" s="44">
        <f>+'[1]PP (EST)'!R31</f>
        <v>1879.5</v>
      </c>
      <c r="S31" s="44">
        <f>+'[1]PP (EST)'!S31</f>
        <v>1583.6</v>
      </c>
      <c r="T31" s="38">
        <f t="shared" si="13"/>
        <v>13785.9</v>
      </c>
      <c r="U31" s="39">
        <f t="shared" si="1"/>
        <v>107.30601556662968</v>
      </c>
      <c r="V31" s="48"/>
      <c r="W31" s="48"/>
      <c r="X31" s="48"/>
      <c r="Y31" s="48"/>
      <c r="Z31" s="48"/>
    </row>
    <row r="32" spans="2:26" s="49" customFormat="1" ht="18" customHeight="1">
      <c r="B32" s="50" t="s">
        <v>39</v>
      </c>
      <c r="C32" s="43">
        <f>+[1]DGII!L32</f>
        <v>1162.8</v>
      </c>
      <c r="D32" s="43">
        <f>+[1]DGII!M32</f>
        <v>509.1</v>
      </c>
      <c r="E32" s="43">
        <f>+[1]DGII!N32</f>
        <v>752.3</v>
      </c>
      <c r="F32" s="43">
        <f>+[1]DGII!O32</f>
        <v>891.4</v>
      </c>
      <c r="G32" s="43">
        <f>+[1]DGII!P32</f>
        <v>864.1</v>
      </c>
      <c r="H32" s="43">
        <f>+[1]DGII!Q32</f>
        <v>415.5</v>
      </c>
      <c r="I32" s="43">
        <f>+[1]DGII!R32</f>
        <v>429.4</v>
      </c>
      <c r="J32" s="43">
        <f>+[1]DGII!S32</f>
        <v>645.70000000000005</v>
      </c>
      <c r="K32" s="36">
        <f t="shared" si="12"/>
        <v>5670.2999999999993</v>
      </c>
      <c r="L32" s="45">
        <v>1162.8</v>
      </c>
      <c r="M32" s="45">
        <v>509.1</v>
      </c>
      <c r="N32" s="45">
        <v>752.3</v>
      </c>
      <c r="O32" s="45">
        <v>891.4</v>
      </c>
      <c r="P32" s="45">
        <v>864.1</v>
      </c>
      <c r="Q32" s="45">
        <v>809.6</v>
      </c>
      <c r="R32" s="45">
        <v>604.4</v>
      </c>
      <c r="S32" s="45">
        <v>579.70000000000005</v>
      </c>
      <c r="T32" s="38">
        <f t="shared" si="13"/>
        <v>6173.4</v>
      </c>
      <c r="U32" s="39">
        <f t="shared" si="1"/>
        <v>91.850519972786458</v>
      </c>
      <c r="V32" s="48"/>
      <c r="W32" s="48"/>
      <c r="X32" s="48"/>
      <c r="Y32" s="48"/>
      <c r="Z32" s="48"/>
    </row>
    <row r="33" spans="1:26" s="49" customFormat="1" ht="18" customHeight="1">
      <c r="B33" s="50" t="s">
        <v>40</v>
      </c>
      <c r="C33" s="43">
        <f>+[1]DGII!L33</f>
        <v>1771.6</v>
      </c>
      <c r="D33" s="43">
        <f>+[1]DGII!M33</f>
        <v>1253.5</v>
      </c>
      <c r="E33" s="43">
        <f>+[1]DGII!N33</f>
        <v>1252.8</v>
      </c>
      <c r="F33" s="43">
        <f>+[1]DGII!O33</f>
        <v>1449.6</v>
      </c>
      <c r="G33" s="43">
        <f>+[1]DGII!P33</f>
        <v>1414.8</v>
      </c>
      <c r="H33" s="43">
        <f>+[1]DGII!Q33</f>
        <v>1427.2</v>
      </c>
      <c r="I33" s="43">
        <f>+[1]DGII!R33</f>
        <v>1497.7</v>
      </c>
      <c r="J33" s="43">
        <f>+[1]DGII!S33</f>
        <v>1543</v>
      </c>
      <c r="K33" s="36">
        <f t="shared" si="12"/>
        <v>11610.2</v>
      </c>
      <c r="L33" s="45">
        <v>1771.6</v>
      </c>
      <c r="M33" s="45">
        <v>1253.5</v>
      </c>
      <c r="N33" s="45">
        <v>1252.8</v>
      </c>
      <c r="O33" s="45">
        <v>1449.6</v>
      </c>
      <c r="P33" s="45">
        <v>1414.8</v>
      </c>
      <c r="Q33" s="45">
        <v>1439.2</v>
      </c>
      <c r="R33" s="45">
        <v>1371.2</v>
      </c>
      <c r="S33" s="45">
        <v>1409.4</v>
      </c>
      <c r="T33" s="38">
        <f t="shared" si="13"/>
        <v>11362.1</v>
      </c>
      <c r="U33" s="39">
        <f t="shared" si="1"/>
        <v>102.18357521936967</v>
      </c>
      <c r="V33" s="48"/>
      <c r="W33" s="48"/>
      <c r="X33" s="48"/>
      <c r="Y33" s="48"/>
      <c r="Z33" s="48"/>
    </row>
    <row r="34" spans="1:26" s="49" customFormat="1" ht="18" customHeight="1">
      <c r="B34" s="50" t="s">
        <v>41</v>
      </c>
      <c r="C34" s="43">
        <f>+[1]DGII!L34</f>
        <v>45.5</v>
      </c>
      <c r="D34" s="43">
        <f>+[1]DGII!M34</f>
        <v>40.799999999999997</v>
      </c>
      <c r="E34" s="43">
        <f>+[1]DGII!N34</f>
        <v>39.799999999999997</v>
      </c>
      <c r="F34" s="43">
        <f>+[1]DGII!O34</f>
        <v>45.3</v>
      </c>
      <c r="G34" s="43">
        <f>+[1]DGII!P34</f>
        <v>41.6</v>
      </c>
      <c r="H34" s="43">
        <f>+[1]DGII!Q34</f>
        <v>41.5</v>
      </c>
      <c r="I34" s="43">
        <f>+[1]DGII!R34</f>
        <v>41.8</v>
      </c>
      <c r="J34" s="43">
        <f>+[1]DGII!S34</f>
        <v>43.1</v>
      </c>
      <c r="K34" s="36">
        <f t="shared" si="12"/>
        <v>339.4</v>
      </c>
      <c r="L34" s="45">
        <v>45.5</v>
      </c>
      <c r="M34" s="45">
        <v>40.799999999999997</v>
      </c>
      <c r="N34" s="45">
        <v>39.799999999999997</v>
      </c>
      <c r="O34" s="45">
        <v>45.4</v>
      </c>
      <c r="P34" s="45">
        <v>41.6</v>
      </c>
      <c r="Q34" s="45">
        <v>41.5</v>
      </c>
      <c r="R34" s="45">
        <v>41.7</v>
      </c>
      <c r="S34" s="45">
        <v>35.4</v>
      </c>
      <c r="T34" s="38">
        <f t="shared" si="13"/>
        <v>331.7</v>
      </c>
      <c r="U34" s="39">
        <f t="shared" si="1"/>
        <v>102.32137473620742</v>
      </c>
      <c r="V34" s="48"/>
      <c r="W34" s="48"/>
      <c r="X34" s="48"/>
      <c r="Y34" s="48"/>
      <c r="Z34" s="48"/>
    </row>
    <row r="35" spans="1:26" s="49" customFormat="1" ht="18" customHeight="1">
      <c r="B35" s="50" t="s">
        <v>42</v>
      </c>
      <c r="C35" s="43">
        <f>+[1]DGII!L35</f>
        <v>670.1</v>
      </c>
      <c r="D35" s="43">
        <f>+[1]DGII!M35</f>
        <v>660.3</v>
      </c>
      <c r="E35" s="43">
        <f>+[1]DGII!N35</f>
        <v>657.5</v>
      </c>
      <c r="F35" s="43">
        <f>+[1]DGII!O35</f>
        <v>666</v>
      </c>
      <c r="G35" s="43">
        <f>+[1]DGII!P35</f>
        <v>658.9</v>
      </c>
      <c r="H35" s="43">
        <f>+[1]DGII!Q35</f>
        <v>684.3</v>
      </c>
      <c r="I35" s="43">
        <f>+[1]DGII!R35</f>
        <v>669.9</v>
      </c>
      <c r="J35" s="43">
        <f>+[1]DGII!S35</f>
        <v>751.8</v>
      </c>
      <c r="K35" s="36">
        <f t="shared" si="12"/>
        <v>5418.8</v>
      </c>
      <c r="L35" s="37">
        <f>+'[1]PP (EST)'!L34</f>
        <v>670.1</v>
      </c>
      <c r="M35" s="37">
        <f>+'[1]PP (EST)'!M34</f>
        <v>660.3</v>
      </c>
      <c r="N35" s="37">
        <f>+'[1]PP (EST)'!N34</f>
        <v>657.5</v>
      </c>
      <c r="O35" s="37">
        <f>+'[1]PP (EST)'!O34</f>
        <v>666</v>
      </c>
      <c r="P35" s="37">
        <f>+'[1]PP (EST)'!P34</f>
        <v>658.9</v>
      </c>
      <c r="Q35" s="37">
        <f>+'[1]PP (EST)'!Q34</f>
        <v>629</v>
      </c>
      <c r="R35" s="37">
        <f>+'[1]PP (EST)'!R34</f>
        <v>635.70000000000005</v>
      </c>
      <c r="S35" s="37">
        <f>+'[1]PP (EST)'!S34</f>
        <v>550.70000000000005</v>
      </c>
      <c r="T35" s="38">
        <f t="shared" si="13"/>
        <v>5128.2</v>
      </c>
      <c r="U35" s="39">
        <f t="shared" si="1"/>
        <v>105.66670566670568</v>
      </c>
      <c r="V35" s="48"/>
      <c r="W35" s="48"/>
      <c r="X35" s="48"/>
      <c r="Y35" s="48"/>
      <c r="Z35" s="48"/>
    </row>
    <row r="36" spans="1:26" s="49" customFormat="1" ht="18" customHeight="1">
      <c r="B36" s="50" t="s">
        <v>43</v>
      </c>
      <c r="C36" s="43">
        <f>+[1]DGII!L36</f>
        <v>710.6</v>
      </c>
      <c r="D36" s="43">
        <f>+[1]DGII!M36</f>
        <v>543.6</v>
      </c>
      <c r="E36" s="43">
        <f>+[1]DGII!N36</f>
        <v>689.7</v>
      </c>
      <c r="F36" s="43">
        <f>+[1]DGII!O36</f>
        <v>1065.5</v>
      </c>
      <c r="G36" s="43">
        <f>+[1]DGII!P36</f>
        <v>667.6</v>
      </c>
      <c r="H36" s="43">
        <f>+[1]DGII!Q36</f>
        <v>672.4</v>
      </c>
      <c r="I36" s="43">
        <f>+[1]DGII!R36</f>
        <v>757.6</v>
      </c>
      <c r="J36" s="43">
        <f>+[1]DGII!S36</f>
        <v>687.3</v>
      </c>
      <c r="K36" s="36">
        <f t="shared" si="12"/>
        <v>5794.3</v>
      </c>
      <c r="L36" s="37">
        <f>+'[1]PP (EST)'!L35</f>
        <v>710.6</v>
      </c>
      <c r="M36" s="37">
        <f>+'[1]PP (EST)'!M35</f>
        <v>543.6</v>
      </c>
      <c r="N36" s="37">
        <f>+'[1]PP (EST)'!N35</f>
        <v>689.7</v>
      </c>
      <c r="O36" s="37">
        <f>+'[1]PP (EST)'!O35</f>
        <v>1065.5</v>
      </c>
      <c r="P36" s="37">
        <f>+'[1]PP (EST)'!P35</f>
        <v>667.6</v>
      </c>
      <c r="Q36" s="37">
        <f>+'[1]PP (EST)'!Q35</f>
        <v>670.9</v>
      </c>
      <c r="R36" s="37">
        <f>+'[1]PP (EST)'!R35</f>
        <v>687</v>
      </c>
      <c r="S36" s="37">
        <f>+'[1]PP (EST)'!S35</f>
        <v>661</v>
      </c>
      <c r="T36" s="38">
        <f t="shared" si="13"/>
        <v>5695.9</v>
      </c>
      <c r="U36" s="39">
        <f t="shared" si="1"/>
        <v>101.72755841921384</v>
      </c>
      <c r="V36" s="48"/>
      <c r="W36" s="48"/>
      <c r="X36" s="48"/>
      <c r="Y36" s="48"/>
      <c r="Z36" s="48"/>
    </row>
    <row r="37" spans="1:26" s="49" customFormat="1" ht="18" customHeight="1">
      <c r="B37" s="50" t="s">
        <v>31</v>
      </c>
      <c r="C37" s="43">
        <f>+[1]DGII!L37</f>
        <v>0</v>
      </c>
      <c r="D37" s="43">
        <f>+[1]DGII!M37</f>
        <v>3.3</v>
      </c>
      <c r="E37" s="43">
        <f>+[1]DGII!N37</f>
        <v>0.7</v>
      </c>
      <c r="F37" s="43">
        <f>+[1]DGII!O37</f>
        <v>0.7</v>
      </c>
      <c r="G37" s="43">
        <f>+[1]DGII!P37</f>
        <v>0.7</v>
      </c>
      <c r="H37" s="43">
        <f>+[1]DGII!Q37</f>
        <v>0.9</v>
      </c>
      <c r="I37" s="43">
        <f>+[1]DGII!R37</f>
        <v>0.8</v>
      </c>
      <c r="J37" s="43">
        <f>+[1]DGII!S37</f>
        <v>0.8</v>
      </c>
      <c r="K37" s="36">
        <f t="shared" si="12"/>
        <v>7.9</v>
      </c>
      <c r="L37" s="46">
        <v>0</v>
      </c>
      <c r="M37" s="46">
        <v>3.3</v>
      </c>
      <c r="N37" s="46">
        <v>0.7</v>
      </c>
      <c r="O37" s="46">
        <v>0.7</v>
      </c>
      <c r="P37" s="46">
        <v>0.7</v>
      </c>
      <c r="Q37" s="46">
        <v>0.9</v>
      </c>
      <c r="R37" s="46">
        <v>1</v>
      </c>
      <c r="S37" s="46">
        <v>1</v>
      </c>
      <c r="T37" s="38">
        <f t="shared" si="13"/>
        <v>8.3000000000000007</v>
      </c>
      <c r="U37" s="39">
        <f t="shared" si="1"/>
        <v>95.180722891566262</v>
      </c>
      <c r="V37" s="48"/>
      <c r="W37" s="48"/>
      <c r="X37" s="48"/>
      <c r="Y37" s="48"/>
      <c r="Z37" s="48"/>
    </row>
    <row r="38" spans="1:26" s="49" customFormat="1" ht="18" customHeight="1">
      <c r="B38" s="51" t="s">
        <v>44</v>
      </c>
      <c r="C38" s="27">
        <f t="shared" ref="C38:T38" si="14">SUM(C39:C42)</f>
        <v>1687.6</v>
      </c>
      <c r="D38" s="27">
        <f t="shared" si="14"/>
        <v>2025.4999999999998</v>
      </c>
      <c r="E38" s="27">
        <f t="shared" si="14"/>
        <v>1677.2</v>
      </c>
      <c r="F38" s="27">
        <f t="shared" si="14"/>
        <v>1317.3</v>
      </c>
      <c r="G38" s="27">
        <f t="shared" si="14"/>
        <v>1410.3000000000002</v>
      </c>
      <c r="H38" s="27">
        <f t="shared" si="14"/>
        <v>1429.8</v>
      </c>
      <c r="I38" s="27">
        <f t="shared" si="14"/>
        <v>1473.1999999999998</v>
      </c>
      <c r="J38" s="27">
        <f t="shared" si="14"/>
        <v>1435.1</v>
      </c>
      <c r="K38" s="40">
        <f t="shared" si="14"/>
        <v>12456</v>
      </c>
      <c r="L38" s="28">
        <f t="shared" si="14"/>
        <v>1687.6</v>
      </c>
      <c r="M38" s="28">
        <f t="shared" si="14"/>
        <v>2025.4999999999998</v>
      </c>
      <c r="N38" s="28">
        <f t="shared" si="14"/>
        <v>1677.2</v>
      </c>
      <c r="O38" s="28">
        <f t="shared" si="14"/>
        <v>1316.6000000000001</v>
      </c>
      <c r="P38" s="28">
        <f t="shared" si="14"/>
        <v>1399.6000000000001</v>
      </c>
      <c r="Q38" s="28">
        <f t="shared" si="14"/>
        <v>1114</v>
      </c>
      <c r="R38" s="28">
        <f t="shared" si="14"/>
        <v>1161.3</v>
      </c>
      <c r="S38" s="28">
        <f t="shared" si="14"/>
        <v>1074.4000000000001</v>
      </c>
      <c r="T38" s="29">
        <f t="shared" si="14"/>
        <v>11456.2</v>
      </c>
      <c r="U38" s="30">
        <f t="shared" si="1"/>
        <v>108.72715210977462</v>
      </c>
      <c r="V38" s="48"/>
      <c r="W38" s="48"/>
      <c r="X38" s="48"/>
      <c r="Y38" s="48"/>
      <c r="Z38" s="48"/>
    </row>
    <row r="39" spans="1:26" s="49" customFormat="1" ht="18" customHeight="1">
      <c r="B39" s="52" t="s">
        <v>45</v>
      </c>
      <c r="C39" s="43">
        <f>+[1]DGII!L39</f>
        <v>797.8</v>
      </c>
      <c r="D39" s="43">
        <f>+[1]DGII!M39</f>
        <v>1147.8</v>
      </c>
      <c r="E39" s="43">
        <f>+[1]DGII!N39</f>
        <v>1420.9</v>
      </c>
      <c r="F39" s="43">
        <f>+[1]DGII!O39</f>
        <v>1145.5</v>
      </c>
      <c r="G39" s="43">
        <f>+[1]DGII!P39</f>
        <v>1242.4000000000001</v>
      </c>
      <c r="H39" s="43">
        <f>+[1]DGII!Q39</f>
        <v>1262.8</v>
      </c>
      <c r="I39" s="43">
        <f>+[1]DGII!R39</f>
        <v>1267.5</v>
      </c>
      <c r="J39" s="43">
        <f>+[1]DGII!S39</f>
        <v>1263</v>
      </c>
      <c r="K39" s="36">
        <f>SUM(C39:J39)</f>
        <v>9547.7000000000007</v>
      </c>
      <c r="L39" s="44">
        <f>+'[1]PP (EST)'!L38</f>
        <v>797.8</v>
      </c>
      <c r="M39" s="44">
        <f>+'[1]PP (EST)'!M38</f>
        <v>1147.8</v>
      </c>
      <c r="N39" s="44">
        <f>+'[1]PP (EST)'!N38</f>
        <v>1420.9</v>
      </c>
      <c r="O39" s="44">
        <f>+'[1]PP (EST)'!O38</f>
        <v>1144.9000000000001</v>
      </c>
      <c r="P39" s="44">
        <f>+'[1]PP (EST)'!P38</f>
        <v>1231.8</v>
      </c>
      <c r="Q39" s="44">
        <f>+'[1]PP (EST)'!Q38</f>
        <v>953.6</v>
      </c>
      <c r="R39" s="44">
        <f>+'[1]PP (EST)'!R38</f>
        <v>1014.1</v>
      </c>
      <c r="S39" s="44">
        <f>+'[1]PP (EST)'!S38</f>
        <v>923.2</v>
      </c>
      <c r="T39" s="38">
        <f>SUM(L39:S39)</f>
        <v>8634.1</v>
      </c>
      <c r="U39" s="39">
        <f t="shared" si="1"/>
        <v>110.58129973013979</v>
      </c>
      <c r="V39" s="48"/>
      <c r="W39" s="48"/>
      <c r="X39" s="48"/>
      <c r="Y39" s="48"/>
      <c r="Z39" s="48"/>
    </row>
    <row r="40" spans="1:26" s="49" customFormat="1" ht="18" customHeight="1">
      <c r="B40" s="52" t="s">
        <v>46</v>
      </c>
      <c r="C40" s="43">
        <f>+[1]DGII!L40</f>
        <v>781.9</v>
      </c>
      <c r="D40" s="43">
        <f>+[1]DGII!M40</f>
        <v>779.4</v>
      </c>
      <c r="E40" s="43">
        <f>+[1]DGII!N40</f>
        <v>148.6</v>
      </c>
      <c r="F40" s="43">
        <f>+[1]DGII!O40</f>
        <v>54.8</v>
      </c>
      <c r="G40" s="43">
        <f>+[1]DGII!P40</f>
        <v>55.3</v>
      </c>
      <c r="H40" s="43">
        <f>+[1]DGII!Q40</f>
        <v>51.2</v>
      </c>
      <c r="I40" s="43">
        <f>+[1]DGII!R40</f>
        <v>48.8</v>
      </c>
      <c r="J40" s="43">
        <f>+[1]DGII!S40</f>
        <v>47.6</v>
      </c>
      <c r="K40" s="36">
        <f>SUM(C40:J40)</f>
        <v>1967.5999999999997</v>
      </c>
      <c r="L40" s="44">
        <f>+'[1]PP (EST)'!L39</f>
        <v>781.9</v>
      </c>
      <c r="M40" s="44">
        <f>+'[1]PP (EST)'!M39</f>
        <v>779.4</v>
      </c>
      <c r="N40" s="44">
        <f>+'[1]PP (EST)'!N39</f>
        <v>148.6</v>
      </c>
      <c r="O40" s="44">
        <f>+'[1]PP (EST)'!O39</f>
        <v>54.7</v>
      </c>
      <c r="P40" s="44">
        <f>+'[1]PP (EST)'!P39</f>
        <v>55.2</v>
      </c>
      <c r="Q40" s="44">
        <f>+'[1]PP (EST)'!Q39</f>
        <v>48.2</v>
      </c>
      <c r="R40" s="44">
        <f>+'[1]PP (EST)'!R39</f>
        <v>37.6</v>
      </c>
      <c r="S40" s="44">
        <f>+'[1]PP (EST)'!S39</f>
        <v>36.299999999999997</v>
      </c>
      <c r="T40" s="38">
        <f>SUM(L40:S40)</f>
        <v>1941.8999999999999</v>
      </c>
      <c r="U40" s="39">
        <f t="shared" si="1"/>
        <v>101.32344610948039</v>
      </c>
      <c r="V40" s="48"/>
      <c r="W40" s="48"/>
      <c r="X40" s="48"/>
      <c r="Y40" s="48"/>
      <c r="Z40" s="48"/>
    </row>
    <row r="41" spans="1:26" s="49" customFormat="1" ht="18" customHeight="1">
      <c r="B41" s="50" t="s">
        <v>47</v>
      </c>
      <c r="C41" s="43">
        <f>+[1]DGII!L41</f>
        <v>82.2</v>
      </c>
      <c r="D41" s="43">
        <f>+[1]DGII!M41</f>
        <v>72.5</v>
      </c>
      <c r="E41" s="43">
        <f>+[1]DGII!N41</f>
        <v>80.8</v>
      </c>
      <c r="F41" s="43">
        <f>+[1]DGII!O41</f>
        <v>91.1</v>
      </c>
      <c r="G41" s="43">
        <f>+[1]DGII!P41</f>
        <v>82.9</v>
      </c>
      <c r="H41" s="43">
        <f>+[1]DGII!Q41</f>
        <v>87.8</v>
      </c>
      <c r="I41" s="43">
        <f>+[1]DGII!R41</f>
        <v>116.3</v>
      </c>
      <c r="J41" s="43">
        <f>+[1]DGII!S41</f>
        <v>83.7</v>
      </c>
      <c r="K41" s="36">
        <f>SUM(C41:J41)</f>
        <v>697.30000000000007</v>
      </c>
      <c r="L41" s="44">
        <f>+'[1]PP (EST)'!L43</f>
        <v>82.2</v>
      </c>
      <c r="M41" s="44">
        <f>+'[1]PP (EST)'!M43</f>
        <v>72.5</v>
      </c>
      <c r="N41" s="44">
        <f>+'[1]PP (EST)'!N43</f>
        <v>80.8</v>
      </c>
      <c r="O41" s="44">
        <f>+'[1]PP (EST)'!O43</f>
        <v>91.1</v>
      </c>
      <c r="P41" s="44">
        <f>+'[1]PP (EST)'!P43</f>
        <v>82.9</v>
      </c>
      <c r="Q41" s="44">
        <f>+'[1]PP (EST)'!Q43</f>
        <v>85.7</v>
      </c>
      <c r="R41" s="44">
        <f>+'[1]PP (EST)'!R43</f>
        <v>83</v>
      </c>
      <c r="S41" s="44">
        <f>+'[1]PP (EST)'!S43</f>
        <v>88.9</v>
      </c>
      <c r="T41" s="38">
        <f>SUM(L41:S41)</f>
        <v>667.1</v>
      </c>
      <c r="U41" s="39">
        <f t="shared" si="1"/>
        <v>104.52705741268176</v>
      </c>
      <c r="V41" s="48"/>
      <c r="W41" s="48"/>
      <c r="X41" s="48"/>
      <c r="Y41" s="48"/>
      <c r="Z41" s="48"/>
    </row>
    <row r="42" spans="1:26" s="49" customFormat="1" ht="18" customHeight="1">
      <c r="B42" s="50" t="s">
        <v>48</v>
      </c>
      <c r="C42" s="43">
        <f>+[1]DGII!L42</f>
        <v>25.7</v>
      </c>
      <c r="D42" s="43">
        <f>+[1]DGII!M42</f>
        <v>25.8</v>
      </c>
      <c r="E42" s="43">
        <f>+[1]DGII!N42</f>
        <v>26.9</v>
      </c>
      <c r="F42" s="43">
        <f>+[1]DGII!O42</f>
        <v>25.9</v>
      </c>
      <c r="G42" s="43">
        <f>+[1]DGII!P42</f>
        <v>29.7</v>
      </c>
      <c r="H42" s="43">
        <f>+[1]DGII!Q42</f>
        <v>28</v>
      </c>
      <c r="I42" s="43">
        <f>+[1]DGII!R42</f>
        <v>40.6</v>
      </c>
      <c r="J42" s="43">
        <f>+[1]DGII!S42</f>
        <v>40.799999999999997</v>
      </c>
      <c r="K42" s="36">
        <f>SUM(C42:J42)</f>
        <v>243.39999999999998</v>
      </c>
      <c r="L42" s="44">
        <f>+'[1]PP (EST)'!L44</f>
        <v>25.7</v>
      </c>
      <c r="M42" s="44">
        <f>+'[1]PP (EST)'!M44</f>
        <v>25.8</v>
      </c>
      <c r="N42" s="44">
        <f>+'[1]PP (EST)'!N44</f>
        <v>26.9</v>
      </c>
      <c r="O42" s="44">
        <f>+'[1]PP (EST)'!O44</f>
        <v>25.9</v>
      </c>
      <c r="P42" s="44">
        <f>+'[1]PP (EST)'!P44</f>
        <v>29.7</v>
      </c>
      <c r="Q42" s="44">
        <f>+'[1]PP (EST)'!Q44</f>
        <v>26.5</v>
      </c>
      <c r="R42" s="44">
        <f>+'[1]PP (EST)'!R44</f>
        <v>26.6</v>
      </c>
      <c r="S42" s="44">
        <f>+'[1]PP (EST)'!S44</f>
        <v>26</v>
      </c>
      <c r="T42" s="38">
        <f>SUM(L42:S42)</f>
        <v>213.1</v>
      </c>
      <c r="U42" s="39">
        <f t="shared" si="1"/>
        <v>114.21867667761614</v>
      </c>
      <c r="V42" s="48"/>
      <c r="W42" s="48"/>
      <c r="X42" s="48"/>
      <c r="Y42" s="48"/>
      <c r="Z42" s="48"/>
    </row>
    <row r="43" spans="1:26" s="49" customFormat="1" ht="18" customHeight="1">
      <c r="B43" s="41" t="s">
        <v>49</v>
      </c>
      <c r="C43" s="27">
        <f>+[1]DGII!L43</f>
        <v>37.9</v>
      </c>
      <c r="D43" s="27">
        <f>+[1]DGII!M43</f>
        <v>44</v>
      </c>
      <c r="E43" s="27">
        <f>+[1]DGII!N43</f>
        <v>45.2</v>
      </c>
      <c r="F43" s="27">
        <f>+[1]DGII!O43</f>
        <v>54.6</v>
      </c>
      <c r="G43" s="27">
        <f>+[1]DGII!P43</f>
        <v>55.1</v>
      </c>
      <c r="H43" s="27">
        <f>+[1]DGII!Q43</f>
        <v>49.3</v>
      </c>
      <c r="I43" s="27">
        <f>+[1]DGII!R43</f>
        <v>66.7</v>
      </c>
      <c r="J43" s="27">
        <f>+[1]DGII!S43</f>
        <v>482.3</v>
      </c>
      <c r="K43" s="27">
        <f>SUM(C43:J43)</f>
        <v>835.1</v>
      </c>
      <c r="L43" s="53">
        <v>37.9</v>
      </c>
      <c r="M43" s="53">
        <v>44</v>
      </c>
      <c r="N43" s="53">
        <v>45.2</v>
      </c>
      <c r="O43" s="53">
        <v>54.5</v>
      </c>
      <c r="P43" s="53">
        <v>55.1</v>
      </c>
      <c r="Q43" s="53">
        <v>45.7</v>
      </c>
      <c r="R43" s="53">
        <v>49.3</v>
      </c>
      <c r="S43" s="53">
        <v>60.9</v>
      </c>
      <c r="T43" s="29">
        <f>SUM(L43:S43)</f>
        <v>392.6</v>
      </c>
      <c r="U43" s="39">
        <f t="shared" si="1"/>
        <v>212.71013754457462</v>
      </c>
      <c r="V43" s="48"/>
      <c r="W43" s="48"/>
      <c r="X43" s="48"/>
      <c r="Y43" s="48"/>
      <c r="Z43" s="48"/>
    </row>
    <row r="44" spans="1:26" s="49" customFormat="1" ht="18" customHeight="1">
      <c r="B44" s="54" t="s">
        <v>50</v>
      </c>
      <c r="C44" s="27">
        <f t="shared" ref="C44:T44" si="15">SUM(C45:C46)</f>
        <v>356.90000000000003</v>
      </c>
      <c r="D44" s="27">
        <f t="shared" si="15"/>
        <v>322.60000000000002</v>
      </c>
      <c r="E44" s="27">
        <f t="shared" si="15"/>
        <v>287.3</v>
      </c>
      <c r="F44" s="27">
        <f t="shared" si="15"/>
        <v>415.5</v>
      </c>
      <c r="G44" s="27">
        <f t="shared" si="15"/>
        <v>423.8</v>
      </c>
      <c r="H44" s="27">
        <f t="shared" si="15"/>
        <v>499.09999999999997</v>
      </c>
      <c r="I44" s="27">
        <f t="shared" si="15"/>
        <v>553</v>
      </c>
      <c r="J44" s="27">
        <f t="shared" si="15"/>
        <v>680.4</v>
      </c>
      <c r="K44" s="40">
        <f t="shared" si="15"/>
        <v>3538.6</v>
      </c>
      <c r="L44" s="55">
        <f t="shared" si="15"/>
        <v>356.8</v>
      </c>
      <c r="M44" s="55">
        <f t="shared" si="15"/>
        <v>322.60000000000002</v>
      </c>
      <c r="N44" s="55">
        <f t="shared" si="15"/>
        <v>287.3</v>
      </c>
      <c r="O44" s="55">
        <f t="shared" si="15"/>
        <v>415.5</v>
      </c>
      <c r="P44" s="55">
        <f t="shared" si="15"/>
        <v>423.8</v>
      </c>
      <c r="Q44" s="55">
        <f t="shared" si="15"/>
        <v>351.5</v>
      </c>
      <c r="R44" s="55">
        <f t="shared" si="15"/>
        <v>362.9</v>
      </c>
      <c r="S44" s="55">
        <f t="shared" si="15"/>
        <v>381.20000000000005</v>
      </c>
      <c r="T44" s="29">
        <f t="shared" si="15"/>
        <v>2901.6</v>
      </c>
      <c r="U44" s="30">
        <f t="shared" si="1"/>
        <v>121.95340501792116</v>
      </c>
      <c r="V44" s="48"/>
      <c r="W44" s="48"/>
      <c r="X44" s="48"/>
      <c r="Y44" s="48"/>
      <c r="Z44" s="48"/>
    </row>
    <row r="45" spans="1:26" s="49" customFormat="1" ht="18" customHeight="1">
      <c r="B45" s="50" t="s">
        <v>51</v>
      </c>
      <c r="C45" s="43">
        <f>+[1]DGII!L45</f>
        <v>356.8</v>
      </c>
      <c r="D45" s="43">
        <f>+[1]DGII!M45</f>
        <v>322.3</v>
      </c>
      <c r="E45" s="43">
        <f>+[1]DGII!N45</f>
        <v>287.10000000000002</v>
      </c>
      <c r="F45" s="43">
        <f>+[1]DGII!O45</f>
        <v>415.3</v>
      </c>
      <c r="G45" s="43">
        <f>+[1]DGII!P45</f>
        <v>422.6</v>
      </c>
      <c r="H45" s="43">
        <f>+[1]DGII!Q45</f>
        <v>498.7</v>
      </c>
      <c r="I45" s="43">
        <f>+[1]DGII!R45</f>
        <v>552.9</v>
      </c>
      <c r="J45" s="43">
        <f>+[1]DGII!S45</f>
        <v>679.9</v>
      </c>
      <c r="K45" s="36">
        <f>SUM(C45:J45)</f>
        <v>3535.6</v>
      </c>
      <c r="L45" s="44">
        <f>+'[1]PP (EST)'!L52</f>
        <v>356.8</v>
      </c>
      <c r="M45" s="44">
        <f>+'[1]PP (EST)'!M52</f>
        <v>322.3</v>
      </c>
      <c r="N45" s="44">
        <f>+'[1]PP (EST)'!N52</f>
        <v>287.10000000000002</v>
      </c>
      <c r="O45" s="44">
        <f>+'[1]PP (EST)'!O52</f>
        <v>415.3</v>
      </c>
      <c r="P45" s="44">
        <f>+'[1]PP (EST)'!P52</f>
        <v>422.6</v>
      </c>
      <c r="Q45" s="44">
        <f>+'[1]PP (EST)'!Q52</f>
        <v>351.4</v>
      </c>
      <c r="R45" s="44">
        <f>+'[1]PP (EST)'!R52</f>
        <v>362.4</v>
      </c>
      <c r="S45" s="44">
        <f>+'[1]PP (EST)'!S52</f>
        <v>380.6</v>
      </c>
      <c r="T45" s="38">
        <f>SUM(L45:S45)</f>
        <v>2898.5</v>
      </c>
      <c r="U45" s="39">
        <f t="shared" si="1"/>
        <v>121.98033465585647</v>
      </c>
      <c r="V45" s="48"/>
      <c r="W45" s="48"/>
      <c r="X45" s="48"/>
      <c r="Y45" s="48"/>
      <c r="Z45" s="48"/>
    </row>
    <row r="46" spans="1:26" s="49" customFormat="1" ht="18" customHeight="1">
      <c r="B46" s="50" t="s">
        <v>31</v>
      </c>
      <c r="C46" s="43">
        <f>+[1]DGII!L46</f>
        <v>0.1</v>
      </c>
      <c r="D46" s="43">
        <f>+[1]DGII!M46</f>
        <v>0.3</v>
      </c>
      <c r="E46" s="43">
        <f>+[1]DGII!N46</f>
        <v>0.2</v>
      </c>
      <c r="F46" s="43">
        <f>+[1]DGII!O46</f>
        <v>0.2</v>
      </c>
      <c r="G46" s="43">
        <f>+[1]DGII!P46</f>
        <v>1.2</v>
      </c>
      <c r="H46" s="43">
        <f>+[1]DGII!Q46</f>
        <v>0.4</v>
      </c>
      <c r="I46" s="43">
        <f>+[1]DGII!R46</f>
        <v>0.1</v>
      </c>
      <c r="J46" s="43">
        <f>+[1]DGII!S46</f>
        <v>0.5</v>
      </c>
      <c r="K46" s="36">
        <f>SUM(C46:J46)</f>
        <v>3</v>
      </c>
      <c r="L46" s="46">
        <v>0</v>
      </c>
      <c r="M46" s="46">
        <v>0.3</v>
      </c>
      <c r="N46" s="46">
        <v>0.2</v>
      </c>
      <c r="O46" s="46">
        <v>0.2</v>
      </c>
      <c r="P46" s="46">
        <v>1.2</v>
      </c>
      <c r="Q46" s="46">
        <v>0.1</v>
      </c>
      <c r="R46" s="46">
        <v>0.5</v>
      </c>
      <c r="S46" s="46">
        <v>0.6</v>
      </c>
      <c r="T46" s="38">
        <f>SUM(L46:S46)</f>
        <v>3.1</v>
      </c>
      <c r="U46" s="39">
        <f t="shared" si="1"/>
        <v>96.774193548387089</v>
      </c>
      <c r="V46" s="48"/>
      <c r="W46" s="48"/>
      <c r="X46" s="48"/>
      <c r="Y46" s="48"/>
      <c r="Z46" s="48"/>
    </row>
    <row r="47" spans="1:26" ht="18" customHeight="1">
      <c r="B47" s="54" t="s">
        <v>52</v>
      </c>
      <c r="C47" s="27">
        <f>+[1]DGII!L47</f>
        <v>56.4</v>
      </c>
      <c r="D47" s="27">
        <f>+[1]DGII!M47</f>
        <v>83.9</v>
      </c>
      <c r="E47" s="27">
        <f>+[1]DGII!N47</f>
        <v>101.7</v>
      </c>
      <c r="F47" s="27">
        <f>+[1]DGII!O47</f>
        <v>81.3</v>
      </c>
      <c r="G47" s="27">
        <f>+[1]DGII!P47</f>
        <v>91.5</v>
      </c>
      <c r="H47" s="27">
        <f>+[1]DGII!Q47</f>
        <v>92.8</v>
      </c>
      <c r="I47" s="27">
        <f>+[1]DGII!R47</f>
        <v>91.4</v>
      </c>
      <c r="J47" s="27">
        <f>+[1]DGII!S47</f>
        <v>92.9</v>
      </c>
      <c r="K47" s="32">
        <f>SUM(C47:J47)</f>
        <v>691.9</v>
      </c>
      <c r="L47" s="28">
        <f>+'[1]PP (EST)'!L55</f>
        <v>56.4</v>
      </c>
      <c r="M47" s="28">
        <f>+'[1]PP (EST)'!M55</f>
        <v>83.9</v>
      </c>
      <c r="N47" s="28">
        <f>+'[1]PP (EST)'!N55</f>
        <v>101.7</v>
      </c>
      <c r="O47" s="28">
        <f>+'[1]PP (EST)'!O55</f>
        <v>81.3</v>
      </c>
      <c r="P47" s="28">
        <f>+'[1]PP (EST)'!P55</f>
        <v>90.5</v>
      </c>
      <c r="Q47" s="28">
        <f>+'[1]PP (EST)'!Q55</f>
        <v>75</v>
      </c>
      <c r="R47" s="28">
        <f>+'[1]PP (EST)'!R55</f>
        <v>74.2</v>
      </c>
      <c r="S47" s="28">
        <f>+'[1]PP (EST)'!S55</f>
        <v>76.7</v>
      </c>
      <c r="T47" s="29">
        <f>SUM(L47:S47)</f>
        <v>639.70000000000005</v>
      </c>
      <c r="U47" s="30">
        <f t="shared" si="1"/>
        <v>108.16007503517272</v>
      </c>
      <c r="V47" s="4"/>
      <c r="W47" s="4"/>
      <c r="X47" s="4"/>
      <c r="Y47" s="4"/>
      <c r="Z47" s="4"/>
    </row>
    <row r="48" spans="1:26" ht="18" customHeight="1">
      <c r="A48" s="56"/>
      <c r="B48" s="54" t="s">
        <v>53</v>
      </c>
      <c r="C48" s="27">
        <f>+[1]DGII!L48</f>
        <v>0</v>
      </c>
      <c r="D48" s="27">
        <f>+[1]DGII!M48</f>
        <v>0.2</v>
      </c>
      <c r="E48" s="27">
        <f>+[1]DGII!N48</f>
        <v>0.1</v>
      </c>
      <c r="F48" s="27">
        <f>+[1]DGII!O48</f>
        <v>0</v>
      </c>
      <c r="G48" s="27">
        <f>+[1]DGII!P48</f>
        <v>0</v>
      </c>
      <c r="H48" s="27">
        <f>+[1]DGII!Q48</f>
        <v>0.1</v>
      </c>
      <c r="I48" s="27">
        <f>+[1]DGII!R48</f>
        <v>0.3</v>
      </c>
      <c r="J48" s="27">
        <f>+[1]DGII!S48</f>
        <v>0.1</v>
      </c>
      <c r="K48" s="32">
        <f>SUM(C48:J48)</f>
        <v>0.79999999999999993</v>
      </c>
      <c r="L48" s="28">
        <f>+'[1]PP (EST)'!L56</f>
        <v>0</v>
      </c>
      <c r="M48" s="28">
        <f>+'[1]PP (EST)'!M56</f>
        <v>0.2</v>
      </c>
      <c r="N48" s="28">
        <f>+'[1]PP (EST)'!N56</f>
        <v>0.1</v>
      </c>
      <c r="O48" s="28">
        <f>+'[1]PP (EST)'!O56</f>
        <v>0</v>
      </c>
      <c r="P48" s="28">
        <f>+'[1]PP (EST)'!P56</f>
        <v>0</v>
      </c>
      <c r="Q48" s="28">
        <f>+'[1]PP (EST)'!Q56</f>
        <v>0</v>
      </c>
      <c r="R48" s="28">
        <f>+'[1]PP (EST)'!R56</f>
        <v>0</v>
      </c>
      <c r="S48" s="28">
        <f>+'[1]PP (EST)'!S56</f>
        <v>0.1</v>
      </c>
      <c r="T48" s="29">
        <f>SUM(L48:S48)</f>
        <v>0.4</v>
      </c>
      <c r="U48" s="30">
        <f t="shared" si="1"/>
        <v>199.99999999999997</v>
      </c>
      <c r="V48" s="4"/>
      <c r="W48" s="4"/>
      <c r="X48" s="4"/>
      <c r="Y48" s="4"/>
      <c r="Z48" s="4"/>
    </row>
    <row r="49" spans="1:199" ht="18" customHeight="1">
      <c r="B49" s="26" t="s">
        <v>54</v>
      </c>
      <c r="C49" s="27">
        <f t="shared" ref="C49:S49" si="16">+C50+C53+C56</f>
        <v>189.89999999999998</v>
      </c>
      <c r="D49" s="27">
        <f t="shared" si="16"/>
        <v>181.9</v>
      </c>
      <c r="E49" s="27">
        <f t="shared" si="16"/>
        <v>208.30000000000004</v>
      </c>
      <c r="F49" s="27">
        <f t="shared" si="16"/>
        <v>340.5</v>
      </c>
      <c r="G49" s="27">
        <f t="shared" si="16"/>
        <v>341.90000000000003</v>
      </c>
      <c r="H49" s="27">
        <f t="shared" si="16"/>
        <v>338.6</v>
      </c>
      <c r="I49" s="27">
        <f t="shared" si="16"/>
        <v>328.3</v>
      </c>
      <c r="J49" s="27">
        <f t="shared" si="16"/>
        <v>303.3</v>
      </c>
      <c r="K49" s="40">
        <f t="shared" si="16"/>
        <v>2232.7000000000003</v>
      </c>
      <c r="L49" s="28">
        <f t="shared" si="16"/>
        <v>189.89999999999998</v>
      </c>
      <c r="M49" s="28">
        <f t="shared" si="16"/>
        <v>181.9</v>
      </c>
      <c r="N49" s="28">
        <f t="shared" si="16"/>
        <v>208.30000000000004</v>
      </c>
      <c r="O49" s="28">
        <f t="shared" si="16"/>
        <v>340.5</v>
      </c>
      <c r="P49" s="28">
        <f t="shared" si="16"/>
        <v>341.90000000000003</v>
      </c>
      <c r="Q49" s="28">
        <f t="shared" si="16"/>
        <v>319.90000000000003</v>
      </c>
      <c r="R49" s="28">
        <f t="shared" si="16"/>
        <v>312.20000000000005</v>
      </c>
      <c r="S49" s="28">
        <f t="shared" si="16"/>
        <v>324.8</v>
      </c>
      <c r="T49" s="29">
        <f>+T50+T53+T56</f>
        <v>2219.4</v>
      </c>
      <c r="U49" s="30">
        <f t="shared" si="1"/>
        <v>100.59926106154818</v>
      </c>
      <c r="V49" s="4"/>
      <c r="W49" s="4"/>
      <c r="X49" s="4"/>
      <c r="Y49" s="4"/>
      <c r="Z49" s="4"/>
    </row>
    <row r="50" spans="1:199" ht="18" customHeight="1">
      <c r="B50" s="57" t="s">
        <v>55</v>
      </c>
      <c r="C50" s="27">
        <f t="shared" ref="C50:T50" si="17">+C51+C52</f>
        <v>0.1</v>
      </c>
      <c r="D50" s="27">
        <f t="shared" si="17"/>
        <v>0.1</v>
      </c>
      <c r="E50" s="27">
        <f t="shared" si="17"/>
        <v>1.4</v>
      </c>
      <c r="F50" s="27">
        <f t="shared" si="17"/>
        <v>0</v>
      </c>
      <c r="G50" s="27">
        <f t="shared" si="17"/>
        <v>0</v>
      </c>
      <c r="H50" s="27">
        <f t="shared" si="17"/>
        <v>0.1</v>
      </c>
      <c r="I50" s="27">
        <f t="shared" si="17"/>
        <v>1.9</v>
      </c>
      <c r="J50" s="27">
        <f t="shared" si="17"/>
        <v>0.1</v>
      </c>
      <c r="K50" s="40">
        <f t="shared" si="17"/>
        <v>3.6999999999999997</v>
      </c>
      <c r="L50" s="28">
        <f t="shared" si="17"/>
        <v>0.1</v>
      </c>
      <c r="M50" s="28">
        <f t="shared" si="17"/>
        <v>0.1</v>
      </c>
      <c r="N50" s="28">
        <f t="shared" si="17"/>
        <v>1.4</v>
      </c>
      <c r="O50" s="28">
        <f t="shared" si="17"/>
        <v>0</v>
      </c>
      <c r="P50" s="28">
        <f t="shared" si="17"/>
        <v>0</v>
      </c>
      <c r="Q50" s="28">
        <f t="shared" si="17"/>
        <v>0</v>
      </c>
      <c r="R50" s="28">
        <f t="shared" si="17"/>
        <v>0</v>
      </c>
      <c r="S50" s="28">
        <f t="shared" si="17"/>
        <v>0</v>
      </c>
      <c r="T50" s="30">
        <f t="shared" si="17"/>
        <v>1.5999999999999999</v>
      </c>
      <c r="U50" s="30">
        <f t="shared" si="1"/>
        <v>231.25</v>
      </c>
      <c r="V50" s="4"/>
      <c r="W50" s="4"/>
      <c r="X50" s="4"/>
      <c r="Y50" s="4"/>
      <c r="Z50" s="4"/>
    </row>
    <row r="51" spans="1:199" ht="18" customHeight="1">
      <c r="B51" s="52" t="s">
        <v>56</v>
      </c>
      <c r="C51" s="43">
        <f>+[1]DGII!L51</f>
        <v>0.1</v>
      </c>
      <c r="D51" s="43">
        <f>+[1]DGII!M51</f>
        <v>0.1</v>
      </c>
      <c r="E51" s="43">
        <f>+[1]DGII!N51</f>
        <v>1.4</v>
      </c>
      <c r="F51" s="43">
        <f>+[1]DGII!O51</f>
        <v>0</v>
      </c>
      <c r="G51" s="43">
        <f>+[1]DGII!P51</f>
        <v>0</v>
      </c>
      <c r="H51" s="43">
        <f>+[1]DGII!Q51</f>
        <v>0.1</v>
      </c>
      <c r="I51" s="43">
        <f>+[1]DGII!R51</f>
        <v>1.9</v>
      </c>
      <c r="J51" s="43">
        <f>+[1]DGII!S51</f>
        <v>0.1</v>
      </c>
      <c r="K51" s="36">
        <f>SUM(C51:J51)</f>
        <v>3.6999999999999997</v>
      </c>
      <c r="L51" s="46">
        <v>0.1</v>
      </c>
      <c r="M51" s="46">
        <v>0.1</v>
      </c>
      <c r="N51" s="46">
        <v>1.4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39">
        <f>SUM(L51:S51)</f>
        <v>1.5999999999999999</v>
      </c>
      <c r="U51" s="39">
        <f t="shared" si="1"/>
        <v>231.25</v>
      </c>
      <c r="V51" s="4"/>
      <c r="W51" s="4"/>
      <c r="X51" s="4"/>
      <c r="Y51" s="4"/>
      <c r="Z51" s="4"/>
    </row>
    <row r="52" spans="1:199" ht="18" customHeight="1">
      <c r="B52" s="52" t="s">
        <v>57</v>
      </c>
      <c r="C52" s="43">
        <f>+[1]DGII!L52</f>
        <v>0</v>
      </c>
      <c r="D52" s="43">
        <f>+[1]DGII!M52</f>
        <v>0</v>
      </c>
      <c r="E52" s="43">
        <f>+[1]DGII!N52</f>
        <v>0</v>
      </c>
      <c r="F52" s="43">
        <f>+[1]DGII!O52</f>
        <v>0</v>
      </c>
      <c r="G52" s="43">
        <f>+[1]DGII!P52</f>
        <v>0</v>
      </c>
      <c r="H52" s="43">
        <f>+[1]DGII!Q52</f>
        <v>0</v>
      </c>
      <c r="I52" s="43">
        <f>+[1]DGII!R52</f>
        <v>0</v>
      </c>
      <c r="J52" s="43">
        <f>+[1]DGII!S52</f>
        <v>0</v>
      </c>
      <c r="K52" s="36">
        <f>SUM(C52:J52)</f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39">
        <f>SUM(L52:S52)</f>
        <v>0</v>
      </c>
      <c r="U52" s="39" t="s">
        <v>58</v>
      </c>
      <c r="V52" s="4"/>
      <c r="W52" s="4"/>
      <c r="X52" s="4"/>
      <c r="Y52" s="4"/>
      <c r="Z52" s="4"/>
    </row>
    <row r="53" spans="1:199" ht="18" customHeight="1">
      <c r="B53" s="57" t="s">
        <v>59</v>
      </c>
      <c r="C53" s="27">
        <f t="shared" ref="C53:T53" si="18">+C54+C55</f>
        <v>186.1</v>
      </c>
      <c r="D53" s="27">
        <f t="shared" si="18"/>
        <v>177.8</v>
      </c>
      <c r="E53" s="27">
        <f t="shared" si="18"/>
        <v>201.60000000000002</v>
      </c>
      <c r="F53" s="27">
        <f t="shared" si="18"/>
        <v>336.1</v>
      </c>
      <c r="G53" s="27">
        <f t="shared" si="18"/>
        <v>336.90000000000003</v>
      </c>
      <c r="H53" s="27">
        <f t="shared" si="18"/>
        <v>334</v>
      </c>
      <c r="I53" s="27">
        <f t="shared" si="18"/>
        <v>322.20000000000005</v>
      </c>
      <c r="J53" s="27">
        <f t="shared" si="18"/>
        <v>298.8</v>
      </c>
      <c r="K53" s="40">
        <f t="shared" si="18"/>
        <v>2193.5000000000005</v>
      </c>
      <c r="L53" s="28">
        <f t="shared" si="18"/>
        <v>186.1</v>
      </c>
      <c r="M53" s="28">
        <f t="shared" si="18"/>
        <v>177.8</v>
      </c>
      <c r="N53" s="28">
        <f t="shared" si="18"/>
        <v>201.60000000000002</v>
      </c>
      <c r="O53" s="28">
        <f t="shared" si="18"/>
        <v>336.1</v>
      </c>
      <c r="P53" s="28">
        <f t="shared" si="18"/>
        <v>336.90000000000003</v>
      </c>
      <c r="Q53" s="28">
        <f t="shared" si="18"/>
        <v>317.10000000000002</v>
      </c>
      <c r="R53" s="28">
        <f t="shared" si="18"/>
        <v>309.40000000000003</v>
      </c>
      <c r="S53" s="28">
        <f t="shared" si="18"/>
        <v>320.5</v>
      </c>
      <c r="T53" s="29">
        <f t="shared" si="18"/>
        <v>2185.5</v>
      </c>
      <c r="U53" s="30">
        <f>+K53/T53*100</f>
        <v>100.3660489590483</v>
      </c>
      <c r="V53" s="4"/>
      <c r="W53" s="4"/>
      <c r="X53" s="4"/>
      <c r="Y53" s="4"/>
      <c r="Z53" s="4"/>
    </row>
    <row r="54" spans="1:199" ht="18" customHeight="1">
      <c r="A54" s="58"/>
      <c r="B54" s="50" t="s">
        <v>60</v>
      </c>
      <c r="C54" s="43">
        <f>+[1]DGII!L54</f>
        <v>184.5</v>
      </c>
      <c r="D54" s="43">
        <f>+[1]DGII!M54</f>
        <v>175.3</v>
      </c>
      <c r="E54" s="43">
        <f>+[1]DGII!N54</f>
        <v>198.8</v>
      </c>
      <c r="F54" s="43">
        <f>+[1]DGII!O54</f>
        <v>333.5</v>
      </c>
      <c r="G54" s="43">
        <f>+[1]DGII!P54</f>
        <v>334.3</v>
      </c>
      <c r="H54" s="43">
        <f>+[1]DGII!Q54</f>
        <v>331.2</v>
      </c>
      <c r="I54" s="43">
        <f>+[1]DGII!R54</f>
        <v>319.60000000000002</v>
      </c>
      <c r="J54" s="43">
        <f>+[1]DGII!S54</f>
        <v>296.3</v>
      </c>
      <c r="K54" s="36">
        <f>SUM(C54:J54)</f>
        <v>2173.5000000000005</v>
      </c>
      <c r="L54" s="44">
        <f>+'[1]PP (EST)'!L78</f>
        <v>184.5</v>
      </c>
      <c r="M54" s="44">
        <f>+'[1]PP (EST)'!M78</f>
        <v>175.3</v>
      </c>
      <c r="N54" s="44">
        <f>+'[1]PP (EST)'!N78</f>
        <v>198.8</v>
      </c>
      <c r="O54" s="44">
        <f>+'[1]PP (EST)'!O78</f>
        <v>333.5</v>
      </c>
      <c r="P54" s="44">
        <f>+'[1]PP (EST)'!P78</f>
        <v>334.3</v>
      </c>
      <c r="Q54" s="44">
        <f>+'[1]PP (EST)'!Q78</f>
        <v>314.5</v>
      </c>
      <c r="R54" s="44">
        <f>+'[1]PP (EST)'!R78</f>
        <v>307.10000000000002</v>
      </c>
      <c r="S54" s="44">
        <f>+'[1]PP (EST)'!S78</f>
        <v>317</v>
      </c>
      <c r="T54" s="38">
        <f>SUM(L54:S54)</f>
        <v>2165</v>
      </c>
      <c r="U54" s="39">
        <f>+K54/T54*100</f>
        <v>100.39260969976907</v>
      </c>
      <c r="V54" s="4"/>
      <c r="W54" s="4"/>
      <c r="X54" s="4"/>
      <c r="Y54" s="4"/>
      <c r="Z54" s="4"/>
    </row>
    <row r="55" spans="1:199" ht="18" customHeight="1">
      <c r="B55" s="50" t="s">
        <v>31</v>
      </c>
      <c r="C55" s="43">
        <f>+[1]DGII!L55</f>
        <v>1.6</v>
      </c>
      <c r="D55" s="43">
        <f>+[1]DGII!M55</f>
        <v>2.5</v>
      </c>
      <c r="E55" s="43">
        <f>+[1]DGII!N55</f>
        <v>2.8</v>
      </c>
      <c r="F55" s="43">
        <f>+[1]DGII!O55</f>
        <v>2.6</v>
      </c>
      <c r="G55" s="43">
        <f>+[1]DGII!P55</f>
        <v>2.6</v>
      </c>
      <c r="H55" s="43">
        <f>+[1]DGII!Q55</f>
        <v>2.8</v>
      </c>
      <c r="I55" s="43">
        <f>+[1]DGII!R55</f>
        <v>2.6</v>
      </c>
      <c r="J55" s="43">
        <f>+[1]DGII!S55</f>
        <v>2.5</v>
      </c>
      <c r="K55" s="36">
        <f>SUM(C55:J55)</f>
        <v>20</v>
      </c>
      <c r="L55" s="44">
        <f>+'[1]PP (EST)'!L80</f>
        <v>1.6</v>
      </c>
      <c r="M55" s="44">
        <f>+'[1]PP (EST)'!M80</f>
        <v>2.5</v>
      </c>
      <c r="N55" s="44">
        <f>+'[1]PP (EST)'!N80</f>
        <v>2.8</v>
      </c>
      <c r="O55" s="44">
        <f>+'[1]PP (EST)'!O80</f>
        <v>2.6</v>
      </c>
      <c r="P55" s="44">
        <f>+'[1]PP (EST)'!P80</f>
        <v>2.6</v>
      </c>
      <c r="Q55" s="44">
        <f>+'[1]PP (EST)'!Q80</f>
        <v>2.6</v>
      </c>
      <c r="R55" s="44">
        <f>+'[1]PP (EST)'!R80</f>
        <v>2.2999999999999998</v>
      </c>
      <c r="S55" s="44">
        <f>+'[1]PP (EST)'!S80</f>
        <v>3.5</v>
      </c>
      <c r="T55" s="38">
        <f>SUM(L55:S55)</f>
        <v>20.5</v>
      </c>
      <c r="U55" s="39">
        <f>+K55/T55*100</f>
        <v>97.560975609756099</v>
      </c>
      <c r="V55" s="4"/>
      <c r="W55" s="4"/>
      <c r="X55" s="4"/>
      <c r="Y55" s="4"/>
      <c r="Z55" s="4"/>
    </row>
    <row r="56" spans="1:199" ht="18" customHeight="1">
      <c r="B56" s="57" t="s">
        <v>61</v>
      </c>
      <c r="C56" s="27">
        <f>+[1]DGII!L56</f>
        <v>3.7</v>
      </c>
      <c r="D56" s="27">
        <f>+[1]DGII!M56</f>
        <v>4</v>
      </c>
      <c r="E56" s="27">
        <f>+[1]DGII!N56</f>
        <v>5.3</v>
      </c>
      <c r="F56" s="27">
        <f>+[1]DGII!O56</f>
        <v>4.4000000000000004</v>
      </c>
      <c r="G56" s="27">
        <f>+[1]DGII!P56</f>
        <v>5</v>
      </c>
      <c r="H56" s="27">
        <f>+[1]DGII!Q56</f>
        <v>4.5</v>
      </c>
      <c r="I56" s="27">
        <f>+[1]DGII!R56</f>
        <v>4.2</v>
      </c>
      <c r="J56" s="27">
        <f>+[1]DGII!S56</f>
        <v>4.4000000000000004</v>
      </c>
      <c r="K56" s="32">
        <f>SUM(C56:J56)</f>
        <v>35.5</v>
      </c>
      <c r="L56" s="53">
        <v>3.7</v>
      </c>
      <c r="M56" s="53">
        <v>4</v>
      </c>
      <c r="N56" s="53">
        <v>5.3</v>
      </c>
      <c r="O56" s="53">
        <v>4.4000000000000004</v>
      </c>
      <c r="P56" s="53">
        <v>5</v>
      </c>
      <c r="Q56" s="53">
        <v>2.8</v>
      </c>
      <c r="R56" s="53">
        <v>2.8</v>
      </c>
      <c r="S56" s="53">
        <v>4.3</v>
      </c>
      <c r="T56" s="29">
        <f>SUM(L56:S56)</f>
        <v>32.299999999999997</v>
      </c>
      <c r="U56" s="30">
        <f>+K56/T56*100</f>
        <v>109.90712074303406</v>
      </c>
      <c r="V56" s="4"/>
      <c r="W56" s="4"/>
      <c r="X56" s="4"/>
      <c r="Y56" s="4"/>
      <c r="Z56" s="4"/>
    </row>
    <row r="57" spans="1:199" ht="18" customHeight="1">
      <c r="B57" s="59" t="s">
        <v>62</v>
      </c>
      <c r="C57" s="27">
        <f t="shared" ref="C57:T57" si="19">+C58+C62+C63</f>
        <v>1073.5999999999999</v>
      </c>
      <c r="D57" s="27">
        <f t="shared" si="19"/>
        <v>754.9</v>
      </c>
      <c r="E57" s="27">
        <f t="shared" si="19"/>
        <v>841.59999999999991</v>
      </c>
      <c r="F57" s="27">
        <f t="shared" si="19"/>
        <v>890.69999999999993</v>
      </c>
      <c r="G57" s="27">
        <f t="shared" si="19"/>
        <v>802</v>
      </c>
      <c r="H57" s="27">
        <f t="shared" si="19"/>
        <v>6151.4</v>
      </c>
      <c r="I57" s="27">
        <f t="shared" si="19"/>
        <v>1014.6</v>
      </c>
      <c r="J57" s="27">
        <f t="shared" si="19"/>
        <v>829.30000000000007</v>
      </c>
      <c r="K57" s="40">
        <f t="shared" si="19"/>
        <v>12358.1</v>
      </c>
      <c r="L57" s="28">
        <f t="shared" si="19"/>
        <v>1073.5999999999999</v>
      </c>
      <c r="M57" s="28">
        <f t="shared" si="19"/>
        <v>754.9</v>
      </c>
      <c r="N57" s="28">
        <f t="shared" si="19"/>
        <v>841.59999999999991</v>
      </c>
      <c r="O57" s="28">
        <f t="shared" si="19"/>
        <v>890.69999999999993</v>
      </c>
      <c r="P57" s="28">
        <f t="shared" si="19"/>
        <v>802</v>
      </c>
      <c r="Q57" s="28">
        <f t="shared" si="19"/>
        <v>6188.5</v>
      </c>
      <c r="R57" s="28">
        <f t="shared" si="19"/>
        <v>924.5</v>
      </c>
      <c r="S57" s="28">
        <f t="shared" si="19"/>
        <v>793.09999999999991</v>
      </c>
      <c r="T57" s="29">
        <f t="shared" si="19"/>
        <v>12268.900000000001</v>
      </c>
      <c r="U57" s="30">
        <f t="shared" ref="U57:U60" si="20">+K57/T57*100</f>
        <v>100.72704154406668</v>
      </c>
      <c r="V57" s="4"/>
      <c r="W57" s="4"/>
      <c r="X57" s="4"/>
      <c r="Y57" s="4"/>
      <c r="Z57" s="4"/>
    </row>
    <row r="58" spans="1:199" s="60" customFormat="1" ht="18" customHeight="1">
      <c r="B58" s="59" t="s">
        <v>63</v>
      </c>
      <c r="C58" s="27">
        <f t="shared" ref="C58:T58" si="21">+C59</f>
        <v>336.8</v>
      </c>
      <c r="D58" s="27">
        <f t="shared" si="21"/>
        <v>0</v>
      </c>
      <c r="E58" s="27">
        <f t="shared" si="21"/>
        <v>0</v>
      </c>
      <c r="F58" s="27">
        <f t="shared" si="21"/>
        <v>0</v>
      </c>
      <c r="G58" s="27">
        <f t="shared" si="21"/>
        <v>0</v>
      </c>
      <c r="H58" s="27">
        <f t="shared" si="21"/>
        <v>5402.9</v>
      </c>
      <c r="I58" s="27">
        <f t="shared" si="21"/>
        <v>0</v>
      </c>
      <c r="J58" s="27">
        <f t="shared" si="21"/>
        <v>0</v>
      </c>
      <c r="K58" s="40">
        <f t="shared" si="21"/>
        <v>5739.7</v>
      </c>
      <c r="L58" s="28">
        <f t="shared" si="21"/>
        <v>336.8</v>
      </c>
      <c r="M58" s="28">
        <f t="shared" si="21"/>
        <v>0</v>
      </c>
      <c r="N58" s="28">
        <f t="shared" si="21"/>
        <v>0</v>
      </c>
      <c r="O58" s="28">
        <f t="shared" si="21"/>
        <v>0</v>
      </c>
      <c r="P58" s="28">
        <f t="shared" si="21"/>
        <v>0</v>
      </c>
      <c r="Q58" s="28">
        <f t="shared" si="21"/>
        <v>5394.8</v>
      </c>
      <c r="R58" s="28">
        <f t="shared" si="21"/>
        <v>0</v>
      </c>
      <c r="S58" s="28">
        <f t="shared" si="21"/>
        <v>0.2</v>
      </c>
      <c r="T58" s="29">
        <f t="shared" si="21"/>
        <v>5731.8</v>
      </c>
      <c r="U58" s="30">
        <f t="shared" si="20"/>
        <v>100.13782755853309</v>
      </c>
    </row>
    <row r="59" spans="1:199" ht="18" customHeight="1">
      <c r="B59" s="57" t="s">
        <v>64</v>
      </c>
      <c r="C59" s="27">
        <f t="shared" ref="C59:T59" si="22">+C60+C61</f>
        <v>336.8</v>
      </c>
      <c r="D59" s="27">
        <f t="shared" si="22"/>
        <v>0</v>
      </c>
      <c r="E59" s="27">
        <f t="shared" si="22"/>
        <v>0</v>
      </c>
      <c r="F59" s="27">
        <f t="shared" si="22"/>
        <v>0</v>
      </c>
      <c r="G59" s="27">
        <f t="shared" si="22"/>
        <v>0</v>
      </c>
      <c r="H59" s="27">
        <f t="shared" si="22"/>
        <v>5402.9</v>
      </c>
      <c r="I59" s="27">
        <f t="shared" si="22"/>
        <v>0</v>
      </c>
      <c r="J59" s="27">
        <f t="shared" si="22"/>
        <v>0</v>
      </c>
      <c r="K59" s="40">
        <f t="shared" si="22"/>
        <v>5739.7</v>
      </c>
      <c r="L59" s="28">
        <f t="shared" si="22"/>
        <v>336.8</v>
      </c>
      <c r="M59" s="28">
        <f t="shared" si="22"/>
        <v>0</v>
      </c>
      <c r="N59" s="28">
        <f t="shared" si="22"/>
        <v>0</v>
      </c>
      <c r="O59" s="28">
        <f t="shared" si="22"/>
        <v>0</v>
      </c>
      <c r="P59" s="28">
        <f t="shared" si="22"/>
        <v>0</v>
      </c>
      <c r="Q59" s="28">
        <f t="shared" si="22"/>
        <v>5394.8</v>
      </c>
      <c r="R59" s="28">
        <f t="shared" si="22"/>
        <v>0</v>
      </c>
      <c r="S59" s="28">
        <f t="shared" si="22"/>
        <v>0.2</v>
      </c>
      <c r="T59" s="29">
        <f t="shared" si="22"/>
        <v>5731.8</v>
      </c>
      <c r="U59" s="30">
        <f t="shared" si="20"/>
        <v>100.13782755853309</v>
      </c>
      <c r="V59" s="4"/>
      <c r="W59" s="4"/>
      <c r="X59" s="4"/>
      <c r="Y59" s="4"/>
      <c r="Z59" s="4"/>
    </row>
    <row r="60" spans="1:199" s="61" customFormat="1" ht="18" customHeight="1">
      <c r="B60" s="50" t="s">
        <v>65</v>
      </c>
      <c r="C60" s="43">
        <f>+[1]DGII!L60</f>
        <v>336.7</v>
      </c>
      <c r="D60" s="43">
        <f>+[1]DGII!M60</f>
        <v>0</v>
      </c>
      <c r="E60" s="43">
        <f>+[1]DGII!N60</f>
        <v>0</v>
      </c>
      <c r="F60" s="43">
        <f>+[1]DGII!O60</f>
        <v>0</v>
      </c>
      <c r="G60" s="43">
        <f>+[1]DGII!P60</f>
        <v>0</v>
      </c>
      <c r="H60" s="43">
        <f>+[1]DGII!Q60</f>
        <v>5402.9</v>
      </c>
      <c r="I60" s="43">
        <f>+[1]DGII!R60</f>
        <v>0</v>
      </c>
      <c r="J60" s="43">
        <f>+[1]DGII!S60</f>
        <v>0</v>
      </c>
      <c r="K60" s="36">
        <f t="shared" ref="K60:K65" si="23">SUM(C60:J60)</f>
        <v>5739.5999999999995</v>
      </c>
      <c r="L60" s="46">
        <v>336.7</v>
      </c>
      <c r="M60" s="46">
        <v>0</v>
      </c>
      <c r="N60" s="46">
        <v>0</v>
      </c>
      <c r="O60" s="46">
        <v>0</v>
      </c>
      <c r="P60" s="46">
        <v>0</v>
      </c>
      <c r="Q60" s="46">
        <v>5394.8</v>
      </c>
      <c r="R60" s="46">
        <v>0</v>
      </c>
      <c r="S60" s="46">
        <v>0</v>
      </c>
      <c r="T60" s="38">
        <f t="shared" ref="T60:T65" si="24">SUM(L60:S60)</f>
        <v>5731.5</v>
      </c>
      <c r="U60" s="39">
        <f t="shared" si="20"/>
        <v>100.14132426066473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 t="s">
        <v>66</v>
      </c>
      <c r="AO60" s="62" t="s">
        <v>66</v>
      </c>
      <c r="AP60" s="62" t="s">
        <v>66</v>
      </c>
      <c r="AQ60" s="62" t="s">
        <v>66</v>
      </c>
      <c r="AR60" s="62" t="s">
        <v>66</v>
      </c>
      <c r="AS60" s="62" t="s">
        <v>66</v>
      </c>
      <c r="AT60" s="62" t="s">
        <v>66</v>
      </c>
      <c r="AU60" s="62" t="s">
        <v>66</v>
      </c>
      <c r="AV60" s="62" t="s">
        <v>66</v>
      </c>
      <c r="AW60" s="62" t="s">
        <v>66</v>
      </c>
      <c r="AX60" s="62" t="s">
        <v>66</v>
      </c>
      <c r="AY60" s="62" t="s">
        <v>66</v>
      </c>
      <c r="AZ60" s="62" t="s">
        <v>66</v>
      </c>
      <c r="BA60" s="62" t="s">
        <v>66</v>
      </c>
      <c r="BB60" s="62" t="s">
        <v>66</v>
      </c>
      <c r="BC60" s="62" t="s">
        <v>66</v>
      </c>
      <c r="BD60" s="62" t="s">
        <v>66</v>
      </c>
      <c r="BE60" s="62" t="s">
        <v>66</v>
      </c>
      <c r="BF60" s="62" t="s">
        <v>66</v>
      </c>
      <c r="BG60" s="62" t="s">
        <v>66</v>
      </c>
      <c r="BH60" s="62" t="s">
        <v>66</v>
      </c>
      <c r="BI60" s="62" t="s">
        <v>66</v>
      </c>
      <c r="BJ60" s="62" t="s">
        <v>66</v>
      </c>
      <c r="BK60" s="62" t="s">
        <v>66</v>
      </c>
      <c r="BL60" s="62" t="s">
        <v>66</v>
      </c>
      <c r="BM60" s="62" t="s">
        <v>66</v>
      </c>
      <c r="BN60" s="62" t="s">
        <v>66</v>
      </c>
      <c r="BO60" s="62" t="s">
        <v>66</v>
      </c>
      <c r="BP60" s="62" t="s">
        <v>66</v>
      </c>
      <c r="BQ60" s="62" t="s">
        <v>66</v>
      </c>
      <c r="BR60" s="62" t="s">
        <v>66</v>
      </c>
      <c r="BS60" s="62" t="s">
        <v>66</v>
      </c>
      <c r="BT60" s="62" t="s">
        <v>66</v>
      </c>
      <c r="BU60" s="62" t="s">
        <v>66</v>
      </c>
      <c r="BV60" s="62" t="s">
        <v>66</v>
      </c>
      <c r="BW60" s="62" t="s">
        <v>66</v>
      </c>
      <c r="BX60" s="62" t="s">
        <v>66</v>
      </c>
      <c r="BY60" s="62" t="s">
        <v>66</v>
      </c>
      <c r="BZ60" s="62" t="s">
        <v>66</v>
      </c>
      <c r="CA60" s="62" t="s">
        <v>66</v>
      </c>
      <c r="CB60" s="62" t="s">
        <v>66</v>
      </c>
      <c r="CC60" s="62" t="s">
        <v>66</v>
      </c>
      <c r="CD60" s="62" t="s">
        <v>66</v>
      </c>
      <c r="CE60" s="62" t="s">
        <v>66</v>
      </c>
      <c r="CF60" s="62" t="s">
        <v>66</v>
      </c>
      <c r="CG60" s="62" t="s">
        <v>66</v>
      </c>
      <c r="CH60" s="62" t="s">
        <v>66</v>
      </c>
      <c r="CI60" s="62" t="s">
        <v>66</v>
      </c>
      <c r="CJ60" s="62" t="s">
        <v>66</v>
      </c>
      <c r="CK60" s="62" t="s">
        <v>66</v>
      </c>
      <c r="CL60" s="62" t="s">
        <v>66</v>
      </c>
      <c r="CM60" s="62" t="s">
        <v>66</v>
      </c>
      <c r="CN60" s="62" t="s">
        <v>66</v>
      </c>
      <c r="CO60" s="62" t="s">
        <v>66</v>
      </c>
      <c r="CP60" s="62" t="s">
        <v>66</v>
      </c>
      <c r="CQ60" s="62" t="s">
        <v>66</v>
      </c>
      <c r="CR60" s="62" t="s">
        <v>66</v>
      </c>
      <c r="CS60" s="62" t="s">
        <v>66</v>
      </c>
      <c r="CT60" s="62" t="s">
        <v>66</v>
      </c>
      <c r="CU60" s="62" t="s">
        <v>66</v>
      </c>
      <c r="CV60" s="62" t="s">
        <v>66</v>
      </c>
      <c r="CW60" s="62" t="s">
        <v>66</v>
      </c>
      <c r="CX60" s="62" t="s">
        <v>66</v>
      </c>
      <c r="CY60" s="62" t="s">
        <v>66</v>
      </c>
      <c r="CZ60" s="62" t="s">
        <v>66</v>
      </c>
      <c r="DA60" s="62" t="s">
        <v>66</v>
      </c>
      <c r="DB60" s="62" t="s">
        <v>66</v>
      </c>
      <c r="DC60" s="62" t="s">
        <v>66</v>
      </c>
      <c r="DD60" s="62" t="s">
        <v>66</v>
      </c>
      <c r="DE60" s="62" t="s">
        <v>66</v>
      </c>
      <c r="DF60" s="62" t="s">
        <v>66</v>
      </c>
      <c r="DG60" s="62" t="s">
        <v>66</v>
      </c>
      <c r="DH60" s="62" t="s">
        <v>66</v>
      </c>
      <c r="DI60" s="62" t="s">
        <v>66</v>
      </c>
      <c r="DJ60" s="62" t="s">
        <v>66</v>
      </c>
      <c r="DK60" s="62" t="s">
        <v>66</v>
      </c>
      <c r="DL60" s="62" t="s">
        <v>66</v>
      </c>
      <c r="DM60" s="62" t="s">
        <v>66</v>
      </c>
      <c r="DN60" s="62" t="s">
        <v>66</v>
      </c>
      <c r="DO60" s="62" t="s">
        <v>66</v>
      </c>
      <c r="DP60" s="62" t="s">
        <v>66</v>
      </c>
      <c r="DQ60" s="62" t="s">
        <v>66</v>
      </c>
      <c r="DR60" s="62" t="s">
        <v>66</v>
      </c>
      <c r="DS60" s="62" t="s">
        <v>66</v>
      </c>
      <c r="DT60" s="62" t="s">
        <v>66</v>
      </c>
      <c r="DU60" s="62" t="s">
        <v>66</v>
      </c>
      <c r="DV60" s="62" t="s">
        <v>66</v>
      </c>
      <c r="DW60" s="62" t="s">
        <v>66</v>
      </c>
      <c r="DX60" s="62" t="s">
        <v>66</v>
      </c>
      <c r="DY60" s="62" t="s">
        <v>66</v>
      </c>
      <c r="DZ60" s="62" t="s">
        <v>66</v>
      </c>
      <c r="EA60" s="62" t="s">
        <v>66</v>
      </c>
      <c r="EB60" s="62" t="s">
        <v>66</v>
      </c>
      <c r="EC60" s="62" t="s">
        <v>66</v>
      </c>
      <c r="ED60" s="62" t="s">
        <v>66</v>
      </c>
      <c r="EE60" s="62" t="s">
        <v>66</v>
      </c>
      <c r="EF60" s="62" t="s">
        <v>66</v>
      </c>
      <c r="EG60" s="62" t="s">
        <v>66</v>
      </c>
      <c r="EH60" s="62" t="s">
        <v>66</v>
      </c>
      <c r="EI60" s="62" t="s">
        <v>66</v>
      </c>
      <c r="EJ60" s="62" t="s">
        <v>66</v>
      </c>
      <c r="EK60" s="62" t="s">
        <v>66</v>
      </c>
      <c r="EL60" s="62" t="s">
        <v>66</v>
      </c>
      <c r="EM60" s="62" t="s">
        <v>66</v>
      </c>
      <c r="EN60" s="62" t="s">
        <v>66</v>
      </c>
      <c r="EO60" s="62" t="s">
        <v>66</v>
      </c>
      <c r="EP60" s="62" t="s">
        <v>66</v>
      </c>
      <c r="EQ60" s="62" t="s">
        <v>66</v>
      </c>
      <c r="ER60" s="62" t="s">
        <v>66</v>
      </c>
      <c r="ES60" s="62" t="s">
        <v>66</v>
      </c>
      <c r="ET60" s="62" t="s">
        <v>66</v>
      </c>
      <c r="EU60" s="62" t="s">
        <v>66</v>
      </c>
      <c r="EV60" s="62" t="s">
        <v>66</v>
      </c>
      <c r="EW60" s="62" t="s">
        <v>66</v>
      </c>
      <c r="EX60" s="62" t="s">
        <v>66</v>
      </c>
      <c r="EY60" s="62" t="s">
        <v>66</v>
      </c>
      <c r="EZ60" s="62" t="s">
        <v>66</v>
      </c>
      <c r="FA60" s="62" t="s">
        <v>66</v>
      </c>
      <c r="FB60" s="62" t="s">
        <v>66</v>
      </c>
      <c r="FC60" s="62" t="s">
        <v>66</v>
      </c>
      <c r="FD60" s="62" t="s">
        <v>66</v>
      </c>
      <c r="FE60" s="62" t="s">
        <v>66</v>
      </c>
      <c r="FF60" s="62" t="s">
        <v>66</v>
      </c>
      <c r="FG60" s="62" t="s">
        <v>66</v>
      </c>
      <c r="FH60" s="62" t="s">
        <v>66</v>
      </c>
      <c r="FI60" s="62" t="s">
        <v>66</v>
      </c>
      <c r="FJ60" s="62" t="s">
        <v>66</v>
      </c>
      <c r="FK60" s="62" t="s">
        <v>66</v>
      </c>
      <c r="FL60" s="62" t="s">
        <v>66</v>
      </c>
      <c r="FM60" s="62" t="s">
        <v>66</v>
      </c>
      <c r="FN60" s="62" t="s">
        <v>66</v>
      </c>
      <c r="FO60" s="62" t="s">
        <v>66</v>
      </c>
      <c r="FP60" s="62" t="s">
        <v>66</v>
      </c>
      <c r="FQ60" s="62" t="s">
        <v>66</v>
      </c>
      <c r="FR60" s="62" t="s">
        <v>66</v>
      </c>
      <c r="FS60" s="62" t="s">
        <v>66</v>
      </c>
      <c r="FT60" s="62" t="s">
        <v>66</v>
      </c>
      <c r="FU60" s="62" t="s">
        <v>66</v>
      </c>
      <c r="FV60" s="62" t="s">
        <v>66</v>
      </c>
      <c r="FW60" s="62" t="s">
        <v>66</v>
      </c>
      <c r="FX60" s="62" t="s">
        <v>66</v>
      </c>
      <c r="FY60" s="62" t="s">
        <v>66</v>
      </c>
      <c r="FZ60" s="62" t="s">
        <v>66</v>
      </c>
      <c r="GA60" s="62" t="s">
        <v>66</v>
      </c>
      <c r="GB60" s="62" t="s">
        <v>66</v>
      </c>
      <c r="GC60" s="62" t="s">
        <v>66</v>
      </c>
      <c r="GD60" s="62" t="s">
        <v>66</v>
      </c>
      <c r="GE60" s="62" t="s">
        <v>66</v>
      </c>
      <c r="GF60" s="62" t="s">
        <v>66</v>
      </c>
      <c r="GG60" s="62" t="s">
        <v>66</v>
      </c>
      <c r="GH60" s="62" t="s">
        <v>66</v>
      </c>
      <c r="GI60" s="62" t="s">
        <v>66</v>
      </c>
      <c r="GJ60" s="62" t="s">
        <v>66</v>
      </c>
      <c r="GK60" s="62" t="s">
        <v>66</v>
      </c>
      <c r="GL60" s="62" t="s">
        <v>66</v>
      </c>
      <c r="GM60" s="62" t="s">
        <v>66</v>
      </c>
      <c r="GN60" s="62" t="s">
        <v>66</v>
      </c>
      <c r="GO60" s="62" t="s">
        <v>66</v>
      </c>
      <c r="GP60" s="62" t="s">
        <v>66</v>
      </c>
      <c r="GQ60" s="62" t="s">
        <v>66</v>
      </c>
    </row>
    <row r="61" spans="1:199" ht="18" customHeight="1">
      <c r="B61" s="50" t="s">
        <v>31</v>
      </c>
      <c r="C61" s="43">
        <f>+[1]DGII!L61</f>
        <v>0.1</v>
      </c>
      <c r="D61" s="43">
        <f>+[1]DGII!M61</f>
        <v>0</v>
      </c>
      <c r="E61" s="43">
        <f>+[1]DGII!N61</f>
        <v>0</v>
      </c>
      <c r="F61" s="43">
        <f>+[1]DGII!O61</f>
        <v>0</v>
      </c>
      <c r="G61" s="43">
        <f>+[1]DGII!P61</f>
        <v>0</v>
      </c>
      <c r="H61" s="43">
        <f>+[1]DGII!Q61</f>
        <v>0</v>
      </c>
      <c r="I61" s="43">
        <f>+[1]DGII!R61</f>
        <v>0</v>
      </c>
      <c r="J61" s="43">
        <f>+[1]DGII!S61</f>
        <v>0</v>
      </c>
      <c r="K61" s="36">
        <f t="shared" si="23"/>
        <v>0.1</v>
      </c>
      <c r="L61" s="46">
        <v>0.1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0.2</v>
      </c>
      <c r="T61" s="38">
        <f t="shared" si="24"/>
        <v>0.30000000000000004</v>
      </c>
      <c r="U61" s="39">
        <v>0</v>
      </c>
      <c r="V61" s="4"/>
      <c r="W61" s="4"/>
      <c r="X61" s="4"/>
      <c r="Y61" s="4"/>
      <c r="Z61" s="4"/>
    </row>
    <row r="62" spans="1:199" ht="18" customHeight="1">
      <c r="B62" s="57" t="s">
        <v>67</v>
      </c>
      <c r="C62" s="27">
        <f>+[1]DGII!L62</f>
        <v>35.299999999999997</v>
      </c>
      <c r="D62" s="27">
        <f>+[1]DGII!M62</f>
        <v>29.1</v>
      </c>
      <c r="E62" s="27">
        <f>+[1]DGII!N62</f>
        <v>20.8</v>
      </c>
      <c r="F62" s="27">
        <f>+[1]DGII!O62</f>
        <v>20.3</v>
      </c>
      <c r="G62" s="27">
        <f>+[1]DGII!P62</f>
        <v>21</v>
      </c>
      <c r="H62" s="27">
        <f>+[1]DGII!Q62</f>
        <v>17.7</v>
      </c>
      <c r="I62" s="27">
        <f>+[1]DGII!R62</f>
        <v>90.4</v>
      </c>
      <c r="J62" s="27">
        <f>+[1]DGII!S62</f>
        <v>64.7</v>
      </c>
      <c r="K62" s="32">
        <f t="shared" si="23"/>
        <v>299.3</v>
      </c>
      <c r="L62" s="53">
        <v>35.299999999999997</v>
      </c>
      <c r="M62" s="53">
        <v>29.1</v>
      </c>
      <c r="N62" s="53">
        <v>20.8</v>
      </c>
      <c r="O62" s="53">
        <v>20.3</v>
      </c>
      <c r="P62" s="53">
        <v>21</v>
      </c>
      <c r="Q62" s="53">
        <v>11.4</v>
      </c>
      <c r="R62" s="53">
        <v>15.5</v>
      </c>
      <c r="S62" s="53">
        <v>16.100000000000001</v>
      </c>
      <c r="T62" s="29">
        <f t="shared" si="24"/>
        <v>169.5</v>
      </c>
      <c r="U62" s="30">
        <f>+K62/T62*100</f>
        <v>176.57817109144543</v>
      </c>
      <c r="V62" s="4"/>
      <c r="W62" s="4"/>
      <c r="X62" s="4"/>
      <c r="Y62" s="4"/>
      <c r="Z62" s="4"/>
    </row>
    <row r="63" spans="1:199" ht="18" customHeight="1">
      <c r="B63" s="57" t="s">
        <v>68</v>
      </c>
      <c r="C63" s="27">
        <f>+[1]DGII!L63</f>
        <v>701.5</v>
      </c>
      <c r="D63" s="27">
        <f>+[1]DGII!M63</f>
        <v>725.8</v>
      </c>
      <c r="E63" s="27">
        <f>+[1]DGII!N63</f>
        <v>820.8</v>
      </c>
      <c r="F63" s="27">
        <f>+[1]DGII!O63</f>
        <v>870.4</v>
      </c>
      <c r="G63" s="27">
        <f>+[1]DGII!P63</f>
        <v>781</v>
      </c>
      <c r="H63" s="27">
        <f>+[1]DGII!Q63</f>
        <v>730.8</v>
      </c>
      <c r="I63" s="27">
        <f>+[1]DGII!R63</f>
        <v>924.2</v>
      </c>
      <c r="J63" s="27">
        <f>+[1]DGII!S63</f>
        <v>764.6</v>
      </c>
      <c r="K63" s="32">
        <f t="shared" si="23"/>
        <v>6319.1</v>
      </c>
      <c r="L63" s="28">
        <f>+'[1]PP (EST)'!L92</f>
        <v>701.5</v>
      </c>
      <c r="M63" s="28">
        <f>+'[1]PP (EST)'!M92</f>
        <v>725.8</v>
      </c>
      <c r="N63" s="28">
        <f>+'[1]PP (EST)'!N92</f>
        <v>820.8</v>
      </c>
      <c r="O63" s="28">
        <f>+'[1]PP (EST)'!O92</f>
        <v>870.4</v>
      </c>
      <c r="P63" s="28">
        <f>+'[1]PP (EST)'!P92</f>
        <v>781</v>
      </c>
      <c r="Q63" s="28">
        <f>+'[1]PP (EST)'!Q92</f>
        <v>782.3</v>
      </c>
      <c r="R63" s="28">
        <f>+'[1]PP (EST)'!R92</f>
        <v>909</v>
      </c>
      <c r="S63" s="28">
        <f>+'[1]PP (EST)'!S92</f>
        <v>776.8</v>
      </c>
      <c r="T63" s="29">
        <f t="shared" si="24"/>
        <v>6367.6</v>
      </c>
      <c r="U63" s="30">
        <f>+K63/T63*100</f>
        <v>99.238331553489544</v>
      </c>
      <c r="V63" s="4"/>
      <c r="W63" s="4"/>
      <c r="X63" s="4"/>
      <c r="Y63" s="4"/>
      <c r="Z63" s="4"/>
    </row>
    <row r="64" spans="1:199" ht="18" customHeight="1">
      <c r="B64" s="52" t="s">
        <v>69</v>
      </c>
      <c r="C64" s="43">
        <f>+[1]DGII!L64</f>
        <v>694.6</v>
      </c>
      <c r="D64" s="43">
        <f>+[1]DGII!M64</f>
        <v>721.7</v>
      </c>
      <c r="E64" s="43">
        <f>+[1]DGII!N64</f>
        <v>794.3</v>
      </c>
      <c r="F64" s="43">
        <f>+[1]DGII!O64</f>
        <v>861.9</v>
      </c>
      <c r="G64" s="43">
        <f>+[1]DGII!P64</f>
        <v>776.3</v>
      </c>
      <c r="H64" s="43">
        <f>+[1]DGII!Q64</f>
        <v>726.4</v>
      </c>
      <c r="I64" s="43">
        <f>+[1]DGII!R64</f>
        <v>918.4</v>
      </c>
      <c r="J64" s="43">
        <f>+[1]DGII!S64</f>
        <v>761</v>
      </c>
      <c r="K64" s="36">
        <f t="shared" si="23"/>
        <v>6254.5999999999995</v>
      </c>
      <c r="L64" s="44">
        <f>+'[1]PP (EST)'!L93</f>
        <v>694.6</v>
      </c>
      <c r="M64" s="44">
        <f>+'[1]PP (EST)'!M93</f>
        <v>721.7</v>
      </c>
      <c r="N64" s="44">
        <f>+'[1]PP (EST)'!N93</f>
        <v>794.3</v>
      </c>
      <c r="O64" s="44">
        <f>+'[1]PP (EST)'!O93</f>
        <v>861.9</v>
      </c>
      <c r="P64" s="44">
        <f>+'[1]PP (EST)'!P93</f>
        <v>776.3</v>
      </c>
      <c r="Q64" s="44">
        <f>+'[1]PP (EST)'!Q93</f>
        <v>773.1</v>
      </c>
      <c r="R64" s="44">
        <f>+'[1]PP (EST)'!R93</f>
        <v>898.7</v>
      </c>
      <c r="S64" s="44">
        <f>+'[1]PP (EST)'!S93</f>
        <v>766.8</v>
      </c>
      <c r="T64" s="38">
        <f t="shared" si="24"/>
        <v>6287.4000000000005</v>
      </c>
      <c r="U64" s="39">
        <f>+K64/T64*100</f>
        <v>99.478321722810676</v>
      </c>
      <c r="V64" s="4"/>
      <c r="W64" s="4"/>
      <c r="X64" s="4"/>
      <c r="Y64" s="4"/>
      <c r="Z64" s="4"/>
    </row>
    <row r="65" spans="2:26" ht="18" customHeight="1">
      <c r="B65" s="63" t="s">
        <v>70</v>
      </c>
      <c r="C65" s="27">
        <f>+[1]DGII!L65</f>
        <v>0</v>
      </c>
      <c r="D65" s="27">
        <f>+[1]DGII!M65</f>
        <v>0</v>
      </c>
      <c r="E65" s="27">
        <f>+[1]DGII!N65</f>
        <v>0</v>
      </c>
      <c r="F65" s="27">
        <f>+[1]DGII!O65</f>
        <v>0</v>
      </c>
      <c r="G65" s="27">
        <f>+[1]DGII!P65</f>
        <v>0</v>
      </c>
      <c r="H65" s="27">
        <f>+[1]DGII!Q65</f>
        <v>0</v>
      </c>
      <c r="I65" s="27">
        <f>+[1]DGII!R65</f>
        <v>0</v>
      </c>
      <c r="J65" s="27">
        <f>+[1]DGII!S65</f>
        <v>0</v>
      </c>
      <c r="K65" s="32">
        <f t="shared" si="23"/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9">
        <f t="shared" si="24"/>
        <v>0</v>
      </c>
      <c r="U65" s="30">
        <v>0</v>
      </c>
      <c r="V65" s="4"/>
      <c r="W65" s="4"/>
      <c r="X65" s="4"/>
      <c r="Y65" s="4"/>
      <c r="Z65" s="4"/>
    </row>
    <row r="66" spans="2:26" ht="21.75" customHeight="1" thickBot="1">
      <c r="B66" s="64" t="s">
        <v>71</v>
      </c>
      <c r="C66" s="65">
        <f t="shared" ref="C66:T66" si="25">+C65+C9</f>
        <v>48049.8</v>
      </c>
      <c r="D66" s="65">
        <f t="shared" si="25"/>
        <v>42273.200000000004</v>
      </c>
      <c r="E66" s="65">
        <f t="shared" si="25"/>
        <v>41046.300000000003</v>
      </c>
      <c r="F66" s="65">
        <f t="shared" si="25"/>
        <v>68797.399999999994</v>
      </c>
      <c r="G66" s="65">
        <f t="shared" si="25"/>
        <v>48715.200000000004</v>
      </c>
      <c r="H66" s="65">
        <f t="shared" si="25"/>
        <v>50061.099999999991</v>
      </c>
      <c r="I66" s="65">
        <f t="shared" si="25"/>
        <v>59732.000000000007</v>
      </c>
      <c r="J66" s="65">
        <f t="shared" si="25"/>
        <v>49312.9</v>
      </c>
      <c r="K66" s="65">
        <f t="shared" si="25"/>
        <v>407987.89999999997</v>
      </c>
      <c r="L66" s="66">
        <f t="shared" si="25"/>
        <v>48049.500000000007</v>
      </c>
      <c r="M66" s="66">
        <f t="shared" si="25"/>
        <v>42273.200000000004</v>
      </c>
      <c r="N66" s="66">
        <f t="shared" si="25"/>
        <v>41046.300000000003</v>
      </c>
      <c r="O66" s="66">
        <f t="shared" si="25"/>
        <v>68796.5</v>
      </c>
      <c r="P66" s="66">
        <f t="shared" si="25"/>
        <v>48703.6</v>
      </c>
      <c r="Q66" s="66">
        <f t="shared" si="25"/>
        <v>42972.800000000003</v>
      </c>
      <c r="R66" s="66">
        <f t="shared" si="25"/>
        <v>46867.099999999991</v>
      </c>
      <c r="S66" s="66">
        <f t="shared" si="25"/>
        <v>42468.799999999996</v>
      </c>
      <c r="T66" s="67">
        <f t="shared" si="25"/>
        <v>381177.80000000005</v>
      </c>
      <c r="U66" s="67">
        <f>+K66/T66*100</f>
        <v>107.03348935850931</v>
      </c>
      <c r="V66" s="4"/>
      <c r="W66" s="4"/>
      <c r="X66" s="4"/>
      <c r="Y66" s="4"/>
      <c r="Z66" s="4"/>
    </row>
    <row r="67" spans="2:26" ht="18" customHeight="1" thickTop="1">
      <c r="B67" s="68" t="s">
        <v>72</v>
      </c>
      <c r="C67" s="69"/>
      <c r="D67" s="69"/>
      <c r="E67" s="69"/>
      <c r="F67" s="69"/>
      <c r="G67" s="69"/>
      <c r="H67" s="69"/>
      <c r="I67" s="69"/>
      <c r="J67" s="69"/>
      <c r="K67" s="69"/>
      <c r="L67" s="70"/>
      <c r="M67" s="70"/>
      <c r="N67" s="70"/>
      <c r="O67" s="70"/>
      <c r="P67" s="70"/>
      <c r="Q67" s="70"/>
      <c r="R67" s="70"/>
      <c r="S67" s="70"/>
      <c r="T67" s="71"/>
      <c r="U67" s="71"/>
      <c r="V67" s="4"/>
      <c r="W67" s="4"/>
      <c r="X67" s="4"/>
      <c r="Y67" s="4"/>
      <c r="Z67" s="4"/>
    </row>
    <row r="68" spans="2:26" ht="14.25">
      <c r="B68" s="72" t="s">
        <v>73</v>
      </c>
      <c r="C68" s="73"/>
      <c r="D68" s="73"/>
      <c r="E68" s="73"/>
      <c r="F68" s="73"/>
      <c r="G68" s="73"/>
      <c r="H68" s="73"/>
      <c r="I68" s="73"/>
      <c r="J68" s="73"/>
      <c r="K68" s="73"/>
      <c r="L68" s="74"/>
      <c r="M68" s="74"/>
      <c r="N68" s="74"/>
      <c r="O68" s="74"/>
      <c r="P68" s="74"/>
      <c r="Q68" s="74"/>
      <c r="R68" s="74"/>
      <c r="S68" s="74"/>
      <c r="T68" s="74"/>
      <c r="U68" s="75"/>
      <c r="V68" s="4"/>
      <c r="W68" s="4"/>
      <c r="X68" s="4"/>
      <c r="Y68" s="4"/>
      <c r="Z68" s="4"/>
    </row>
    <row r="69" spans="2:26" ht="12.75" customHeight="1">
      <c r="B69" s="76" t="s">
        <v>74</v>
      </c>
      <c r="C69" s="73"/>
      <c r="D69" s="73"/>
      <c r="E69" s="73"/>
      <c r="F69" s="73"/>
      <c r="G69" s="73"/>
      <c r="H69" s="73"/>
      <c r="I69" s="73"/>
      <c r="J69" s="73"/>
      <c r="K69" s="73"/>
      <c r="L69" s="77"/>
      <c r="M69" s="77"/>
      <c r="N69" s="77"/>
      <c r="O69" s="77"/>
      <c r="P69" s="77"/>
      <c r="Q69" s="77"/>
      <c r="R69" s="77"/>
      <c r="S69" s="77"/>
      <c r="T69" s="77"/>
      <c r="U69" s="78"/>
      <c r="V69" s="4"/>
      <c r="W69" s="4"/>
      <c r="X69" s="4"/>
      <c r="Y69" s="4"/>
      <c r="Z69" s="4"/>
    </row>
    <row r="70" spans="2:26" ht="12" customHeight="1">
      <c r="B70" s="76" t="s">
        <v>75</v>
      </c>
      <c r="C70" s="79"/>
      <c r="D70" s="79"/>
      <c r="E70" s="79"/>
      <c r="F70" s="79"/>
      <c r="G70" s="79"/>
      <c r="H70" s="79"/>
      <c r="I70" s="79"/>
      <c r="J70" s="79"/>
      <c r="K70" s="80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4"/>
      <c r="W70" s="4"/>
      <c r="X70" s="4"/>
      <c r="Y70" s="4"/>
      <c r="Z70" s="4"/>
    </row>
    <row r="71" spans="2:26" ht="14.25">
      <c r="B71" s="76" t="s">
        <v>76</v>
      </c>
      <c r="C71" s="73"/>
      <c r="D71" s="73"/>
      <c r="E71" s="73"/>
      <c r="F71" s="73"/>
      <c r="G71" s="73"/>
      <c r="H71" s="73"/>
      <c r="I71" s="73"/>
      <c r="J71" s="73"/>
      <c r="K71" s="73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4"/>
      <c r="W71" s="4"/>
      <c r="X71" s="4"/>
      <c r="Y71" s="4"/>
      <c r="Z71" s="4"/>
    </row>
    <row r="72" spans="2:26" ht="14.25">
      <c r="B72" s="81" t="s">
        <v>77</v>
      </c>
      <c r="C72" s="79"/>
      <c r="D72" s="79"/>
      <c r="E72" s="79"/>
      <c r="F72" s="79"/>
      <c r="G72" s="79"/>
      <c r="H72" s="79"/>
      <c r="I72" s="79"/>
      <c r="J72" s="79"/>
      <c r="K72" s="79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4"/>
      <c r="W72" s="4"/>
      <c r="X72" s="4"/>
      <c r="Y72" s="4"/>
      <c r="Z72" s="4"/>
    </row>
    <row r="73" spans="2:26" ht="14.25">
      <c r="B73" s="82"/>
      <c r="C73" s="79"/>
      <c r="D73" s="79"/>
      <c r="E73" s="79"/>
      <c r="F73" s="79"/>
      <c r="G73" s="79"/>
      <c r="H73" s="79"/>
      <c r="I73" s="79"/>
      <c r="J73" s="79"/>
      <c r="K73" s="79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4"/>
      <c r="W73" s="4"/>
      <c r="X73" s="4"/>
      <c r="Y73" s="4"/>
      <c r="Z73" s="4"/>
    </row>
    <row r="74" spans="2:26" ht="14.2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4"/>
      <c r="W74" s="4"/>
      <c r="X74" s="4"/>
      <c r="Y74" s="4"/>
      <c r="Z74" s="4"/>
    </row>
    <row r="75" spans="2:26" ht="14.2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4"/>
      <c r="W75" s="4"/>
      <c r="X75" s="4"/>
      <c r="Y75" s="4"/>
      <c r="Z75" s="4"/>
    </row>
    <row r="76" spans="2:26" ht="14.2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4"/>
      <c r="W76" s="4"/>
      <c r="X76" s="4"/>
      <c r="Y76" s="4"/>
      <c r="Z76" s="4"/>
    </row>
    <row r="77" spans="2:26" ht="14.2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4"/>
      <c r="W77" s="4"/>
      <c r="X77" s="4"/>
      <c r="Y77" s="4"/>
      <c r="Z77" s="4"/>
    </row>
    <row r="78" spans="2:26" ht="14.2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4"/>
      <c r="W78" s="4"/>
      <c r="X78" s="4"/>
      <c r="Y78" s="4"/>
      <c r="Z78" s="4"/>
    </row>
    <row r="79" spans="2:26" ht="14.2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4"/>
      <c r="W79" s="4"/>
      <c r="X79" s="4"/>
      <c r="Y79" s="4"/>
      <c r="Z79" s="4"/>
    </row>
    <row r="80" spans="2:26" ht="14.2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4"/>
      <c r="W80" s="4"/>
      <c r="X80" s="4"/>
      <c r="Y80" s="4"/>
      <c r="Z80" s="4"/>
    </row>
    <row r="81" spans="2:26" ht="14.2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4"/>
      <c r="W81" s="4"/>
      <c r="X81" s="4"/>
      <c r="Y81" s="4"/>
      <c r="Z81" s="4"/>
    </row>
    <row r="82" spans="2:26" ht="14.2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4"/>
      <c r="W82" s="4"/>
      <c r="X82" s="4"/>
      <c r="Y82" s="4"/>
      <c r="Z82" s="4"/>
    </row>
    <row r="83" spans="2:26" ht="14.2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4"/>
      <c r="W83" s="4"/>
      <c r="X83" s="4"/>
      <c r="Y83" s="4"/>
      <c r="Z83" s="4"/>
    </row>
    <row r="84" spans="2:26" ht="14.2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4"/>
      <c r="W84" s="4"/>
      <c r="X84" s="4"/>
      <c r="Y84" s="4"/>
      <c r="Z84" s="4"/>
    </row>
    <row r="85" spans="2:26" ht="14.2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4"/>
      <c r="W85" s="4"/>
      <c r="X85" s="4"/>
      <c r="Y85" s="4"/>
      <c r="Z85" s="4"/>
    </row>
    <row r="86" spans="2:26" ht="14.2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4"/>
      <c r="W86" s="4"/>
      <c r="X86" s="4"/>
      <c r="Y86" s="4"/>
      <c r="Z86" s="4"/>
    </row>
    <row r="87" spans="2:26" ht="14.2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4"/>
      <c r="W87" s="4"/>
      <c r="X87" s="4"/>
      <c r="Y87" s="4"/>
      <c r="Z87" s="4"/>
    </row>
    <row r="88" spans="2:26" ht="14.2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4"/>
      <c r="W88" s="4"/>
      <c r="X88" s="4"/>
      <c r="Y88" s="4"/>
      <c r="Z88" s="4"/>
    </row>
    <row r="89" spans="2:26" ht="14.2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4"/>
      <c r="W89" s="4"/>
      <c r="X89" s="4"/>
      <c r="Y89" s="4"/>
      <c r="Z89" s="4"/>
    </row>
    <row r="90" spans="2:26" ht="14.2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4"/>
      <c r="W90" s="4"/>
      <c r="X90" s="4"/>
      <c r="Y90" s="4"/>
      <c r="Z90" s="4"/>
    </row>
    <row r="91" spans="2:26" ht="14.2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4"/>
      <c r="W91" s="4"/>
      <c r="X91" s="4"/>
      <c r="Y91" s="4"/>
      <c r="Z91" s="4"/>
    </row>
    <row r="92" spans="2:26" ht="14.2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4"/>
      <c r="W92" s="4"/>
      <c r="X92" s="4"/>
      <c r="Y92" s="4"/>
      <c r="Z92" s="4"/>
    </row>
    <row r="93" spans="2:26" ht="14.2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4"/>
      <c r="W93" s="4"/>
      <c r="X93" s="4"/>
      <c r="Y93" s="4"/>
      <c r="Z93" s="4"/>
    </row>
    <row r="94" spans="2:26" ht="14.2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4"/>
      <c r="W94" s="4"/>
      <c r="X94" s="4"/>
      <c r="Y94" s="4"/>
      <c r="Z94" s="4"/>
    </row>
    <row r="95" spans="2:26" ht="14.2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4"/>
      <c r="W95" s="4"/>
      <c r="X95" s="4"/>
      <c r="Y95" s="4"/>
      <c r="Z95" s="4"/>
    </row>
    <row r="96" spans="2:26" ht="14.2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4"/>
      <c r="W96" s="4"/>
      <c r="X96" s="4"/>
      <c r="Y96" s="4"/>
      <c r="Z96" s="4"/>
    </row>
    <row r="97" spans="2:26" ht="14.2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4"/>
      <c r="W97" s="4"/>
      <c r="X97" s="4"/>
      <c r="Y97" s="4"/>
      <c r="Z97" s="4"/>
    </row>
    <row r="98" spans="2:26" ht="14.2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4"/>
      <c r="W98" s="4"/>
      <c r="X98" s="4"/>
      <c r="Y98" s="4"/>
      <c r="Z98" s="4"/>
    </row>
    <row r="99" spans="2:26" ht="14.2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4"/>
      <c r="W99" s="4"/>
      <c r="X99" s="4"/>
      <c r="Y99" s="4"/>
      <c r="Z99" s="4"/>
    </row>
    <row r="100" spans="2:26" ht="14.2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4"/>
      <c r="W100" s="4"/>
      <c r="X100" s="4"/>
      <c r="Y100" s="4"/>
      <c r="Z100" s="4"/>
    </row>
    <row r="101" spans="2:26" ht="14.2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4"/>
      <c r="W101" s="4"/>
      <c r="X101" s="4"/>
      <c r="Y101" s="4"/>
      <c r="Z101" s="4"/>
    </row>
    <row r="102" spans="2:26" ht="14.2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4"/>
      <c r="W102" s="4"/>
      <c r="X102" s="4"/>
      <c r="Y102" s="4"/>
      <c r="Z102" s="4"/>
    </row>
    <row r="103" spans="2:26" ht="14.2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4"/>
      <c r="W103" s="4"/>
      <c r="X103" s="4"/>
      <c r="Y103" s="4"/>
      <c r="Z103" s="4"/>
    </row>
    <row r="104" spans="2:26" ht="14.2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4"/>
      <c r="W104" s="4"/>
      <c r="X104" s="4"/>
      <c r="Y104" s="4"/>
      <c r="Z104" s="4"/>
    </row>
    <row r="105" spans="2:26" ht="14.2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4"/>
      <c r="W105" s="4"/>
      <c r="X105" s="4"/>
      <c r="Y105" s="4"/>
      <c r="Z105" s="4"/>
    </row>
    <row r="106" spans="2:26" ht="14.2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4"/>
      <c r="W106" s="4"/>
      <c r="X106" s="4"/>
      <c r="Y106" s="4"/>
      <c r="Z106" s="4"/>
    </row>
    <row r="107" spans="2:26" ht="14.2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4"/>
      <c r="W107" s="4"/>
      <c r="X107" s="4"/>
      <c r="Y107" s="4"/>
      <c r="Z107" s="4"/>
    </row>
    <row r="108" spans="2:26" ht="14.2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4"/>
      <c r="W108" s="4"/>
      <c r="X108" s="4"/>
      <c r="Y108" s="4"/>
      <c r="Z108" s="4"/>
    </row>
    <row r="109" spans="2:26" ht="14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4"/>
      <c r="W109" s="4"/>
      <c r="X109" s="4"/>
      <c r="Y109" s="4"/>
      <c r="Z109" s="4"/>
    </row>
    <row r="110" spans="2:26" ht="14.2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4"/>
      <c r="W110" s="4"/>
      <c r="X110" s="4"/>
      <c r="Y110" s="4"/>
      <c r="Z110" s="4"/>
    </row>
    <row r="111" spans="2:26" ht="14.25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4"/>
      <c r="W111" s="4"/>
      <c r="X111" s="4"/>
      <c r="Y111" s="4"/>
      <c r="Z111" s="4"/>
    </row>
    <row r="112" spans="2:26" ht="14.25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4"/>
      <c r="W112" s="4"/>
      <c r="X112" s="4"/>
      <c r="Y112" s="4"/>
      <c r="Z112" s="4"/>
    </row>
    <row r="113" spans="2:26" ht="14.25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4"/>
      <c r="W113" s="4"/>
      <c r="X113" s="4"/>
      <c r="Y113" s="4"/>
      <c r="Z113" s="4"/>
    </row>
    <row r="114" spans="2:26" ht="14.25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4"/>
      <c r="W114" s="4"/>
      <c r="X114" s="4"/>
      <c r="Y114" s="4"/>
      <c r="Z114" s="4"/>
    </row>
    <row r="115" spans="2:26" ht="14.25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4"/>
      <c r="W115" s="4"/>
      <c r="X115" s="4"/>
      <c r="Y115" s="4"/>
      <c r="Z115" s="4"/>
    </row>
    <row r="116" spans="2:26" ht="14.25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4"/>
      <c r="W116" s="4"/>
      <c r="X116" s="4"/>
      <c r="Y116" s="4"/>
      <c r="Z116" s="4"/>
    </row>
    <row r="117" spans="2:26" ht="14.25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4"/>
      <c r="W117" s="4"/>
      <c r="X117" s="4"/>
      <c r="Y117" s="4"/>
      <c r="Z117" s="4"/>
    </row>
    <row r="118" spans="2:26" ht="14.25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4"/>
      <c r="W118" s="4"/>
      <c r="X118" s="4"/>
      <c r="Y118" s="4"/>
      <c r="Z118" s="4"/>
    </row>
    <row r="119" spans="2:26" ht="14.25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4"/>
      <c r="W119" s="4"/>
      <c r="X119" s="4"/>
      <c r="Y119" s="4"/>
      <c r="Z119" s="4"/>
    </row>
    <row r="120" spans="2:26" ht="14.25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4"/>
      <c r="W120" s="4"/>
      <c r="X120" s="4"/>
      <c r="Y120" s="4"/>
      <c r="Z120" s="4"/>
    </row>
    <row r="121" spans="2:26" ht="14.25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4"/>
      <c r="W121" s="4"/>
      <c r="X121" s="4"/>
      <c r="Y121" s="4"/>
      <c r="Z121" s="4"/>
    </row>
    <row r="122" spans="2:26" ht="14.25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4"/>
      <c r="W122" s="4"/>
      <c r="X122" s="4"/>
      <c r="Y122" s="4"/>
      <c r="Z122" s="4"/>
    </row>
    <row r="123" spans="2:26" ht="14.25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4"/>
      <c r="W123" s="4"/>
      <c r="X123" s="4"/>
      <c r="Y123" s="4"/>
      <c r="Z123" s="4"/>
    </row>
    <row r="124" spans="2:26" ht="14.25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4"/>
      <c r="W124" s="4"/>
      <c r="X124" s="4"/>
      <c r="Y124" s="4"/>
      <c r="Z124" s="4"/>
    </row>
    <row r="125" spans="2:26" ht="14.25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4"/>
      <c r="W125" s="4"/>
      <c r="X125" s="4"/>
      <c r="Y125" s="4"/>
      <c r="Z125" s="4"/>
    </row>
    <row r="126" spans="2:26" ht="14.25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4"/>
      <c r="W126" s="4"/>
      <c r="X126" s="4"/>
      <c r="Y126" s="4"/>
      <c r="Z126" s="4"/>
    </row>
    <row r="127" spans="2:26" ht="14.25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4"/>
      <c r="W127" s="4"/>
      <c r="X127" s="4"/>
      <c r="Y127" s="4"/>
      <c r="Z127" s="4"/>
    </row>
    <row r="128" spans="2:26" ht="14.25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4"/>
      <c r="W128" s="4"/>
      <c r="X128" s="4"/>
      <c r="Y128" s="4"/>
      <c r="Z128" s="4"/>
    </row>
    <row r="129" spans="2:26" ht="14.25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4"/>
      <c r="W129" s="4"/>
      <c r="X129" s="4"/>
      <c r="Y129" s="4"/>
      <c r="Z129" s="4"/>
    </row>
    <row r="130" spans="2:26" ht="14.25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4"/>
      <c r="W130" s="4"/>
      <c r="X130" s="4"/>
      <c r="Y130" s="4"/>
      <c r="Z130" s="4"/>
    </row>
    <row r="131" spans="2:26" ht="14.25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4"/>
      <c r="W131" s="4"/>
      <c r="X131" s="4"/>
      <c r="Y131" s="4"/>
      <c r="Z131" s="4"/>
    </row>
    <row r="132" spans="2:26" ht="14.25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4"/>
      <c r="W132" s="4"/>
      <c r="X132" s="4"/>
      <c r="Y132" s="4"/>
      <c r="Z132" s="4"/>
    </row>
    <row r="133" spans="2:26" ht="14.25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4"/>
      <c r="W133" s="4"/>
      <c r="X133" s="4"/>
      <c r="Y133" s="4"/>
      <c r="Z133" s="4"/>
    </row>
    <row r="134" spans="2:26" ht="14.25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4"/>
      <c r="W134" s="4"/>
      <c r="X134" s="4"/>
      <c r="Y134" s="4"/>
      <c r="Z134" s="4"/>
    </row>
    <row r="135" spans="2:26" ht="14.25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4"/>
      <c r="W135" s="4"/>
      <c r="X135" s="4"/>
      <c r="Y135" s="4"/>
      <c r="Z135" s="4"/>
    </row>
    <row r="136" spans="2:26" ht="14.25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4"/>
      <c r="W136" s="4"/>
      <c r="X136" s="4"/>
      <c r="Y136" s="4"/>
      <c r="Z136" s="4"/>
    </row>
    <row r="137" spans="2:26" ht="14.25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4"/>
      <c r="W137" s="4"/>
      <c r="X137" s="4"/>
      <c r="Y137" s="4"/>
      <c r="Z137" s="4"/>
    </row>
    <row r="138" spans="2:26" ht="14.25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4"/>
      <c r="W138" s="4"/>
      <c r="X138" s="4"/>
      <c r="Y138" s="4"/>
      <c r="Z138" s="4"/>
    </row>
    <row r="139" spans="2:26" ht="14.25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4"/>
      <c r="W139" s="4"/>
      <c r="X139" s="4"/>
      <c r="Y139" s="4"/>
      <c r="Z139" s="4"/>
    </row>
    <row r="140" spans="2:26" ht="14.25"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4"/>
      <c r="W140" s="4"/>
      <c r="X140" s="4"/>
      <c r="Y140" s="4"/>
      <c r="Z140" s="4"/>
    </row>
    <row r="141" spans="2:26" ht="14.25"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4"/>
      <c r="W141" s="4"/>
      <c r="X141" s="4"/>
      <c r="Y141" s="4"/>
      <c r="Z141" s="4"/>
    </row>
    <row r="142" spans="2:26" ht="14.25"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4"/>
      <c r="W142" s="4"/>
      <c r="X142" s="4"/>
      <c r="Y142" s="4"/>
      <c r="Z142" s="4"/>
    </row>
    <row r="143" spans="2:26" ht="14.25"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4"/>
      <c r="W143" s="4"/>
      <c r="X143" s="4"/>
      <c r="Y143" s="4"/>
      <c r="Z143" s="4"/>
    </row>
    <row r="144" spans="2:26" ht="14.25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4"/>
      <c r="W144" s="4"/>
      <c r="X144" s="4"/>
      <c r="Y144" s="4"/>
      <c r="Z144" s="4"/>
    </row>
    <row r="145" spans="2:26" ht="14.25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4"/>
      <c r="W145" s="4"/>
      <c r="X145" s="4"/>
      <c r="Y145" s="4"/>
      <c r="Z145" s="4"/>
    </row>
    <row r="146" spans="2:26" ht="14.25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4"/>
      <c r="W146" s="4"/>
      <c r="X146" s="4"/>
      <c r="Y146" s="4"/>
      <c r="Z146" s="4"/>
    </row>
    <row r="147" spans="2:26" ht="14.25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4"/>
      <c r="W147" s="4"/>
      <c r="X147" s="4"/>
      <c r="Y147" s="4"/>
      <c r="Z147" s="4"/>
    </row>
    <row r="148" spans="2:26" ht="14.25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4"/>
      <c r="W148" s="4"/>
      <c r="X148" s="4"/>
      <c r="Y148" s="4"/>
      <c r="Z148" s="4"/>
    </row>
    <row r="149" spans="2:26" ht="14.25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4"/>
      <c r="W149" s="4"/>
      <c r="X149" s="4"/>
      <c r="Y149" s="4"/>
      <c r="Z149" s="4"/>
    </row>
    <row r="150" spans="2:26" ht="14.25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4"/>
      <c r="W150" s="4"/>
      <c r="X150" s="4"/>
      <c r="Y150" s="4"/>
      <c r="Z150" s="4"/>
    </row>
    <row r="151" spans="2:26" ht="14.25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4"/>
      <c r="W151" s="4"/>
      <c r="X151" s="4"/>
      <c r="Y151" s="4"/>
      <c r="Z151" s="4"/>
    </row>
    <row r="152" spans="2:26" ht="14.25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4"/>
      <c r="W152" s="4"/>
      <c r="X152" s="4"/>
      <c r="Y152" s="4"/>
      <c r="Z152" s="4"/>
    </row>
    <row r="153" spans="2:26" ht="14.25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4"/>
      <c r="W153" s="4"/>
      <c r="X153" s="4"/>
      <c r="Y153" s="4"/>
      <c r="Z153" s="4"/>
    </row>
    <row r="154" spans="2:26" ht="14.25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4"/>
      <c r="W154" s="4"/>
      <c r="X154" s="4"/>
      <c r="Y154" s="4"/>
      <c r="Z154" s="4"/>
    </row>
    <row r="155" spans="2:26" ht="14.25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4"/>
      <c r="W155" s="4"/>
      <c r="X155" s="4"/>
      <c r="Y155" s="4"/>
      <c r="Z155" s="4"/>
    </row>
    <row r="156" spans="2:26" ht="14.25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4"/>
      <c r="W156" s="4"/>
      <c r="X156" s="4"/>
      <c r="Y156" s="4"/>
      <c r="Z156" s="4"/>
    </row>
    <row r="157" spans="2:26" ht="14.25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4"/>
      <c r="W157" s="4"/>
      <c r="X157" s="4"/>
      <c r="Y157" s="4"/>
      <c r="Z157" s="4"/>
    </row>
    <row r="158" spans="2:26" ht="14.25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4"/>
      <c r="W158" s="4"/>
      <c r="X158" s="4"/>
      <c r="Y158" s="4"/>
      <c r="Z158" s="4"/>
    </row>
    <row r="159" spans="2:26" ht="14.25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4"/>
      <c r="W159" s="4"/>
      <c r="X159" s="4"/>
      <c r="Y159" s="4"/>
      <c r="Z159" s="4"/>
    </row>
    <row r="160" spans="2:26" ht="14.25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4"/>
      <c r="W160" s="4"/>
      <c r="X160" s="4"/>
      <c r="Y160" s="4"/>
      <c r="Z160" s="4"/>
    </row>
    <row r="161" spans="2:26" ht="14.25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4"/>
      <c r="W161" s="4"/>
      <c r="X161" s="4"/>
      <c r="Y161" s="4"/>
      <c r="Z161" s="4"/>
    </row>
    <row r="162" spans="2:26" ht="14.25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4"/>
      <c r="W162" s="4"/>
      <c r="X162" s="4"/>
      <c r="Y162" s="4"/>
      <c r="Z162" s="4"/>
    </row>
    <row r="163" spans="2:26" ht="14.25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4"/>
      <c r="W163" s="4"/>
      <c r="X163" s="4"/>
      <c r="Y163" s="4"/>
      <c r="Z163" s="4"/>
    </row>
    <row r="164" spans="2:26" ht="14.25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4"/>
      <c r="W164" s="4"/>
      <c r="X164" s="4"/>
      <c r="Y164" s="4"/>
      <c r="Z164" s="4"/>
    </row>
    <row r="165" spans="2:26" ht="14.25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4"/>
      <c r="W165" s="4"/>
      <c r="X165" s="4"/>
      <c r="Y165" s="4"/>
      <c r="Z165" s="4"/>
    </row>
    <row r="166" spans="2:26" ht="14.25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4"/>
      <c r="W166" s="4"/>
      <c r="X166" s="4"/>
      <c r="Y166" s="4"/>
      <c r="Z166" s="4"/>
    </row>
    <row r="167" spans="2:26" ht="14.25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4"/>
      <c r="W167" s="4"/>
      <c r="X167" s="4"/>
      <c r="Y167" s="4"/>
      <c r="Z167" s="4"/>
    </row>
    <row r="168" spans="2:26" ht="14.25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4"/>
      <c r="W168" s="4"/>
      <c r="X168" s="4"/>
      <c r="Y168" s="4"/>
      <c r="Z168" s="4"/>
    </row>
    <row r="169" spans="2:26" ht="14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4"/>
      <c r="W169" s="4"/>
      <c r="X169" s="4"/>
      <c r="Y169" s="4"/>
      <c r="Z169" s="4"/>
    </row>
    <row r="170" spans="2:26" ht="14.25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4"/>
      <c r="W170" s="4"/>
      <c r="X170" s="4"/>
      <c r="Y170" s="4"/>
      <c r="Z170" s="4"/>
    </row>
    <row r="171" spans="2:26" ht="14.25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4"/>
      <c r="W171" s="4"/>
      <c r="X171" s="4"/>
      <c r="Y171" s="4"/>
      <c r="Z171" s="4"/>
    </row>
    <row r="172" spans="2:26" ht="14.25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4"/>
      <c r="W172" s="4"/>
      <c r="X172" s="4"/>
      <c r="Y172" s="4"/>
      <c r="Z172" s="4"/>
    </row>
    <row r="173" spans="2:26" ht="14.25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4"/>
      <c r="W173" s="4"/>
      <c r="X173" s="4"/>
      <c r="Y173" s="4"/>
      <c r="Z173" s="4"/>
    </row>
    <row r="174" spans="2:26" ht="14.25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4"/>
      <c r="W174" s="4"/>
      <c r="X174" s="4"/>
      <c r="Y174" s="4"/>
      <c r="Z174" s="4"/>
    </row>
    <row r="175" spans="2:26" ht="14.25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4"/>
      <c r="W175" s="4"/>
      <c r="X175" s="4"/>
      <c r="Y175" s="4"/>
      <c r="Z175" s="4"/>
    </row>
    <row r="176" spans="2:26" ht="14.25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4"/>
      <c r="W176" s="4"/>
      <c r="X176" s="4"/>
      <c r="Y176" s="4"/>
      <c r="Z176" s="4"/>
    </row>
    <row r="177" spans="2:26" ht="14.25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4"/>
      <c r="W177" s="4"/>
      <c r="X177" s="4"/>
      <c r="Y177" s="4"/>
      <c r="Z177" s="4"/>
    </row>
    <row r="178" spans="2:26" ht="14.25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4"/>
      <c r="W178" s="4"/>
      <c r="X178" s="4"/>
      <c r="Y178" s="4"/>
      <c r="Z178" s="4"/>
    </row>
    <row r="179" spans="2:26" ht="14.25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4"/>
      <c r="W179" s="4"/>
      <c r="X179" s="4"/>
      <c r="Y179" s="4"/>
      <c r="Z179" s="4"/>
    </row>
    <row r="180" spans="2:26" ht="14.25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4"/>
      <c r="W180" s="4"/>
      <c r="X180" s="4"/>
      <c r="Y180" s="4"/>
      <c r="Z180" s="4"/>
    </row>
    <row r="181" spans="2:26" ht="14.25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4"/>
      <c r="W181" s="4"/>
      <c r="X181" s="4"/>
      <c r="Y181" s="4"/>
      <c r="Z181" s="4"/>
    </row>
    <row r="182" spans="2:26" ht="14.25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4"/>
      <c r="W182" s="4"/>
      <c r="X182" s="4"/>
      <c r="Y182" s="4"/>
      <c r="Z182" s="4"/>
    </row>
    <row r="183" spans="2:26" ht="14.25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4"/>
      <c r="W183" s="4"/>
      <c r="X183" s="4"/>
      <c r="Y183" s="4"/>
      <c r="Z183" s="4"/>
    </row>
    <row r="184" spans="2:26" ht="14.25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4"/>
      <c r="W184" s="4"/>
      <c r="X184" s="4"/>
      <c r="Y184" s="4"/>
      <c r="Z184" s="4"/>
    </row>
    <row r="185" spans="2:26" ht="14.25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4"/>
      <c r="W185" s="4"/>
      <c r="X185" s="4"/>
      <c r="Y185" s="4"/>
      <c r="Z185" s="4"/>
    </row>
    <row r="186" spans="2:26" ht="14.25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4"/>
      <c r="W186" s="4"/>
      <c r="X186" s="4"/>
      <c r="Y186" s="4"/>
      <c r="Z186" s="4"/>
    </row>
    <row r="187" spans="2:26" ht="14.25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4"/>
      <c r="W187" s="4"/>
      <c r="X187" s="4"/>
      <c r="Y187" s="4"/>
      <c r="Z187" s="4"/>
    </row>
    <row r="188" spans="2:26" ht="14.25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4"/>
      <c r="W188" s="4"/>
      <c r="X188" s="4"/>
      <c r="Y188" s="4"/>
      <c r="Z188" s="4"/>
    </row>
    <row r="189" spans="2:26" ht="14.25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4"/>
      <c r="W189" s="4"/>
      <c r="X189" s="4"/>
      <c r="Y189" s="4"/>
      <c r="Z189" s="4"/>
    </row>
    <row r="190" spans="2:26" ht="14.25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4"/>
      <c r="W190" s="4"/>
      <c r="X190" s="4"/>
      <c r="Y190" s="4"/>
      <c r="Z190" s="4"/>
    </row>
    <row r="191" spans="2:26" ht="14.25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4"/>
      <c r="W191" s="4"/>
      <c r="X191" s="4"/>
      <c r="Y191" s="4"/>
      <c r="Z191" s="4"/>
    </row>
    <row r="192" spans="2:26" ht="14.25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4"/>
      <c r="W192" s="4"/>
      <c r="X192" s="4"/>
      <c r="Y192" s="4"/>
      <c r="Z192" s="4"/>
    </row>
    <row r="193" spans="2:26" ht="14.25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4"/>
      <c r="W193" s="4"/>
      <c r="X193" s="4"/>
      <c r="Y193" s="4"/>
      <c r="Z193" s="4"/>
    </row>
    <row r="194" spans="2:26" ht="14.25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4"/>
      <c r="W194" s="4"/>
      <c r="X194" s="4"/>
      <c r="Y194" s="4"/>
      <c r="Z194" s="4"/>
    </row>
    <row r="195" spans="2:26" ht="14.25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4"/>
      <c r="W195" s="4"/>
      <c r="X195" s="4"/>
      <c r="Y195" s="4"/>
      <c r="Z195" s="4"/>
    </row>
    <row r="196" spans="2:26" ht="14.25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4"/>
      <c r="W196" s="4"/>
      <c r="X196" s="4"/>
      <c r="Y196" s="4"/>
      <c r="Z196" s="4"/>
    </row>
    <row r="197" spans="2:26" ht="14.25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4"/>
      <c r="W197" s="4"/>
      <c r="X197" s="4"/>
      <c r="Y197" s="4"/>
      <c r="Z197" s="4"/>
    </row>
    <row r="198" spans="2:26" ht="14.25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4"/>
      <c r="W198" s="4"/>
      <c r="X198" s="4"/>
      <c r="Y198" s="4"/>
      <c r="Z198" s="4"/>
    </row>
    <row r="199" spans="2:26" ht="14.25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4"/>
      <c r="W199" s="4"/>
      <c r="X199" s="4"/>
      <c r="Y199" s="4"/>
      <c r="Z199" s="4"/>
    </row>
    <row r="200" spans="2:26" ht="14.25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4"/>
      <c r="W200" s="4"/>
      <c r="X200" s="4"/>
      <c r="Y200" s="4"/>
      <c r="Z200" s="4"/>
    </row>
    <row r="201" spans="2:26" ht="14.25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4"/>
      <c r="W201" s="4"/>
      <c r="X201" s="4"/>
      <c r="Y201" s="4"/>
      <c r="Z201" s="4"/>
    </row>
    <row r="202" spans="2:26" ht="14.25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4"/>
      <c r="W202" s="4"/>
      <c r="X202" s="4"/>
      <c r="Y202" s="4"/>
      <c r="Z202" s="4"/>
    </row>
    <row r="203" spans="2:26" ht="14.25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4"/>
      <c r="W203" s="4"/>
      <c r="X203" s="4"/>
      <c r="Y203" s="4"/>
      <c r="Z203" s="4"/>
    </row>
    <row r="204" spans="2:26" ht="14.25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4"/>
      <c r="W204" s="4"/>
      <c r="X204" s="4"/>
      <c r="Y204" s="4"/>
      <c r="Z204" s="4"/>
    </row>
    <row r="205" spans="2:26" ht="14.25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4"/>
      <c r="W205" s="4"/>
      <c r="X205" s="4"/>
      <c r="Y205" s="4"/>
      <c r="Z205" s="4"/>
    </row>
    <row r="206" spans="2:26" ht="14.25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4"/>
      <c r="W206" s="4"/>
      <c r="X206" s="4"/>
      <c r="Y206" s="4"/>
      <c r="Z206" s="4"/>
    </row>
    <row r="207" spans="2:26" ht="14.25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4"/>
      <c r="W207" s="4"/>
      <c r="X207" s="4"/>
      <c r="Y207" s="4"/>
      <c r="Z207" s="4"/>
    </row>
    <row r="208" spans="2:26" ht="14.25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4"/>
      <c r="W208" s="4"/>
      <c r="X208" s="4"/>
      <c r="Y208" s="4"/>
      <c r="Z208" s="4"/>
    </row>
    <row r="209" spans="2:26" ht="14.25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4"/>
      <c r="W209" s="4"/>
      <c r="X209" s="4"/>
      <c r="Y209" s="4"/>
      <c r="Z209" s="4"/>
    </row>
    <row r="210" spans="2:26" ht="14.25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4"/>
      <c r="W210" s="4"/>
      <c r="X210" s="4"/>
      <c r="Y210" s="4"/>
      <c r="Z210" s="4"/>
    </row>
    <row r="211" spans="2:26" ht="14.25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4"/>
      <c r="W211" s="4"/>
      <c r="X211" s="4"/>
      <c r="Y211" s="4"/>
      <c r="Z211" s="4"/>
    </row>
    <row r="212" spans="2:26" ht="14.25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4"/>
      <c r="W212" s="4"/>
      <c r="X212" s="4"/>
      <c r="Y212" s="4"/>
      <c r="Z212" s="4"/>
    </row>
    <row r="213" spans="2:26" ht="14.25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4"/>
      <c r="W213" s="4"/>
      <c r="X213" s="4"/>
      <c r="Y213" s="4"/>
      <c r="Z213" s="4"/>
    </row>
    <row r="214" spans="2:26" ht="14.25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4"/>
      <c r="W214" s="4"/>
      <c r="X214" s="4"/>
      <c r="Y214" s="4"/>
      <c r="Z214" s="4"/>
    </row>
    <row r="215" spans="2:26" ht="14.25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4"/>
      <c r="W215" s="4"/>
      <c r="X215" s="4"/>
      <c r="Y215" s="4"/>
      <c r="Z215" s="4"/>
    </row>
    <row r="216" spans="2:26" ht="14.25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4"/>
      <c r="W216" s="4"/>
      <c r="X216" s="4"/>
      <c r="Y216" s="4"/>
      <c r="Z216" s="4"/>
    </row>
    <row r="217" spans="2:26" ht="14.25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4"/>
      <c r="W217" s="4"/>
      <c r="X217" s="4"/>
      <c r="Y217" s="4"/>
      <c r="Z217" s="4"/>
    </row>
    <row r="218" spans="2:26" ht="14.25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4"/>
      <c r="W218" s="4"/>
      <c r="X218" s="4"/>
      <c r="Y218" s="4"/>
      <c r="Z218" s="4"/>
    </row>
    <row r="219" spans="2:26" ht="14.25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4"/>
      <c r="W219" s="4"/>
      <c r="X219" s="4"/>
      <c r="Y219" s="4"/>
      <c r="Z219" s="4"/>
    </row>
    <row r="220" spans="2:26" ht="14.25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4"/>
      <c r="W220" s="4"/>
      <c r="X220" s="4"/>
      <c r="Y220" s="4"/>
      <c r="Z220" s="4"/>
    </row>
    <row r="221" spans="2:26" ht="14.25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4"/>
      <c r="W221" s="4"/>
      <c r="X221" s="4"/>
      <c r="Y221" s="4"/>
      <c r="Z221" s="4"/>
    </row>
    <row r="222" spans="2:26" ht="14.25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4"/>
      <c r="W222" s="4"/>
      <c r="X222" s="4"/>
      <c r="Y222" s="4"/>
      <c r="Z222" s="4"/>
    </row>
    <row r="223" spans="2:26" ht="14.25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4"/>
      <c r="W223" s="4"/>
      <c r="X223" s="4"/>
      <c r="Y223" s="4"/>
      <c r="Z223" s="4"/>
    </row>
    <row r="224" spans="2:26" ht="14.25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4"/>
      <c r="W224" s="4"/>
      <c r="X224" s="4"/>
      <c r="Y224" s="4"/>
      <c r="Z224" s="4"/>
    </row>
    <row r="225" spans="2:26" ht="14.25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4"/>
      <c r="W225" s="4"/>
      <c r="X225" s="4"/>
      <c r="Y225" s="4"/>
      <c r="Z225" s="4"/>
    </row>
    <row r="226" spans="2:26" ht="14.25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4"/>
      <c r="W226" s="4"/>
      <c r="X226" s="4"/>
      <c r="Y226" s="4"/>
      <c r="Z226" s="4"/>
    </row>
    <row r="227" spans="2:26" ht="14.25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4"/>
      <c r="W227" s="4"/>
      <c r="X227" s="4"/>
      <c r="Y227" s="4"/>
      <c r="Z227" s="4"/>
    </row>
    <row r="228" spans="2:26" ht="14.25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4"/>
      <c r="W228" s="4"/>
      <c r="X228" s="4"/>
      <c r="Y228" s="4"/>
      <c r="Z228" s="4"/>
    </row>
    <row r="229" spans="2:26" ht="14.25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4"/>
      <c r="W229" s="4"/>
      <c r="X229" s="4"/>
      <c r="Y229" s="4"/>
      <c r="Z229" s="4"/>
    </row>
    <row r="230" spans="2:26" ht="14.25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4"/>
      <c r="W230" s="4"/>
      <c r="X230" s="4"/>
      <c r="Y230" s="4"/>
      <c r="Z230" s="4"/>
    </row>
    <row r="231" spans="2:26" ht="14.25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4"/>
      <c r="W231" s="4"/>
      <c r="X231" s="4"/>
      <c r="Y231" s="4"/>
      <c r="Z231" s="4"/>
    </row>
    <row r="232" spans="2:26" ht="14.25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4"/>
      <c r="W232" s="4"/>
      <c r="X232" s="4"/>
      <c r="Y232" s="4"/>
      <c r="Z232" s="4"/>
    </row>
    <row r="233" spans="2:26" ht="14.25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4"/>
      <c r="W233" s="4"/>
      <c r="X233" s="4"/>
      <c r="Y233" s="4"/>
      <c r="Z233" s="4"/>
    </row>
    <row r="234" spans="2:26" ht="14.25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4"/>
      <c r="W234" s="4"/>
      <c r="X234" s="4"/>
      <c r="Y234" s="4"/>
      <c r="Z234" s="4"/>
    </row>
    <row r="235" spans="2:26" ht="14.25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4"/>
      <c r="W235" s="4"/>
      <c r="X235" s="4"/>
      <c r="Y235" s="4"/>
      <c r="Z235" s="4"/>
    </row>
    <row r="236" spans="2:26" ht="14.25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4"/>
      <c r="W236" s="4"/>
      <c r="X236" s="4"/>
      <c r="Y236" s="4"/>
      <c r="Z236" s="4"/>
    </row>
    <row r="237" spans="2:26" ht="14.25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4"/>
      <c r="W237" s="4"/>
      <c r="X237" s="4"/>
      <c r="Y237" s="4"/>
      <c r="Z237" s="4"/>
    </row>
    <row r="238" spans="2:26" ht="14.25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4"/>
      <c r="W238" s="4"/>
      <c r="X238" s="4"/>
      <c r="Y238" s="4"/>
      <c r="Z238" s="4"/>
    </row>
    <row r="239" spans="2:26" ht="14.25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4"/>
      <c r="W239" s="4"/>
      <c r="X239" s="4"/>
      <c r="Y239" s="4"/>
      <c r="Z239" s="4"/>
    </row>
    <row r="240" spans="2:26" ht="14.25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4"/>
      <c r="W240" s="4"/>
      <c r="X240" s="4"/>
      <c r="Y240" s="4"/>
      <c r="Z240" s="4"/>
    </row>
    <row r="241" spans="2:26" ht="14.25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4"/>
      <c r="W241" s="4"/>
      <c r="X241" s="4"/>
      <c r="Y241" s="4"/>
      <c r="Z241" s="4"/>
    </row>
    <row r="242" spans="2:26" ht="14.25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4"/>
      <c r="W242" s="4"/>
      <c r="X242" s="4"/>
      <c r="Y242" s="4"/>
      <c r="Z242" s="4"/>
    </row>
    <row r="243" spans="2:26" ht="14.25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4"/>
      <c r="W243" s="4"/>
      <c r="X243" s="4"/>
      <c r="Y243" s="4"/>
      <c r="Z243" s="4"/>
    </row>
    <row r="244" spans="2:26" ht="14.25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4"/>
      <c r="W244" s="4"/>
      <c r="X244" s="4"/>
      <c r="Y244" s="4"/>
      <c r="Z244" s="4"/>
    </row>
    <row r="245" spans="2:26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4"/>
      <c r="W245" s="4"/>
      <c r="X245" s="4"/>
      <c r="Y245" s="4"/>
      <c r="Z245" s="4"/>
    </row>
    <row r="246" spans="2:26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4"/>
      <c r="W246" s="4"/>
      <c r="X246" s="4"/>
      <c r="Y246" s="4"/>
      <c r="Z246" s="4"/>
    </row>
    <row r="247" spans="2:26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4"/>
      <c r="W247" s="4"/>
      <c r="X247" s="4"/>
      <c r="Y247" s="4"/>
      <c r="Z247" s="4"/>
    </row>
    <row r="248" spans="2:26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4"/>
      <c r="W248" s="4"/>
      <c r="X248" s="4"/>
      <c r="Y248" s="4"/>
      <c r="Z248" s="4"/>
    </row>
    <row r="249" spans="2:26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4"/>
      <c r="W249" s="4"/>
      <c r="X249" s="4"/>
      <c r="Y249" s="4"/>
      <c r="Z249" s="4"/>
    </row>
    <row r="250" spans="2:26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4"/>
      <c r="W250" s="4"/>
      <c r="X250" s="4"/>
      <c r="Y250" s="4"/>
      <c r="Z250" s="4"/>
    </row>
    <row r="251" spans="2:26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4"/>
      <c r="W251" s="4"/>
      <c r="X251" s="4"/>
      <c r="Y251" s="4"/>
      <c r="Z251" s="4"/>
    </row>
    <row r="252" spans="2:26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4"/>
      <c r="W252" s="4"/>
      <c r="X252" s="4"/>
      <c r="Y252" s="4"/>
      <c r="Z252" s="4"/>
    </row>
    <row r="253" spans="2:26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4"/>
      <c r="W253" s="4"/>
      <c r="X253" s="4"/>
      <c r="Y253" s="4"/>
      <c r="Z253" s="4"/>
    </row>
    <row r="254" spans="2:26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4"/>
      <c r="W254" s="4"/>
      <c r="X254" s="4"/>
      <c r="Y254" s="4"/>
      <c r="Z254" s="4"/>
    </row>
    <row r="255" spans="2:26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4"/>
      <c r="W255" s="4"/>
      <c r="X255" s="4"/>
      <c r="Y255" s="4"/>
      <c r="Z255" s="4"/>
    </row>
    <row r="256" spans="2:26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4"/>
      <c r="W256" s="4"/>
      <c r="X256" s="4"/>
      <c r="Y256" s="4"/>
      <c r="Z256" s="4"/>
    </row>
    <row r="257" spans="2:26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4"/>
      <c r="W257" s="4"/>
      <c r="X257" s="4"/>
      <c r="Y257" s="4"/>
      <c r="Z257" s="4"/>
    </row>
    <row r="258" spans="2:26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4"/>
      <c r="W258" s="4"/>
      <c r="X258" s="4"/>
      <c r="Y258" s="4"/>
      <c r="Z258" s="4"/>
    </row>
    <row r="259" spans="2:26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4"/>
      <c r="W259" s="4"/>
      <c r="X259" s="4"/>
      <c r="Y259" s="4"/>
      <c r="Z259" s="4"/>
    </row>
    <row r="260" spans="2:26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4"/>
      <c r="W260" s="4"/>
      <c r="X260" s="4"/>
      <c r="Y260" s="4"/>
      <c r="Z260" s="4"/>
    </row>
    <row r="261" spans="2:26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4"/>
      <c r="W261" s="4"/>
      <c r="X261" s="4"/>
      <c r="Y261" s="4"/>
      <c r="Z261" s="4"/>
    </row>
    <row r="262" spans="2:26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4"/>
      <c r="W262" s="4"/>
      <c r="X262" s="4"/>
      <c r="Y262" s="4"/>
      <c r="Z262" s="4"/>
    </row>
    <row r="263" spans="2:26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4"/>
      <c r="W263" s="4"/>
      <c r="X263" s="4"/>
      <c r="Y263" s="4"/>
      <c r="Z263" s="4"/>
    </row>
    <row r="264" spans="2:26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4"/>
      <c r="W264" s="4"/>
      <c r="X264" s="4"/>
      <c r="Y264" s="4"/>
      <c r="Z264" s="4"/>
    </row>
    <row r="265" spans="2:26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4"/>
      <c r="W265" s="4"/>
      <c r="X265" s="4"/>
      <c r="Y265" s="4"/>
      <c r="Z265" s="4"/>
    </row>
    <row r="266" spans="2:26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4"/>
      <c r="W266" s="4"/>
      <c r="X266" s="4"/>
      <c r="Y266" s="4"/>
      <c r="Z266" s="4"/>
    </row>
    <row r="267" spans="2:26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4"/>
      <c r="W267" s="4"/>
      <c r="X267" s="4"/>
      <c r="Y267" s="4"/>
      <c r="Z267" s="4"/>
    </row>
    <row r="268" spans="2:26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4"/>
      <c r="W268" s="4"/>
      <c r="X268" s="4"/>
      <c r="Y268" s="4"/>
      <c r="Z268" s="4"/>
    </row>
    <row r="269" spans="2:26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4"/>
      <c r="W269" s="4"/>
      <c r="X269" s="4"/>
      <c r="Y269" s="4"/>
      <c r="Z269" s="4"/>
    </row>
    <row r="270" spans="2:26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4"/>
      <c r="W270" s="4"/>
      <c r="X270" s="4"/>
      <c r="Y270" s="4"/>
      <c r="Z270" s="4"/>
    </row>
    <row r="271" spans="2:26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4"/>
      <c r="W271" s="4"/>
      <c r="X271" s="4"/>
      <c r="Y271" s="4"/>
      <c r="Z271" s="4"/>
    </row>
    <row r="272" spans="2:26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4"/>
      <c r="W272" s="4"/>
      <c r="X272" s="4"/>
      <c r="Y272" s="4"/>
      <c r="Z272" s="4"/>
    </row>
    <row r="273" spans="2:26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4"/>
      <c r="W273" s="4"/>
      <c r="X273" s="4"/>
      <c r="Y273" s="4"/>
      <c r="Z273" s="4"/>
    </row>
    <row r="274" spans="2:26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4"/>
      <c r="W274" s="4"/>
      <c r="X274" s="4"/>
      <c r="Y274" s="4"/>
      <c r="Z274" s="4"/>
    </row>
    <row r="275" spans="2:26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4"/>
      <c r="W275" s="4"/>
      <c r="X275" s="4"/>
      <c r="Y275" s="4"/>
      <c r="Z275" s="4"/>
    </row>
    <row r="276" spans="2:26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4"/>
      <c r="W276" s="4"/>
      <c r="X276" s="4"/>
      <c r="Y276" s="4"/>
      <c r="Z276" s="4"/>
    </row>
    <row r="277" spans="2:26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4"/>
      <c r="W277" s="4"/>
      <c r="X277" s="4"/>
      <c r="Y277" s="4"/>
      <c r="Z277" s="4"/>
    </row>
    <row r="278" spans="2:26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4"/>
      <c r="W278" s="4"/>
      <c r="X278" s="4"/>
      <c r="Y278" s="4"/>
      <c r="Z278" s="4"/>
    </row>
    <row r="279" spans="2:26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4"/>
      <c r="W279" s="4"/>
      <c r="X279" s="4"/>
      <c r="Y279" s="4"/>
      <c r="Z279" s="4"/>
    </row>
    <row r="280" spans="2:26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4"/>
      <c r="W280" s="4"/>
      <c r="X280" s="4"/>
      <c r="Y280" s="4"/>
      <c r="Z280" s="4"/>
    </row>
    <row r="281" spans="2:26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4"/>
      <c r="W281" s="4"/>
      <c r="X281" s="4"/>
      <c r="Y281" s="4"/>
      <c r="Z281" s="4"/>
    </row>
    <row r="282" spans="2:26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4"/>
      <c r="W282" s="4"/>
      <c r="X282" s="4"/>
      <c r="Y282" s="4"/>
      <c r="Z282" s="4"/>
    </row>
    <row r="283" spans="2:26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4"/>
      <c r="W283" s="4"/>
      <c r="X283" s="4"/>
      <c r="Y283" s="4"/>
      <c r="Z283" s="4"/>
    </row>
    <row r="284" spans="2:26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4"/>
      <c r="W284" s="4"/>
      <c r="X284" s="4"/>
      <c r="Y284" s="4"/>
      <c r="Z284" s="4"/>
    </row>
    <row r="285" spans="2:26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4"/>
      <c r="W285" s="4"/>
      <c r="X285" s="4"/>
      <c r="Y285" s="4"/>
      <c r="Z285" s="4"/>
    </row>
    <row r="286" spans="2:26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4"/>
      <c r="W286" s="4"/>
      <c r="X286" s="4"/>
      <c r="Y286" s="4"/>
      <c r="Z286" s="4"/>
    </row>
    <row r="287" spans="2:26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4"/>
      <c r="W287" s="4"/>
      <c r="X287" s="4"/>
      <c r="Y287" s="4"/>
      <c r="Z287" s="4"/>
    </row>
    <row r="288" spans="2:26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4"/>
      <c r="W288" s="4"/>
      <c r="X288" s="4"/>
      <c r="Y288" s="4"/>
      <c r="Z288" s="4"/>
    </row>
    <row r="289" spans="2:26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4"/>
      <c r="W289" s="4"/>
      <c r="X289" s="4"/>
      <c r="Y289" s="4"/>
      <c r="Z289" s="4"/>
    </row>
    <row r="290" spans="2:26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4"/>
      <c r="W290" s="4"/>
      <c r="X290" s="4"/>
      <c r="Y290" s="4"/>
      <c r="Z290" s="4"/>
    </row>
    <row r="291" spans="2:26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4"/>
      <c r="W291" s="4"/>
      <c r="X291" s="4"/>
      <c r="Y291" s="4"/>
      <c r="Z291" s="4"/>
    </row>
    <row r="292" spans="2:26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4"/>
      <c r="W292" s="4"/>
      <c r="X292" s="4"/>
      <c r="Y292" s="4"/>
      <c r="Z292" s="4"/>
    </row>
    <row r="293" spans="2:26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4"/>
      <c r="W293" s="4"/>
      <c r="X293" s="4"/>
      <c r="Y293" s="4"/>
      <c r="Z293" s="4"/>
    </row>
    <row r="294" spans="2:26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4"/>
      <c r="W294" s="4"/>
      <c r="X294" s="4"/>
      <c r="Y294" s="4"/>
      <c r="Z294" s="4"/>
    </row>
    <row r="295" spans="2:26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4"/>
      <c r="W295" s="4"/>
      <c r="X295" s="4"/>
      <c r="Y295" s="4"/>
      <c r="Z295" s="4"/>
    </row>
    <row r="296" spans="2:26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4"/>
      <c r="W296" s="4"/>
      <c r="X296" s="4"/>
      <c r="Y296" s="4"/>
      <c r="Z296" s="4"/>
    </row>
    <row r="297" spans="2:26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4"/>
      <c r="W297" s="4"/>
      <c r="X297" s="4"/>
      <c r="Y297" s="4"/>
      <c r="Z297" s="4"/>
    </row>
    <row r="298" spans="2:26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4"/>
      <c r="W298" s="4"/>
      <c r="X298" s="4"/>
      <c r="Y298" s="4"/>
      <c r="Z298" s="4"/>
    </row>
    <row r="299" spans="2:26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4"/>
      <c r="W299" s="4"/>
      <c r="X299" s="4"/>
      <c r="Y299" s="4"/>
      <c r="Z299" s="4"/>
    </row>
    <row r="300" spans="2:26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4"/>
      <c r="W300" s="4"/>
      <c r="X300" s="4"/>
      <c r="Y300" s="4"/>
      <c r="Z300" s="4"/>
    </row>
    <row r="301" spans="2:26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4"/>
      <c r="W301" s="4"/>
      <c r="X301" s="4"/>
      <c r="Y301" s="4"/>
      <c r="Z301" s="4"/>
    </row>
    <row r="302" spans="2:26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4"/>
      <c r="W302" s="4"/>
      <c r="X302" s="4"/>
      <c r="Y302" s="4"/>
      <c r="Z302" s="4"/>
    </row>
    <row r="303" spans="2:26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4"/>
      <c r="W303" s="4"/>
      <c r="X303" s="4"/>
      <c r="Y303" s="4"/>
      <c r="Z303" s="4"/>
    </row>
    <row r="304" spans="2:26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4"/>
      <c r="W304" s="4"/>
      <c r="X304" s="4"/>
      <c r="Y304" s="4"/>
      <c r="Z304" s="4"/>
    </row>
    <row r="305" spans="2:26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4"/>
      <c r="W305" s="4"/>
      <c r="X305" s="4"/>
      <c r="Y305" s="4"/>
      <c r="Z305" s="4"/>
    </row>
    <row r="306" spans="2:26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4"/>
      <c r="W306" s="4"/>
      <c r="X306" s="4"/>
      <c r="Y306" s="4"/>
      <c r="Z306" s="4"/>
    </row>
    <row r="307" spans="2:26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4"/>
      <c r="W307" s="4"/>
      <c r="X307" s="4"/>
      <c r="Y307" s="4"/>
      <c r="Z307" s="4"/>
    </row>
    <row r="308" spans="2:26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4"/>
      <c r="W308" s="4"/>
      <c r="X308" s="4"/>
      <c r="Y308" s="4"/>
      <c r="Z308" s="4"/>
    </row>
    <row r="309" spans="2:26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4"/>
      <c r="W309" s="4"/>
      <c r="X309" s="4"/>
      <c r="Y309" s="4"/>
      <c r="Z309" s="4"/>
    </row>
    <row r="310" spans="2:26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4"/>
      <c r="W310" s="4"/>
      <c r="X310" s="4"/>
      <c r="Y310" s="4"/>
      <c r="Z310" s="4"/>
    </row>
    <row r="311" spans="2:26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4"/>
      <c r="W311" s="4"/>
      <c r="X311" s="4"/>
      <c r="Y311" s="4"/>
      <c r="Z311" s="4"/>
    </row>
    <row r="312" spans="2:26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4"/>
      <c r="W312" s="4"/>
      <c r="X312" s="4"/>
      <c r="Y312" s="4"/>
      <c r="Z312" s="4"/>
    </row>
    <row r="313" spans="2:26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4"/>
      <c r="W313" s="4"/>
      <c r="X313" s="4"/>
      <c r="Y313" s="4"/>
      <c r="Z313" s="4"/>
    </row>
    <row r="314" spans="2:26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4"/>
      <c r="W314" s="4"/>
      <c r="X314" s="4"/>
      <c r="Y314" s="4"/>
      <c r="Z314" s="4"/>
    </row>
    <row r="315" spans="2:26">
      <c r="B315" s="83"/>
      <c r="C315" s="84"/>
      <c r="D315" s="84"/>
      <c r="E315" s="84"/>
      <c r="F315" s="84"/>
      <c r="G315" s="84"/>
      <c r="H315" s="84"/>
      <c r="I315" s="84"/>
      <c r="J315" s="84"/>
      <c r="K315" s="84"/>
      <c r="L315" s="85"/>
      <c r="M315" s="85"/>
      <c r="N315" s="85"/>
      <c r="O315" s="85"/>
      <c r="P315" s="85"/>
      <c r="Q315" s="85"/>
      <c r="R315" s="85"/>
      <c r="S315" s="85"/>
      <c r="T315" s="85"/>
      <c r="U315" s="85"/>
    </row>
    <row r="316" spans="2:26">
      <c r="B316" s="83"/>
      <c r="C316" s="84"/>
      <c r="D316" s="84"/>
      <c r="E316" s="84"/>
      <c r="F316" s="84"/>
      <c r="G316" s="84"/>
      <c r="H316" s="84"/>
      <c r="I316" s="84"/>
      <c r="J316" s="84"/>
      <c r="K316" s="84"/>
      <c r="L316" s="85"/>
      <c r="M316" s="85"/>
      <c r="N316" s="85"/>
      <c r="O316" s="85"/>
      <c r="P316" s="85"/>
      <c r="Q316" s="85"/>
      <c r="R316" s="85"/>
      <c r="S316" s="85"/>
      <c r="T316" s="85"/>
      <c r="U316" s="85"/>
    </row>
    <row r="317" spans="2:26">
      <c r="B317" s="83"/>
      <c r="C317" s="84"/>
      <c r="D317" s="84"/>
      <c r="E317" s="84"/>
      <c r="F317" s="84"/>
      <c r="G317" s="84"/>
      <c r="H317" s="84"/>
      <c r="I317" s="84"/>
      <c r="J317" s="84"/>
      <c r="K317" s="84"/>
      <c r="L317" s="85"/>
      <c r="M317" s="85"/>
      <c r="N317" s="85"/>
      <c r="O317" s="85"/>
      <c r="P317" s="85"/>
      <c r="Q317" s="85"/>
      <c r="R317" s="85"/>
      <c r="S317" s="85"/>
      <c r="T317" s="85"/>
      <c r="U317" s="85"/>
    </row>
    <row r="318" spans="2:26">
      <c r="B318" s="83"/>
      <c r="C318" s="84"/>
      <c r="D318" s="84"/>
      <c r="E318" s="84"/>
      <c r="F318" s="84"/>
      <c r="G318" s="84"/>
      <c r="H318" s="84"/>
      <c r="I318" s="84"/>
      <c r="J318" s="84"/>
      <c r="K318" s="84"/>
      <c r="L318" s="85"/>
      <c r="M318" s="85"/>
      <c r="N318" s="85"/>
      <c r="O318" s="85"/>
      <c r="P318" s="85"/>
      <c r="Q318" s="85"/>
      <c r="R318" s="85"/>
      <c r="S318" s="85"/>
      <c r="T318" s="85"/>
      <c r="U318" s="85"/>
    </row>
    <row r="319" spans="2:26">
      <c r="B319" s="83"/>
      <c r="C319" s="84"/>
      <c r="D319" s="84"/>
      <c r="E319" s="84"/>
      <c r="F319" s="84"/>
      <c r="G319" s="84"/>
      <c r="H319" s="84"/>
      <c r="I319" s="84"/>
      <c r="J319" s="84"/>
      <c r="K319" s="84"/>
      <c r="L319" s="85"/>
      <c r="M319" s="85"/>
      <c r="N319" s="85"/>
      <c r="O319" s="85"/>
      <c r="P319" s="85"/>
      <c r="Q319" s="85"/>
      <c r="R319" s="85"/>
      <c r="S319" s="85"/>
      <c r="T319" s="85"/>
      <c r="U319" s="85"/>
    </row>
    <row r="320" spans="2:26">
      <c r="B320" s="83"/>
      <c r="C320" s="84"/>
      <c r="D320" s="84"/>
      <c r="E320" s="84"/>
      <c r="F320" s="84"/>
      <c r="G320" s="84"/>
      <c r="H320" s="84"/>
      <c r="I320" s="84"/>
      <c r="J320" s="84"/>
      <c r="K320" s="84"/>
      <c r="L320" s="85"/>
      <c r="M320" s="85"/>
      <c r="N320" s="85"/>
      <c r="O320" s="85"/>
      <c r="P320" s="85"/>
      <c r="Q320" s="85"/>
      <c r="R320" s="85"/>
      <c r="S320" s="85"/>
      <c r="T320" s="85"/>
      <c r="U320" s="85"/>
    </row>
    <row r="321" spans="2:21">
      <c r="B321" s="83"/>
      <c r="C321" s="84"/>
      <c r="D321" s="84"/>
      <c r="E321" s="84"/>
      <c r="F321" s="84"/>
      <c r="G321" s="84"/>
      <c r="H321" s="84"/>
      <c r="I321" s="84"/>
      <c r="J321" s="84"/>
      <c r="K321" s="84"/>
      <c r="L321" s="85"/>
      <c r="M321" s="85"/>
      <c r="N321" s="85"/>
      <c r="O321" s="85"/>
      <c r="P321" s="85"/>
      <c r="Q321" s="85"/>
      <c r="R321" s="85"/>
      <c r="S321" s="85"/>
      <c r="T321" s="85"/>
      <c r="U321" s="85"/>
    </row>
    <row r="322" spans="2:21">
      <c r="B322" s="83"/>
      <c r="C322" s="84"/>
      <c r="D322" s="84"/>
      <c r="E322" s="84"/>
      <c r="F322" s="84"/>
      <c r="G322" s="84"/>
      <c r="H322" s="84"/>
      <c r="I322" s="84"/>
      <c r="J322" s="84"/>
      <c r="K322" s="84"/>
      <c r="L322" s="85"/>
      <c r="M322" s="85"/>
      <c r="N322" s="85"/>
      <c r="O322" s="85"/>
      <c r="P322" s="85"/>
      <c r="Q322" s="85"/>
      <c r="R322" s="85"/>
      <c r="S322" s="85"/>
      <c r="T322" s="85"/>
      <c r="U322" s="85"/>
    </row>
    <row r="323" spans="2:21">
      <c r="B323" s="83"/>
      <c r="C323" s="84"/>
      <c r="D323" s="84"/>
      <c r="E323" s="84"/>
      <c r="F323" s="84"/>
      <c r="G323" s="84"/>
      <c r="H323" s="84"/>
      <c r="I323" s="84"/>
      <c r="J323" s="84"/>
      <c r="K323" s="84"/>
      <c r="L323" s="85"/>
      <c r="M323" s="85"/>
      <c r="N323" s="85"/>
      <c r="O323" s="85"/>
      <c r="P323" s="85"/>
      <c r="Q323" s="85"/>
      <c r="R323" s="85"/>
      <c r="S323" s="85"/>
      <c r="T323" s="85"/>
      <c r="U323" s="85"/>
    </row>
    <row r="324" spans="2:21">
      <c r="B324" s="83"/>
      <c r="C324" s="84"/>
      <c r="D324" s="84"/>
      <c r="E324" s="84"/>
      <c r="F324" s="84"/>
      <c r="G324" s="84"/>
      <c r="H324" s="84"/>
      <c r="I324" s="84"/>
      <c r="J324" s="84"/>
      <c r="K324" s="84"/>
      <c r="L324" s="85"/>
      <c r="M324" s="85"/>
      <c r="N324" s="85"/>
      <c r="O324" s="85"/>
      <c r="P324" s="85"/>
      <c r="Q324" s="85"/>
      <c r="R324" s="85"/>
      <c r="S324" s="85"/>
      <c r="T324" s="85"/>
      <c r="U324" s="85"/>
    </row>
    <row r="325" spans="2:21">
      <c r="B325" s="83"/>
      <c r="C325" s="84"/>
      <c r="D325" s="84"/>
      <c r="E325" s="84"/>
      <c r="F325" s="84"/>
      <c r="G325" s="84"/>
      <c r="H325" s="84"/>
      <c r="I325" s="84"/>
      <c r="J325" s="84"/>
      <c r="K325" s="84"/>
      <c r="L325" s="85"/>
      <c r="M325" s="85"/>
      <c r="N325" s="85"/>
      <c r="O325" s="85"/>
      <c r="P325" s="85"/>
      <c r="Q325" s="85"/>
      <c r="R325" s="85"/>
      <c r="S325" s="85"/>
      <c r="T325" s="85"/>
      <c r="U325" s="85"/>
    </row>
    <row r="326" spans="2:21">
      <c r="B326" s="83"/>
      <c r="C326" s="84"/>
      <c r="D326" s="84"/>
      <c r="E326" s="84"/>
      <c r="F326" s="84"/>
      <c r="G326" s="84"/>
      <c r="H326" s="84"/>
      <c r="I326" s="84"/>
      <c r="J326" s="84"/>
      <c r="K326" s="84"/>
      <c r="L326" s="85"/>
      <c r="M326" s="85"/>
      <c r="N326" s="85"/>
      <c r="O326" s="85"/>
      <c r="P326" s="85"/>
      <c r="Q326" s="85"/>
      <c r="R326" s="85"/>
      <c r="S326" s="85"/>
      <c r="T326" s="85"/>
      <c r="U326" s="85"/>
    </row>
    <row r="327" spans="2:21">
      <c r="B327" s="83"/>
      <c r="C327" s="84"/>
      <c r="D327" s="84"/>
      <c r="E327" s="84"/>
      <c r="F327" s="84"/>
      <c r="G327" s="84"/>
      <c r="H327" s="84"/>
      <c r="I327" s="84"/>
      <c r="J327" s="84"/>
      <c r="K327" s="84"/>
      <c r="L327" s="85"/>
      <c r="M327" s="85"/>
      <c r="N327" s="85"/>
      <c r="O327" s="85"/>
      <c r="P327" s="85"/>
      <c r="Q327" s="85"/>
      <c r="R327" s="85"/>
      <c r="S327" s="85"/>
      <c r="T327" s="85"/>
      <c r="U327" s="85"/>
    </row>
    <row r="328" spans="2:21">
      <c r="B328" s="83"/>
      <c r="C328" s="84"/>
      <c r="D328" s="84"/>
      <c r="E328" s="84"/>
      <c r="F328" s="84"/>
      <c r="G328" s="84"/>
      <c r="H328" s="84"/>
      <c r="I328" s="84"/>
      <c r="J328" s="84"/>
      <c r="K328" s="84"/>
      <c r="L328" s="85"/>
      <c r="M328" s="85"/>
      <c r="N328" s="85"/>
      <c r="O328" s="85"/>
      <c r="P328" s="85"/>
      <c r="Q328" s="85"/>
      <c r="R328" s="85"/>
      <c r="S328" s="85"/>
      <c r="T328" s="85"/>
      <c r="U328" s="85"/>
    </row>
    <row r="329" spans="2:21">
      <c r="B329" s="83"/>
      <c r="C329" s="84"/>
      <c r="D329" s="84"/>
      <c r="E329" s="84"/>
      <c r="F329" s="84"/>
      <c r="G329" s="84"/>
      <c r="H329" s="84"/>
      <c r="I329" s="84"/>
      <c r="J329" s="84"/>
      <c r="K329" s="84"/>
      <c r="L329" s="85"/>
      <c r="M329" s="85"/>
      <c r="N329" s="85"/>
      <c r="O329" s="85"/>
      <c r="P329" s="85"/>
      <c r="Q329" s="85"/>
      <c r="R329" s="85"/>
      <c r="S329" s="85"/>
      <c r="T329" s="85"/>
      <c r="U329" s="85"/>
    </row>
    <row r="330" spans="2:21">
      <c r="B330" s="83"/>
      <c r="C330" s="84"/>
      <c r="D330" s="84"/>
      <c r="E330" s="84"/>
      <c r="F330" s="84"/>
      <c r="G330" s="84"/>
      <c r="H330" s="84"/>
      <c r="I330" s="84"/>
      <c r="J330" s="84"/>
      <c r="K330" s="84"/>
      <c r="L330" s="85"/>
      <c r="M330" s="85"/>
      <c r="N330" s="85"/>
      <c r="O330" s="85"/>
      <c r="P330" s="85"/>
      <c r="Q330" s="85"/>
      <c r="R330" s="85"/>
      <c r="S330" s="85"/>
      <c r="T330" s="85"/>
      <c r="U330" s="85"/>
    </row>
    <row r="331" spans="2:21">
      <c r="B331" s="83"/>
      <c r="C331" s="84"/>
      <c r="D331" s="84"/>
      <c r="E331" s="84"/>
      <c r="F331" s="84"/>
      <c r="G331" s="84"/>
      <c r="H331" s="84"/>
      <c r="I331" s="84"/>
      <c r="J331" s="84"/>
      <c r="K331" s="84"/>
      <c r="L331" s="85"/>
      <c r="M331" s="85"/>
      <c r="N331" s="85"/>
      <c r="O331" s="85"/>
      <c r="P331" s="85"/>
      <c r="Q331" s="85"/>
      <c r="R331" s="85"/>
      <c r="S331" s="85"/>
      <c r="T331" s="85"/>
      <c r="U331" s="85"/>
    </row>
    <row r="332" spans="2:21">
      <c r="B332" s="83"/>
      <c r="C332" s="84"/>
      <c r="D332" s="84"/>
      <c r="E332" s="84"/>
      <c r="F332" s="84"/>
      <c r="G332" s="84"/>
      <c r="H332" s="84"/>
      <c r="I332" s="84"/>
      <c r="J332" s="84"/>
      <c r="K332" s="84"/>
      <c r="L332" s="85"/>
      <c r="M332" s="85"/>
      <c r="N332" s="85"/>
      <c r="O332" s="85"/>
      <c r="P332" s="85"/>
      <c r="Q332" s="85"/>
      <c r="R332" s="85"/>
      <c r="S332" s="85"/>
      <c r="T332" s="85"/>
      <c r="U332" s="85"/>
    </row>
    <row r="333" spans="2:21">
      <c r="B333" s="83"/>
      <c r="C333" s="84"/>
      <c r="D333" s="84"/>
      <c r="E333" s="84"/>
      <c r="F333" s="84"/>
      <c r="G333" s="84"/>
      <c r="H333" s="84"/>
      <c r="I333" s="84"/>
      <c r="J333" s="84"/>
      <c r="K333" s="84"/>
      <c r="L333" s="85"/>
      <c r="M333" s="85"/>
      <c r="N333" s="85"/>
      <c r="O333" s="85"/>
      <c r="P333" s="85"/>
      <c r="Q333" s="85"/>
      <c r="R333" s="85"/>
      <c r="S333" s="85"/>
      <c r="T333" s="85"/>
      <c r="U333" s="85"/>
    </row>
    <row r="334" spans="2:21">
      <c r="B334" s="83"/>
      <c r="C334" s="84"/>
      <c r="D334" s="84"/>
      <c r="E334" s="84"/>
      <c r="F334" s="84"/>
      <c r="G334" s="84"/>
      <c r="H334" s="84"/>
      <c r="I334" s="84"/>
      <c r="J334" s="84"/>
      <c r="K334" s="84"/>
      <c r="L334" s="85"/>
      <c r="M334" s="85"/>
      <c r="N334" s="85"/>
      <c r="O334" s="85"/>
      <c r="P334" s="85"/>
      <c r="Q334" s="85"/>
      <c r="R334" s="85"/>
      <c r="S334" s="85"/>
      <c r="T334" s="85"/>
      <c r="U334" s="85"/>
    </row>
    <row r="335" spans="2:21">
      <c r="B335" s="83"/>
      <c r="C335" s="84"/>
      <c r="D335" s="84"/>
      <c r="E335" s="84"/>
      <c r="F335" s="84"/>
      <c r="G335" s="84"/>
      <c r="H335" s="84"/>
      <c r="I335" s="84"/>
      <c r="J335" s="84"/>
      <c r="K335" s="84"/>
      <c r="L335" s="85"/>
      <c r="M335" s="85"/>
      <c r="N335" s="85"/>
      <c r="O335" s="85"/>
      <c r="P335" s="85"/>
      <c r="Q335" s="85"/>
      <c r="R335" s="85"/>
      <c r="S335" s="85"/>
      <c r="T335" s="85"/>
      <c r="U335" s="85"/>
    </row>
    <row r="336" spans="2:21">
      <c r="B336" s="83"/>
      <c r="C336" s="84"/>
      <c r="D336" s="84"/>
      <c r="E336" s="84"/>
      <c r="F336" s="84"/>
      <c r="G336" s="84"/>
      <c r="H336" s="84"/>
      <c r="I336" s="84"/>
      <c r="J336" s="84"/>
      <c r="K336" s="84"/>
      <c r="L336" s="85"/>
      <c r="M336" s="85"/>
      <c r="N336" s="85"/>
      <c r="O336" s="85"/>
      <c r="P336" s="85"/>
      <c r="Q336" s="85"/>
      <c r="R336" s="85"/>
      <c r="S336" s="85"/>
      <c r="T336" s="85"/>
      <c r="U336" s="85"/>
    </row>
    <row r="337" spans="2:21">
      <c r="B337" s="83"/>
      <c r="C337" s="84"/>
      <c r="D337" s="84"/>
      <c r="E337" s="84"/>
      <c r="F337" s="84"/>
      <c r="G337" s="84"/>
      <c r="H337" s="84"/>
      <c r="I337" s="84"/>
      <c r="J337" s="84"/>
      <c r="K337" s="84"/>
      <c r="L337" s="85"/>
      <c r="M337" s="85"/>
      <c r="N337" s="85"/>
      <c r="O337" s="85"/>
      <c r="P337" s="85"/>
      <c r="Q337" s="85"/>
      <c r="R337" s="85"/>
      <c r="S337" s="85"/>
      <c r="T337" s="85"/>
      <c r="U337" s="85"/>
    </row>
    <row r="338" spans="2:21">
      <c r="B338" s="83"/>
      <c r="C338" s="84"/>
      <c r="D338" s="84"/>
      <c r="E338" s="84"/>
      <c r="F338" s="84"/>
      <c r="G338" s="84"/>
      <c r="H338" s="84"/>
      <c r="I338" s="84"/>
      <c r="J338" s="84"/>
      <c r="K338" s="84"/>
      <c r="L338" s="85"/>
      <c r="M338" s="85"/>
      <c r="N338" s="85"/>
      <c r="O338" s="85"/>
      <c r="P338" s="85"/>
      <c r="Q338" s="85"/>
      <c r="R338" s="85"/>
      <c r="S338" s="85"/>
      <c r="T338" s="85"/>
      <c r="U338" s="85"/>
    </row>
    <row r="339" spans="2:21">
      <c r="B339" s="83"/>
      <c r="C339" s="84"/>
      <c r="D339" s="84"/>
      <c r="E339" s="84"/>
      <c r="F339" s="84"/>
      <c r="G339" s="84"/>
      <c r="H339" s="84"/>
      <c r="I339" s="84"/>
      <c r="J339" s="84"/>
      <c r="K339" s="84"/>
      <c r="L339" s="85"/>
      <c r="M339" s="85"/>
      <c r="N339" s="85"/>
      <c r="O339" s="85"/>
      <c r="P339" s="85"/>
      <c r="Q339" s="85"/>
      <c r="R339" s="85"/>
      <c r="S339" s="85"/>
      <c r="T339" s="85"/>
      <c r="U339" s="85"/>
    </row>
    <row r="340" spans="2:21">
      <c r="B340" s="83"/>
      <c r="C340" s="84"/>
      <c r="D340" s="84"/>
      <c r="E340" s="84"/>
      <c r="F340" s="84"/>
      <c r="G340" s="84"/>
      <c r="H340" s="84"/>
      <c r="I340" s="84"/>
      <c r="J340" s="84"/>
      <c r="K340" s="84"/>
      <c r="L340" s="85"/>
      <c r="M340" s="85"/>
      <c r="N340" s="85"/>
      <c r="O340" s="85"/>
      <c r="P340" s="85"/>
      <c r="Q340" s="85"/>
      <c r="R340" s="85"/>
      <c r="S340" s="85"/>
      <c r="T340" s="85"/>
      <c r="U340" s="85"/>
    </row>
    <row r="341" spans="2:21">
      <c r="B341" s="83"/>
      <c r="C341" s="84"/>
      <c r="D341" s="84"/>
      <c r="E341" s="84"/>
      <c r="F341" s="84"/>
      <c r="G341" s="84"/>
      <c r="H341" s="84"/>
      <c r="I341" s="84"/>
      <c r="J341" s="84"/>
      <c r="K341" s="84"/>
      <c r="L341" s="85"/>
      <c r="M341" s="85"/>
      <c r="N341" s="85"/>
      <c r="O341" s="85"/>
      <c r="P341" s="85"/>
      <c r="Q341" s="85"/>
      <c r="R341" s="85"/>
      <c r="S341" s="85"/>
      <c r="T341" s="85"/>
      <c r="U341" s="85"/>
    </row>
    <row r="342" spans="2:21">
      <c r="B342" s="83"/>
      <c r="C342" s="84"/>
      <c r="D342" s="84"/>
      <c r="E342" s="84"/>
      <c r="F342" s="84"/>
      <c r="G342" s="84"/>
      <c r="H342" s="84"/>
      <c r="I342" s="84"/>
      <c r="J342" s="84"/>
      <c r="K342" s="84"/>
      <c r="L342" s="85"/>
      <c r="M342" s="85"/>
      <c r="N342" s="85"/>
      <c r="O342" s="85"/>
      <c r="P342" s="85"/>
      <c r="Q342" s="85"/>
      <c r="R342" s="85"/>
      <c r="S342" s="85"/>
      <c r="T342" s="85"/>
      <c r="U342" s="85"/>
    </row>
    <row r="343" spans="2:21">
      <c r="B343" s="83"/>
      <c r="C343" s="84"/>
      <c r="D343" s="84"/>
      <c r="E343" s="84"/>
      <c r="F343" s="84"/>
      <c r="G343" s="84"/>
      <c r="H343" s="84"/>
      <c r="I343" s="84"/>
      <c r="J343" s="84"/>
      <c r="K343" s="84"/>
      <c r="L343" s="85"/>
      <c r="M343" s="85"/>
      <c r="N343" s="85"/>
      <c r="O343" s="85"/>
      <c r="P343" s="85"/>
      <c r="Q343" s="85"/>
      <c r="R343" s="85"/>
      <c r="S343" s="85"/>
      <c r="T343" s="85"/>
      <c r="U343" s="85"/>
    </row>
    <row r="344" spans="2:21">
      <c r="B344" s="83"/>
      <c r="C344" s="84"/>
      <c r="D344" s="84"/>
      <c r="E344" s="84"/>
      <c r="F344" s="84"/>
      <c r="G344" s="84"/>
      <c r="H344" s="84"/>
      <c r="I344" s="84"/>
      <c r="J344" s="84"/>
      <c r="K344" s="84"/>
      <c r="L344" s="85"/>
      <c r="M344" s="85"/>
      <c r="N344" s="85"/>
      <c r="O344" s="85"/>
      <c r="P344" s="85"/>
      <c r="Q344" s="85"/>
      <c r="R344" s="85"/>
      <c r="S344" s="85"/>
      <c r="T344" s="85"/>
      <c r="U344" s="85"/>
    </row>
    <row r="345" spans="2:21">
      <c r="B345" s="83"/>
      <c r="C345" s="84"/>
      <c r="D345" s="84"/>
      <c r="E345" s="84"/>
      <c r="F345" s="84"/>
      <c r="G345" s="84"/>
      <c r="H345" s="84"/>
      <c r="I345" s="84"/>
      <c r="J345" s="84"/>
      <c r="K345" s="84"/>
      <c r="L345" s="85"/>
      <c r="M345" s="85"/>
      <c r="N345" s="85"/>
      <c r="O345" s="85"/>
      <c r="P345" s="85"/>
      <c r="Q345" s="85"/>
      <c r="R345" s="85"/>
      <c r="S345" s="85"/>
      <c r="T345" s="85"/>
      <c r="U345" s="85"/>
    </row>
    <row r="346" spans="2:21">
      <c r="B346" s="83"/>
      <c r="C346" s="84"/>
      <c r="D346" s="84"/>
      <c r="E346" s="84"/>
      <c r="F346" s="84"/>
      <c r="G346" s="84"/>
      <c r="H346" s="84"/>
      <c r="I346" s="84"/>
      <c r="J346" s="84"/>
      <c r="K346" s="84"/>
      <c r="L346" s="85"/>
      <c r="M346" s="85"/>
      <c r="N346" s="85"/>
      <c r="O346" s="85"/>
      <c r="P346" s="85"/>
      <c r="Q346" s="85"/>
      <c r="R346" s="85"/>
      <c r="S346" s="85"/>
      <c r="T346" s="85"/>
      <c r="U346" s="85"/>
    </row>
    <row r="347" spans="2:21">
      <c r="B347" s="83"/>
      <c r="C347" s="84"/>
      <c r="D347" s="84"/>
      <c r="E347" s="84"/>
      <c r="F347" s="84"/>
      <c r="G347" s="84"/>
      <c r="H347" s="84"/>
      <c r="I347" s="84"/>
      <c r="J347" s="84"/>
      <c r="K347" s="84"/>
      <c r="L347" s="85"/>
      <c r="M347" s="85"/>
      <c r="N347" s="85"/>
      <c r="O347" s="85"/>
      <c r="P347" s="85"/>
      <c r="Q347" s="85"/>
      <c r="R347" s="85"/>
      <c r="S347" s="85"/>
      <c r="T347" s="85"/>
      <c r="U347" s="85"/>
    </row>
    <row r="348" spans="2:21">
      <c r="B348" s="83"/>
      <c r="C348" s="84"/>
      <c r="D348" s="84"/>
      <c r="E348" s="84"/>
      <c r="F348" s="84"/>
      <c r="G348" s="84"/>
      <c r="H348" s="84"/>
      <c r="I348" s="84"/>
      <c r="J348" s="84"/>
      <c r="K348" s="84"/>
      <c r="L348" s="85"/>
      <c r="M348" s="85"/>
      <c r="N348" s="85"/>
      <c r="O348" s="85"/>
      <c r="P348" s="85"/>
      <c r="Q348" s="85"/>
      <c r="R348" s="85"/>
      <c r="S348" s="85"/>
      <c r="T348" s="85"/>
      <c r="U348" s="85"/>
    </row>
    <row r="349" spans="2:21">
      <c r="B349" s="83"/>
      <c r="C349" s="84"/>
      <c r="D349" s="84"/>
      <c r="E349" s="84"/>
      <c r="F349" s="84"/>
      <c r="G349" s="84"/>
      <c r="H349" s="84"/>
      <c r="I349" s="84"/>
      <c r="J349" s="84"/>
      <c r="K349" s="84"/>
      <c r="L349" s="85"/>
      <c r="M349" s="85"/>
      <c r="N349" s="85"/>
      <c r="O349" s="85"/>
      <c r="P349" s="85"/>
      <c r="Q349" s="85"/>
      <c r="R349" s="85"/>
      <c r="S349" s="85"/>
      <c r="T349" s="85"/>
      <c r="U349" s="85"/>
    </row>
    <row r="350" spans="2:21">
      <c r="B350" s="83"/>
      <c r="C350" s="84"/>
      <c r="D350" s="84"/>
      <c r="E350" s="84"/>
      <c r="F350" s="84"/>
      <c r="G350" s="84"/>
      <c r="H350" s="84"/>
      <c r="I350" s="84"/>
      <c r="J350" s="84"/>
      <c r="K350" s="84"/>
      <c r="L350" s="85"/>
      <c r="M350" s="85"/>
      <c r="N350" s="85"/>
      <c r="O350" s="85"/>
      <c r="P350" s="85"/>
      <c r="Q350" s="85"/>
      <c r="R350" s="85"/>
      <c r="S350" s="85"/>
      <c r="T350" s="85"/>
      <c r="U350" s="85"/>
    </row>
    <row r="351" spans="2:21">
      <c r="B351" s="83"/>
      <c r="C351" s="84"/>
      <c r="D351" s="84"/>
      <c r="E351" s="84"/>
      <c r="F351" s="84"/>
      <c r="G351" s="84"/>
      <c r="H351" s="84"/>
      <c r="I351" s="84"/>
      <c r="J351" s="84"/>
      <c r="K351" s="84"/>
      <c r="L351" s="85"/>
      <c r="M351" s="85"/>
      <c r="N351" s="85"/>
      <c r="O351" s="85"/>
      <c r="P351" s="85"/>
      <c r="Q351" s="85"/>
      <c r="R351" s="85"/>
      <c r="S351" s="85"/>
      <c r="T351" s="85"/>
      <c r="U351" s="85"/>
    </row>
    <row r="352" spans="2:21">
      <c r="B352" s="83"/>
      <c r="C352" s="84"/>
      <c r="D352" s="84"/>
      <c r="E352" s="84"/>
      <c r="F352" s="84"/>
      <c r="G352" s="84"/>
      <c r="H352" s="84"/>
      <c r="I352" s="84"/>
      <c r="J352" s="84"/>
      <c r="K352" s="84"/>
      <c r="L352" s="85"/>
      <c r="M352" s="85"/>
      <c r="N352" s="85"/>
      <c r="O352" s="85"/>
      <c r="P352" s="85"/>
      <c r="Q352" s="85"/>
      <c r="R352" s="85"/>
      <c r="S352" s="85"/>
      <c r="T352" s="85"/>
      <c r="U352" s="85"/>
    </row>
    <row r="353" spans="2:21">
      <c r="B353" s="83"/>
      <c r="C353" s="84"/>
      <c r="D353" s="84"/>
      <c r="E353" s="84"/>
      <c r="F353" s="84"/>
      <c r="G353" s="84"/>
      <c r="H353" s="84"/>
      <c r="I353" s="84"/>
      <c r="J353" s="84"/>
      <c r="K353" s="84"/>
      <c r="L353" s="85"/>
      <c r="M353" s="85"/>
      <c r="N353" s="85"/>
      <c r="O353" s="85"/>
      <c r="P353" s="85"/>
      <c r="Q353" s="85"/>
      <c r="R353" s="85"/>
      <c r="S353" s="85"/>
      <c r="T353" s="85"/>
      <c r="U353" s="85"/>
    </row>
    <row r="354" spans="2:21">
      <c r="B354" s="83"/>
      <c r="C354" s="84"/>
      <c r="D354" s="84"/>
      <c r="E354" s="84"/>
      <c r="F354" s="84"/>
      <c r="G354" s="84"/>
      <c r="H354" s="84"/>
      <c r="I354" s="84"/>
      <c r="J354" s="84"/>
      <c r="K354" s="84"/>
      <c r="L354" s="85"/>
      <c r="M354" s="85"/>
      <c r="N354" s="85"/>
      <c r="O354" s="85"/>
      <c r="P354" s="85"/>
      <c r="Q354" s="85"/>
      <c r="R354" s="85"/>
      <c r="S354" s="85"/>
      <c r="T354" s="85"/>
      <c r="U354" s="85"/>
    </row>
    <row r="355" spans="2:21">
      <c r="B355" s="83"/>
      <c r="C355" s="84"/>
      <c r="D355" s="84"/>
      <c r="E355" s="84"/>
      <c r="F355" s="84"/>
      <c r="G355" s="84"/>
      <c r="H355" s="84"/>
      <c r="I355" s="84"/>
      <c r="J355" s="84"/>
      <c r="K355" s="84"/>
      <c r="L355" s="85"/>
      <c r="M355" s="85"/>
      <c r="N355" s="85"/>
      <c r="O355" s="85"/>
      <c r="P355" s="85"/>
      <c r="Q355" s="85"/>
      <c r="R355" s="85"/>
      <c r="S355" s="85"/>
      <c r="T355" s="85"/>
      <c r="U355" s="85"/>
    </row>
    <row r="356" spans="2:21">
      <c r="B356" s="83"/>
      <c r="C356" s="84"/>
      <c r="D356" s="84"/>
      <c r="E356" s="84"/>
      <c r="F356" s="84"/>
      <c r="G356" s="84"/>
      <c r="H356" s="84"/>
      <c r="I356" s="84"/>
      <c r="J356" s="84"/>
      <c r="K356" s="84"/>
      <c r="L356" s="85"/>
      <c r="M356" s="85"/>
      <c r="N356" s="85"/>
      <c r="O356" s="85"/>
      <c r="P356" s="85"/>
      <c r="Q356" s="85"/>
      <c r="R356" s="85"/>
      <c r="S356" s="85"/>
      <c r="T356" s="85"/>
      <c r="U356" s="85"/>
    </row>
    <row r="357" spans="2:21">
      <c r="B357" s="83"/>
      <c r="C357" s="84"/>
      <c r="D357" s="84"/>
      <c r="E357" s="84"/>
      <c r="F357" s="84"/>
      <c r="G357" s="84"/>
      <c r="H357" s="84"/>
      <c r="I357" s="84"/>
      <c r="J357" s="84"/>
      <c r="K357" s="84"/>
      <c r="L357" s="85"/>
      <c r="M357" s="85"/>
      <c r="N357" s="85"/>
      <c r="O357" s="85"/>
      <c r="P357" s="85"/>
      <c r="Q357" s="85"/>
      <c r="R357" s="85"/>
      <c r="S357" s="85"/>
      <c r="T357" s="85"/>
      <c r="U357" s="85"/>
    </row>
    <row r="358" spans="2:21">
      <c r="B358" s="83"/>
      <c r="C358" s="84"/>
      <c r="D358" s="84"/>
      <c r="E358" s="84"/>
      <c r="F358" s="84"/>
      <c r="G358" s="84"/>
      <c r="H358" s="84"/>
      <c r="I358" s="84"/>
      <c r="J358" s="84"/>
      <c r="K358" s="84"/>
      <c r="L358" s="85"/>
      <c r="M358" s="85"/>
      <c r="N358" s="85"/>
      <c r="O358" s="85"/>
      <c r="P358" s="85"/>
      <c r="Q358" s="85"/>
      <c r="R358" s="85"/>
      <c r="S358" s="85"/>
      <c r="T358" s="85"/>
      <c r="U358" s="85"/>
    </row>
    <row r="359" spans="2:21">
      <c r="B359" s="83"/>
      <c r="C359" s="84"/>
      <c r="D359" s="84"/>
      <c r="E359" s="84"/>
      <c r="F359" s="84"/>
      <c r="G359" s="84"/>
      <c r="H359" s="84"/>
      <c r="I359" s="84"/>
      <c r="J359" s="84"/>
      <c r="K359" s="84"/>
      <c r="L359" s="85"/>
      <c r="M359" s="85"/>
      <c r="N359" s="85"/>
      <c r="O359" s="85"/>
      <c r="P359" s="85"/>
      <c r="Q359" s="85"/>
      <c r="R359" s="85"/>
      <c r="S359" s="85"/>
      <c r="T359" s="85"/>
      <c r="U359" s="85"/>
    </row>
    <row r="360" spans="2:21">
      <c r="B360" s="83"/>
      <c r="C360" s="84"/>
      <c r="D360" s="84"/>
      <c r="E360" s="84"/>
      <c r="F360" s="84"/>
      <c r="G360" s="84"/>
      <c r="H360" s="84"/>
      <c r="I360" s="84"/>
      <c r="J360" s="84"/>
      <c r="K360" s="84"/>
      <c r="L360" s="85"/>
      <c r="M360" s="85"/>
      <c r="N360" s="85"/>
      <c r="O360" s="85"/>
      <c r="P360" s="85"/>
      <c r="Q360" s="85"/>
      <c r="R360" s="85"/>
      <c r="S360" s="85"/>
      <c r="T360" s="85"/>
      <c r="U360" s="85"/>
    </row>
    <row r="361" spans="2:21">
      <c r="B361" s="83"/>
      <c r="C361" s="84"/>
      <c r="D361" s="84"/>
      <c r="E361" s="84"/>
      <c r="F361" s="84"/>
      <c r="G361" s="84"/>
      <c r="H361" s="84"/>
      <c r="I361" s="84"/>
      <c r="J361" s="84"/>
      <c r="K361" s="84"/>
      <c r="L361" s="85"/>
      <c r="M361" s="85"/>
      <c r="N361" s="85"/>
      <c r="O361" s="85"/>
      <c r="P361" s="85"/>
      <c r="Q361" s="85"/>
      <c r="R361" s="85"/>
      <c r="S361" s="85"/>
      <c r="T361" s="85"/>
      <c r="U361" s="85"/>
    </row>
    <row r="362" spans="2:21">
      <c r="B362" s="83"/>
      <c r="C362" s="84"/>
      <c r="D362" s="84"/>
      <c r="E362" s="84"/>
      <c r="F362" s="84"/>
      <c r="G362" s="84"/>
      <c r="H362" s="84"/>
      <c r="I362" s="84"/>
      <c r="J362" s="84"/>
      <c r="K362" s="84"/>
      <c r="L362" s="85"/>
      <c r="M362" s="85"/>
      <c r="N362" s="85"/>
      <c r="O362" s="85"/>
      <c r="P362" s="85"/>
      <c r="Q362" s="85"/>
      <c r="R362" s="85"/>
      <c r="S362" s="85"/>
      <c r="T362" s="85"/>
      <c r="U362" s="85"/>
    </row>
    <row r="363" spans="2:21">
      <c r="B363" s="83"/>
      <c r="C363" s="84"/>
      <c r="D363" s="84"/>
      <c r="E363" s="84"/>
      <c r="F363" s="84"/>
      <c r="G363" s="84"/>
      <c r="H363" s="84"/>
      <c r="I363" s="84"/>
      <c r="J363" s="84"/>
      <c r="K363" s="84"/>
      <c r="L363" s="85"/>
      <c r="M363" s="85"/>
      <c r="N363" s="85"/>
      <c r="O363" s="85"/>
      <c r="P363" s="85"/>
      <c r="Q363" s="85"/>
      <c r="R363" s="85"/>
      <c r="S363" s="85"/>
      <c r="T363" s="85"/>
      <c r="U363" s="85"/>
    </row>
    <row r="364" spans="2:21">
      <c r="B364" s="83"/>
      <c r="C364" s="84"/>
      <c r="D364" s="84"/>
      <c r="E364" s="84"/>
      <c r="F364" s="84"/>
      <c r="G364" s="84"/>
      <c r="H364" s="84"/>
      <c r="I364" s="84"/>
      <c r="J364" s="84"/>
      <c r="K364" s="84"/>
      <c r="L364" s="85"/>
      <c r="M364" s="85"/>
      <c r="N364" s="85"/>
      <c r="O364" s="85"/>
      <c r="P364" s="85"/>
      <c r="Q364" s="85"/>
      <c r="R364" s="85"/>
      <c r="S364" s="85"/>
      <c r="T364" s="85"/>
      <c r="U364" s="85"/>
    </row>
    <row r="365" spans="2:21">
      <c r="B365" s="83"/>
      <c r="C365" s="84"/>
      <c r="D365" s="84"/>
      <c r="E365" s="84"/>
      <c r="F365" s="84"/>
      <c r="G365" s="84"/>
      <c r="H365" s="84"/>
      <c r="I365" s="84"/>
      <c r="J365" s="84"/>
      <c r="K365" s="84"/>
      <c r="L365" s="85"/>
      <c r="M365" s="85"/>
      <c r="N365" s="85"/>
      <c r="O365" s="85"/>
      <c r="P365" s="85"/>
      <c r="Q365" s="85"/>
      <c r="R365" s="85"/>
      <c r="S365" s="85"/>
      <c r="T365" s="85"/>
      <c r="U365" s="85"/>
    </row>
    <row r="366" spans="2:21">
      <c r="B366" s="83"/>
      <c r="C366" s="84"/>
      <c r="D366" s="84"/>
      <c r="E366" s="84"/>
      <c r="F366" s="84"/>
      <c r="G366" s="84"/>
      <c r="H366" s="84"/>
      <c r="I366" s="84"/>
      <c r="J366" s="84"/>
      <c r="K366" s="84"/>
      <c r="L366" s="85"/>
      <c r="M366" s="85"/>
      <c r="N366" s="85"/>
      <c r="O366" s="85"/>
      <c r="P366" s="85"/>
      <c r="Q366" s="85"/>
      <c r="R366" s="85"/>
      <c r="S366" s="85"/>
      <c r="T366" s="85"/>
      <c r="U366" s="85"/>
    </row>
    <row r="367" spans="2:21">
      <c r="B367" s="83"/>
      <c r="C367" s="84"/>
      <c r="D367" s="84"/>
      <c r="E367" s="84"/>
      <c r="F367" s="84"/>
      <c r="G367" s="84"/>
      <c r="H367" s="84"/>
      <c r="I367" s="84"/>
      <c r="J367" s="84"/>
      <c r="K367" s="84"/>
      <c r="L367" s="85"/>
      <c r="M367" s="85"/>
      <c r="N367" s="85"/>
      <c r="O367" s="85"/>
      <c r="P367" s="85"/>
      <c r="Q367" s="85"/>
      <c r="R367" s="85"/>
      <c r="S367" s="85"/>
      <c r="T367" s="85"/>
      <c r="U367" s="85"/>
    </row>
    <row r="368" spans="2:21">
      <c r="B368" s="83"/>
      <c r="C368" s="84"/>
      <c r="D368" s="84"/>
      <c r="E368" s="84"/>
      <c r="F368" s="84"/>
      <c r="G368" s="84"/>
      <c r="H368" s="84"/>
      <c r="I368" s="84"/>
      <c r="J368" s="84"/>
      <c r="K368" s="84"/>
      <c r="L368" s="85"/>
      <c r="M368" s="85"/>
      <c r="N368" s="85"/>
      <c r="O368" s="85"/>
      <c r="P368" s="85"/>
      <c r="Q368" s="85"/>
      <c r="R368" s="85"/>
      <c r="S368" s="85"/>
      <c r="T368" s="85"/>
      <c r="U368" s="85"/>
    </row>
    <row r="369" spans="2:21">
      <c r="B369" s="83"/>
      <c r="C369" s="84"/>
      <c r="D369" s="84"/>
      <c r="E369" s="84"/>
      <c r="F369" s="84"/>
      <c r="G369" s="84"/>
      <c r="H369" s="84"/>
      <c r="I369" s="84"/>
      <c r="J369" s="84"/>
      <c r="K369" s="84"/>
      <c r="L369" s="85"/>
      <c r="M369" s="85"/>
      <c r="N369" s="85"/>
      <c r="O369" s="85"/>
      <c r="P369" s="85"/>
      <c r="Q369" s="85"/>
      <c r="R369" s="85"/>
      <c r="S369" s="85"/>
      <c r="T369" s="85"/>
      <c r="U369" s="85"/>
    </row>
    <row r="370" spans="2:21">
      <c r="B370" s="83"/>
      <c r="C370" s="84"/>
      <c r="D370" s="84"/>
      <c r="E370" s="84"/>
      <c r="F370" s="84"/>
      <c r="G370" s="84"/>
      <c r="H370" s="84"/>
      <c r="I370" s="84"/>
      <c r="J370" s="84"/>
      <c r="K370" s="84"/>
      <c r="L370" s="85"/>
      <c r="M370" s="85"/>
      <c r="N370" s="85"/>
      <c r="O370" s="85"/>
      <c r="P370" s="85"/>
      <c r="Q370" s="85"/>
      <c r="R370" s="85"/>
      <c r="S370" s="85"/>
      <c r="T370" s="85"/>
      <c r="U370" s="85"/>
    </row>
    <row r="371" spans="2:21">
      <c r="B371" s="83"/>
      <c r="C371" s="84"/>
      <c r="D371" s="84"/>
      <c r="E371" s="84"/>
      <c r="F371" s="84"/>
      <c r="G371" s="84"/>
      <c r="H371" s="84"/>
      <c r="I371" s="84"/>
      <c r="J371" s="84"/>
      <c r="K371" s="84"/>
      <c r="L371" s="85"/>
      <c r="M371" s="85"/>
      <c r="N371" s="85"/>
      <c r="O371" s="85"/>
      <c r="P371" s="85"/>
      <c r="Q371" s="85"/>
      <c r="R371" s="85"/>
      <c r="S371" s="85"/>
      <c r="T371" s="85"/>
      <c r="U371" s="85"/>
    </row>
    <row r="372" spans="2:21">
      <c r="B372" s="83"/>
      <c r="C372" s="84"/>
      <c r="D372" s="84"/>
      <c r="E372" s="84"/>
      <c r="F372" s="84"/>
      <c r="G372" s="84"/>
      <c r="H372" s="84"/>
      <c r="I372" s="84"/>
      <c r="J372" s="84"/>
      <c r="K372" s="84"/>
      <c r="L372" s="85"/>
      <c r="M372" s="85"/>
      <c r="N372" s="85"/>
      <c r="O372" s="85"/>
      <c r="P372" s="85"/>
      <c r="Q372" s="85"/>
      <c r="R372" s="85"/>
      <c r="S372" s="85"/>
      <c r="T372" s="85"/>
      <c r="U372" s="85"/>
    </row>
    <row r="373" spans="2:21">
      <c r="B373" s="83"/>
      <c r="C373" s="84"/>
      <c r="D373" s="84"/>
      <c r="E373" s="84"/>
      <c r="F373" s="84"/>
      <c r="G373" s="84"/>
      <c r="H373" s="84"/>
      <c r="I373" s="84"/>
      <c r="J373" s="84"/>
      <c r="K373" s="84"/>
      <c r="L373" s="85"/>
      <c r="M373" s="85"/>
      <c r="N373" s="85"/>
      <c r="O373" s="85"/>
      <c r="P373" s="85"/>
      <c r="Q373" s="85"/>
      <c r="R373" s="85"/>
      <c r="S373" s="85"/>
      <c r="T373" s="85"/>
      <c r="U373" s="85"/>
    </row>
    <row r="374" spans="2:21">
      <c r="B374" s="83"/>
      <c r="C374" s="84"/>
      <c r="D374" s="84"/>
      <c r="E374" s="84"/>
      <c r="F374" s="84"/>
      <c r="G374" s="84"/>
      <c r="H374" s="84"/>
      <c r="I374" s="84"/>
      <c r="J374" s="84"/>
      <c r="K374" s="84"/>
      <c r="L374" s="85"/>
      <c r="M374" s="85"/>
      <c r="N374" s="85"/>
      <c r="O374" s="85"/>
      <c r="P374" s="85"/>
      <c r="Q374" s="85"/>
      <c r="R374" s="85"/>
      <c r="S374" s="85"/>
      <c r="T374" s="85"/>
      <c r="U374" s="85"/>
    </row>
    <row r="375" spans="2:21">
      <c r="B375" s="83"/>
      <c r="C375" s="84"/>
      <c r="D375" s="84"/>
      <c r="E375" s="84"/>
      <c r="F375" s="84"/>
      <c r="G375" s="84"/>
      <c r="H375" s="84"/>
      <c r="I375" s="84"/>
      <c r="J375" s="84"/>
      <c r="K375" s="84"/>
      <c r="L375" s="85"/>
      <c r="M375" s="85"/>
      <c r="N375" s="85"/>
      <c r="O375" s="85"/>
      <c r="P375" s="85"/>
      <c r="Q375" s="85"/>
      <c r="R375" s="85"/>
      <c r="S375" s="85"/>
      <c r="T375" s="85"/>
      <c r="U375" s="85"/>
    </row>
    <row r="376" spans="2:21">
      <c r="B376" s="83"/>
      <c r="C376" s="84"/>
      <c r="D376" s="84"/>
      <c r="E376" s="84"/>
      <c r="F376" s="84"/>
      <c r="G376" s="84"/>
      <c r="H376" s="84"/>
      <c r="I376" s="84"/>
      <c r="J376" s="84"/>
      <c r="K376" s="84"/>
      <c r="L376" s="85"/>
      <c r="M376" s="85"/>
      <c r="N376" s="85"/>
      <c r="O376" s="85"/>
      <c r="P376" s="85"/>
      <c r="Q376" s="85"/>
      <c r="R376" s="85"/>
      <c r="S376" s="85"/>
      <c r="T376" s="85"/>
      <c r="U376" s="85"/>
    </row>
    <row r="377" spans="2:21">
      <c r="B377" s="83"/>
      <c r="C377" s="84"/>
      <c r="D377" s="84"/>
      <c r="E377" s="84"/>
      <c r="F377" s="84"/>
      <c r="G377" s="84"/>
      <c r="H377" s="84"/>
      <c r="I377" s="84"/>
      <c r="J377" s="84"/>
      <c r="K377" s="84"/>
      <c r="L377" s="85"/>
      <c r="M377" s="85"/>
      <c r="N377" s="85"/>
      <c r="O377" s="85"/>
      <c r="P377" s="85"/>
      <c r="Q377" s="85"/>
      <c r="R377" s="85"/>
      <c r="S377" s="85"/>
      <c r="T377" s="85"/>
      <c r="U377" s="85"/>
    </row>
    <row r="378" spans="2:21">
      <c r="B378" s="83"/>
      <c r="C378" s="84"/>
      <c r="D378" s="84"/>
      <c r="E378" s="84"/>
      <c r="F378" s="84"/>
      <c r="G378" s="84"/>
      <c r="H378" s="84"/>
      <c r="I378" s="84"/>
      <c r="J378" s="84"/>
      <c r="K378" s="84"/>
      <c r="L378" s="85"/>
      <c r="M378" s="85"/>
      <c r="N378" s="85"/>
      <c r="O378" s="85"/>
      <c r="P378" s="85"/>
      <c r="Q378" s="85"/>
      <c r="R378" s="85"/>
      <c r="S378" s="85"/>
      <c r="T378" s="85"/>
      <c r="U378" s="85"/>
    </row>
    <row r="379" spans="2:21">
      <c r="B379" s="83"/>
      <c r="C379" s="84"/>
      <c r="D379" s="84"/>
      <c r="E379" s="84"/>
      <c r="F379" s="84"/>
      <c r="G379" s="84"/>
      <c r="H379" s="84"/>
      <c r="I379" s="84"/>
      <c r="J379" s="84"/>
      <c r="K379" s="84"/>
      <c r="L379" s="85"/>
      <c r="M379" s="85"/>
      <c r="N379" s="85"/>
      <c r="O379" s="85"/>
      <c r="P379" s="85"/>
      <c r="Q379" s="85"/>
      <c r="R379" s="85"/>
      <c r="S379" s="85"/>
      <c r="T379" s="85"/>
      <c r="U379" s="85"/>
    </row>
    <row r="380" spans="2:21">
      <c r="B380" s="83"/>
      <c r="C380" s="84"/>
      <c r="D380" s="84"/>
      <c r="E380" s="84"/>
      <c r="F380" s="84"/>
      <c r="G380" s="84"/>
      <c r="H380" s="84"/>
      <c r="I380" s="84"/>
      <c r="J380" s="84"/>
      <c r="K380" s="84"/>
      <c r="L380" s="85"/>
      <c r="M380" s="85"/>
      <c r="N380" s="85"/>
      <c r="O380" s="85"/>
      <c r="P380" s="85"/>
      <c r="Q380" s="85"/>
      <c r="R380" s="85"/>
      <c r="S380" s="85"/>
      <c r="T380" s="85"/>
      <c r="U380" s="85"/>
    </row>
    <row r="381" spans="2:21">
      <c r="B381" s="83"/>
      <c r="C381" s="84"/>
      <c r="D381" s="84"/>
      <c r="E381" s="84"/>
      <c r="F381" s="84"/>
      <c r="G381" s="84"/>
      <c r="H381" s="84"/>
      <c r="I381" s="84"/>
      <c r="J381" s="84"/>
      <c r="K381" s="84"/>
      <c r="L381" s="85"/>
      <c r="M381" s="85"/>
      <c r="N381" s="85"/>
      <c r="O381" s="85"/>
      <c r="P381" s="85"/>
      <c r="Q381" s="85"/>
      <c r="R381" s="85"/>
      <c r="S381" s="85"/>
      <c r="T381" s="85"/>
      <c r="U381" s="85"/>
    </row>
    <row r="382" spans="2:21">
      <c r="B382" s="83"/>
      <c r="C382" s="84"/>
      <c r="D382" s="84"/>
      <c r="E382" s="84"/>
      <c r="F382" s="84"/>
      <c r="G382" s="84"/>
      <c r="H382" s="84"/>
      <c r="I382" s="84"/>
      <c r="J382" s="84"/>
      <c r="K382" s="84"/>
      <c r="L382" s="85"/>
      <c r="M382" s="85"/>
      <c r="N382" s="85"/>
      <c r="O382" s="85"/>
      <c r="P382" s="85"/>
      <c r="Q382" s="85"/>
      <c r="R382" s="85"/>
      <c r="S382" s="85"/>
      <c r="T382" s="85"/>
      <c r="U382" s="85"/>
    </row>
    <row r="383" spans="2:21">
      <c r="B383" s="83"/>
      <c r="C383" s="84"/>
      <c r="D383" s="84"/>
      <c r="E383" s="84"/>
      <c r="F383" s="84"/>
      <c r="G383" s="84"/>
      <c r="H383" s="84"/>
      <c r="I383" s="84"/>
      <c r="J383" s="84"/>
      <c r="K383" s="84"/>
      <c r="L383" s="85"/>
      <c r="M383" s="85"/>
      <c r="N383" s="85"/>
      <c r="O383" s="85"/>
      <c r="P383" s="85"/>
      <c r="Q383" s="85"/>
      <c r="R383" s="85"/>
      <c r="S383" s="85"/>
      <c r="T383" s="85"/>
      <c r="U383" s="85"/>
    </row>
    <row r="384" spans="2:21">
      <c r="B384" s="83"/>
      <c r="C384" s="84"/>
      <c r="D384" s="84"/>
      <c r="E384" s="84"/>
      <c r="F384" s="84"/>
      <c r="G384" s="84"/>
      <c r="H384" s="84"/>
      <c r="I384" s="84"/>
      <c r="J384" s="84"/>
      <c r="K384" s="84"/>
      <c r="L384" s="85"/>
      <c r="M384" s="85"/>
      <c r="N384" s="85"/>
      <c r="O384" s="85"/>
      <c r="P384" s="85"/>
      <c r="Q384" s="85"/>
      <c r="R384" s="85"/>
      <c r="S384" s="85"/>
      <c r="T384" s="85"/>
      <c r="U384" s="85"/>
    </row>
    <row r="385" spans="2:21">
      <c r="B385" s="83"/>
      <c r="C385" s="84"/>
      <c r="D385" s="84"/>
      <c r="E385" s="84"/>
      <c r="F385" s="84"/>
      <c r="G385" s="84"/>
      <c r="H385" s="84"/>
      <c r="I385" s="84"/>
      <c r="J385" s="84"/>
      <c r="K385" s="84"/>
      <c r="L385" s="85"/>
      <c r="M385" s="85"/>
      <c r="N385" s="85"/>
      <c r="O385" s="85"/>
      <c r="P385" s="85"/>
      <c r="Q385" s="85"/>
      <c r="R385" s="85"/>
      <c r="S385" s="85"/>
      <c r="T385" s="85"/>
      <c r="U385" s="85"/>
    </row>
    <row r="386" spans="2:21">
      <c r="B386" s="83"/>
      <c r="C386" s="84"/>
      <c r="D386" s="84"/>
      <c r="E386" s="84"/>
      <c r="F386" s="84"/>
      <c r="G386" s="84"/>
      <c r="H386" s="84"/>
      <c r="I386" s="84"/>
      <c r="J386" s="84"/>
      <c r="K386" s="84"/>
      <c r="L386" s="85"/>
      <c r="M386" s="85"/>
      <c r="N386" s="85"/>
      <c r="O386" s="85"/>
      <c r="P386" s="85"/>
      <c r="Q386" s="85"/>
      <c r="R386" s="85"/>
      <c r="S386" s="85"/>
      <c r="T386" s="85"/>
      <c r="U386" s="85"/>
    </row>
    <row r="387" spans="2:21">
      <c r="B387" s="83"/>
      <c r="C387" s="84"/>
      <c r="D387" s="84"/>
      <c r="E387" s="84"/>
      <c r="F387" s="84"/>
      <c r="G387" s="84"/>
      <c r="H387" s="84"/>
      <c r="I387" s="84"/>
      <c r="J387" s="84"/>
      <c r="K387" s="84"/>
      <c r="L387" s="85"/>
      <c r="M387" s="85"/>
      <c r="N387" s="85"/>
      <c r="O387" s="85"/>
      <c r="P387" s="85"/>
      <c r="Q387" s="85"/>
      <c r="R387" s="85"/>
      <c r="S387" s="85"/>
      <c r="T387" s="85"/>
      <c r="U387" s="85"/>
    </row>
    <row r="388" spans="2:21">
      <c r="B388" s="83"/>
      <c r="C388" s="84"/>
      <c r="D388" s="84"/>
      <c r="E388" s="84"/>
      <c r="F388" s="84"/>
      <c r="G388" s="84"/>
      <c r="H388" s="84"/>
      <c r="I388" s="84"/>
      <c r="J388" s="84"/>
      <c r="K388" s="84"/>
      <c r="L388" s="85"/>
      <c r="M388" s="85"/>
      <c r="N388" s="85"/>
      <c r="O388" s="85"/>
      <c r="P388" s="85"/>
      <c r="Q388" s="85"/>
      <c r="R388" s="85"/>
      <c r="S388" s="85"/>
      <c r="T388" s="85"/>
      <c r="U388" s="85"/>
    </row>
    <row r="389" spans="2:21">
      <c r="B389" s="83"/>
      <c r="C389" s="84"/>
      <c r="D389" s="84"/>
      <c r="E389" s="84"/>
      <c r="F389" s="84"/>
      <c r="G389" s="84"/>
      <c r="H389" s="84"/>
      <c r="I389" s="84"/>
      <c r="J389" s="84"/>
      <c r="K389" s="84"/>
      <c r="L389" s="85"/>
      <c r="M389" s="85"/>
      <c r="N389" s="85"/>
      <c r="O389" s="85"/>
      <c r="P389" s="85"/>
      <c r="Q389" s="85"/>
      <c r="R389" s="85"/>
      <c r="S389" s="85"/>
      <c r="T389" s="85"/>
      <c r="U389" s="85"/>
    </row>
    <row r="390" spans="2:21">
      <c r="B390" s="83"/>
      <c r="C390" s="84"/>
      <c r="D390" s="84"/>
      <c r="E390" s="84"/>
      <c r="F390" s="84"/>
      <c r="G390" s="84"/>
      <c r="H390" s="84"/>
      <c r="I390" s="84"/>
      <c r="J390" s="84"/>
      <c r="K390" s="84"/>
      <c r="L390" s="85"/>
      <c r="M390" s="85"/>
      <c r="N390" s="85"/>
      <c r="O390" s="85"/>
      <c r="P390" s="85"/>
      <c r="Q390" s="85"/>
      <c r="R390" s="85"/>
      <c r="S390" s="85"/>
      <c r="T390" s="85"/>
      <c r="U390" s="85"/>
    </row>
    <row r="391" spans="2:21">
      <c r="B391" s="83"/>
      <c r="C391" s="84"/>
      <c r="D391" s="84"/>
      <c r="E391" s="84"/>
      <c r="F391" s="84"/>
      <c r="G391" s="84"/>
      <c r="H391" s="84"/>
      <c r="I391" s="84"/>
      <c r="J391" s="84"/>
      <c r="K391" s="84"/>
      <c r="L391" s="85"/>
      <c r="M391" s="85"/>
      <c r="N391" s="85"/>
      <c r="O391" s="85"/>
      <c r="P391" s="85"/>
      <c r="Q391" s="85"/>
      <c r="R391" s="85"/>
      <c r="S391" s="85"/>
      <c r="T391" s="85"/>
      <c r="U391" s="85"/>
    </row>
    <row r="392" spans="2:21">
      <c r="B392" s="83"/>
      <c r="C392" s="84"/>
      <c r="D392" s="84"/>
      <c r="E392" s="84"/>
      <c r="F392" s="84"/>
      <c r="G392" s="84"/>
      <c r="H392" s="84"/>
      <c r="I392" s="84"/>
      <c r="J392" s="84"/>
      <c r="K392" s="84"/>
      <c r="L392" s="85"/>
      <c r="M392" s="85"/>
      <c r="N392" s="85"/>
      <c r="O392" s="85"/>
      <c r="P392" s="85"/>
      <c r="Q392" s="85"/>
      <c r="R392" s="85"/>
      <c r="S392" s="85"/>
      <c r="T392" s="85"/>
      <c r="U392" s="85"/>
    </row>
    <row r="393" spans="2:21">
      <c r="B393" s="83"/>
      <c r="C393" s="84"/>
      <c r="D393" s="84"/>
      <c r="E393" s="84"/>
      <c r="F393" s="84"/>
      <c r="G393" s="84"/>
      <c r="H393" s="84"/>
      <c r="I393" s="84"/>
      <c r="J393" s="84"/>
      <c r="K393" s="84"/>
      <c r="L393" s="85"/>
      <c r="M393" s="85"/>
      <c r="N393" s="85"/>
      <c r="O393" s="85"/>
      <c r="P393" s="85"/>
      <c r="Q393" s="85"/>
      <c r="R393" s="85"/>
      <c r="S393" s="85"/>
      <c r="T393" s="85"/>
      <c r="U393" s="85"/>
    </row>
    <row r="394" spans="2:21">
      <c r="B394" s="83"/>
      <c r="C394" s="84"/>
      <c r="D394" s="84"/>
      <c r="E394" s="84"/>
      <c r="F394" s="84"/>
      <c r="G394" s="84"/>
      <c r="H394" s="84"/>
      <c r="I394" s="84"/>
      <c r="J394" s="84"/>
      <c r="K394" s="84"/>
      <c r="L394" s="85"/>
      <c r="M394" s="85"/>
      <c r="N394" s="85"/>
      <c r="O394" s="85"/>
      <c r="P394" s="85"/>
      <c r="Q394" s="85"/>
      <c r="R394" s="85"/>
      <c r="S394" s="85"/>
      <c r="T394" s="85"/>
      <c r="U394" s="85"/>
    </row>
    <row r="395" spans="2:21">
      <c r="B395" s="83"/>
      <c r="C395" s="84"/>
      <c r="D395" s="84"/>
      <c r="E395" s="84"/>
      <c r="F395" s="84"/>
      <c r="G395" s="84"/>
      <c r="H395" s="84"/>
      <c r="I395" s="84"/>
      <c r="J395" s="84"/>
      <c r="K395" s="84"/>
      <c r="L395" s="85"/>
      <c r="M395" s="85"/>
      <c r="N395" s="85"/>
      <c r="O395" s="85"/>
      <c r="P395" s="85"/>
      <c r="Q395" s="85"/>
      <c r="R395" s="85"/>
      <c r="S395" s="85"/>
      <c r="T395" s="85"/>
      <c r="U395" s="85"/>
    </row>
    <row r="396" spans="2:21">
      <c r="B396" s="83"/>
      <c r="C396" s="84"/>
      <c r="D396" s="84"/>
      <c r="E396" s="84"/>
      <c r="F396" s="84"/>
      <c r="G396" s="84"/>
      <c r="H396" s="84"/>
      <c r="I396" s="84"/>
      <c r="J396" s="84"/>
      <c r="K396" s="84"/>
      <c r="L396" s="85"/>
      <c r="M396" s="85"/>
      <c r="N396" s="85"/>
      <c r="O396" s="85"/>
      <c r="P396" s="85"/>
      <c r="Q396" s="85"/>
      <c r="R396" s="85"/>
      <c r="S396" s="85"/>
      <c r="T396" s="85"/>
      <c r="U396" s="85"/>
    </row>
    <row r="397" spans="2:21">
      <c r="B397" s="83"/>
      <c r="C397" s="84"/>
      <c r="D397" s="84"/>
      <c r="E397" s="84"/>
      <c r="F397" s="84"/>
      <c r="G397" s="84"/>
      <c r="H397" s="84"/>
      <c r="I397" s="84"/>
      <c r="J397" s="84"/>
      <c r="K397" s="84"/>
      <c r="L397" s="85"/>
      <c r="M397" s="85"/>
      <c r="N397" s="85"/>
      <c r="O397" s="85"/>
      <c r="P397" s="85"/>
      <c r="Q397" s="85"/>
      <c r="R397" s="85"/>
      <c r="S397" s="85"/>
      <c r="T397" s="85"/>
      <c r="U397" s="85"/>
    </row>
    <row r="398" spans="2:21">
      <c r="B398" s="83"/>
      <c r="C398" s="84"/>
      <c r="D398" s="84"/>
      <c r="E398" s="84"/>
      <c r="F398" s="84"/>
      <c r="G398" s="84"/>
      <c r="H398" s="84"/>
      <c r="I398" s="84"/>
      <c r="J398" s="84"/>
      <c r="K398" s="84"/>
      <c r="L398" s="85"/>
      <c r="M398" s="85"/>
      <c r="N398" s="85"/>
      <c r="O398" s="85"/>
      <c r="P398" s="85"/>
      <c r="Q398" s="85"/>
      <c r="R398" s="85"/>
      <c r="S398" s="85"/>
      <c r="T398" s="85"/>
      <c r="U398" s="85"/>
    </row>
    <row r="399" spans="2:21">
      <c r="B399" s="83"/>
      <c r="C399" s="84"/>
      <c r="D399" s="84"/>
      <c r="E399" s="84"/>
      <c r="F399" s="84"/>
      <c r="G399" s="84"/>
      <c r="H399" s="84"/>
      <c r="I399" s="84"/>
      <c r="J399" s="84"/>
      <c r="K399" s="84"/>
      <c r="L399" s="85"/>
      <c r="M399" s="85"/>
      <c r="N399" s="85"/>
      <c r="O399" s="85"/>
      <c r="P399" s="85"/>
      <c r="Q399" s="85"/>
      <c r="R399" s="85"/>
      <c r="S399" s="85"/>
      <c r="T399" s="85"/>
      <c r="U399" s="85"/>
    </row>
    <row r="400" spans="2:21">
      <c r="B400" s="83"/>
      <c r="C400" s="84"/>
      <c r="D400" s="84"/>
      <c r="E400" s="84"/>
      <c r="F400" s="84"/>
      <c r="G400" s="84"/>
      <c r="H400" s="84"/>
      <c r="I400" s="84"/>
      <c r="J400" s="84"/>
      <c r="K400" s="84"/>
      <c r="L400" s="85"/>
      <c r="M400" s="85"/>
      <c r="N400" s="85"/>
      <c r="O400" s="85"/>
      <c r="P400" s="85"/>
      <c r="Q400" s="85"/>
      <c r="R400" s="85"/>
      <c r="S400" s="85"/>
      <c r="T400" s="85"/>
      <c r="U400" s="85"/>
    </row>
    <row r="401" spans="2:21">
      <c r="B401" s="83"/>
      <c r="C401" s="84"/>
      <c r="D401" s="84"/>
      <c r="E401" s="84"/>
      <c r="F401" s="84"/>
      <c r="G401" s="84"/>
      <c r="H401" s="84"/>
      <c r="I401" s="84"/>
      <c r="J401" s="84"/>
      <c r="K401" s="84"/>
      <c r="L401" s="85"/>
      <c r="M401" s="85"/>
      <c r="N401" s="85"/>
      <c r="O401" s="85"/>
      <c r="P401" s="85"/>
      <c r="Q401" s="85"/>
      <c r="R401" s="85"/>
      <c r="S401" s="85"/>
      <c r="T401" s="85"/>
      <c r="U401" s="85"/>
    </row>
    <row r="402" spans="2:21">
      <c r="B402" s="83"/>
      <c r="C402" s="84"/>
      <c r="D402" s="84"/>
      <c r="E402" s="84"/>
      <c r="F402" s="84"/>
      <c r="G402" s="84"/>
      <c r="H402" s="84"/>
      <c r="I402" s="84"/>
      <c r="J402" s="84"/>
      <c r="K402" s="84"/>
      <c r="L402" s="85"/>
      <c r="M402" s="85"/>
      <c r="N402" s="85"/>
      <c r="O402" s="85"/>
      <c r="P402" s="85"/>
      <c r="Q402" s="85"/>
      <c r="R402" s="85"/>
      <c r="S402" s="85"/>
      <c r="T402" s="85"/>
      <c r="U402" s="85"/>
    </row>
    <row r="403" spans="2:21">
      <c r="B403" s="83"/>
      <c r="C403" s="84"/>
      <c r="D403" s="84"/>
      <c r="E403" s="84"/>
      <c r="F403" s="84"/>
      <c r="G403" s="84"/>
      <c r="H403" s="84"/>
      <c r="I403" s="84"/>
      <c r="J403" s="84"/>
      <c r="K403" s="84"/>
      <c r="L403" s="85"/>
      <c r="M403" s="85"/>
      <c r="N403" s="85"/>
      <c r="O403" s="85"/>
      <c r="P403" s="85"/>
      <c r="Q403" s="85"/>
      <c r="R403" s="85"/>
      <c r="S403" s="85"/>
      <c r="T403" s="85"/>
      <c r="U403" s="85"/>
    </row>
    <row r="404" spans="2:21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5"/>
      <c r="M404" s="85"/>
      <c r="N404" s="85"/>
      <c r="O404" s="85"/>
      <c r="P404" s="85"/>
      <c r="Q404" s="85"/>
      <c r="R404" s="85"/>
      <c r="S404" s="85"/>
      <c r="T404" s="85"/>
      <c r="U404" s="85"/>
    </row>
    <row r="405" spans="2:21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5"/>
      <c r="M405" s="85"/>
      <c r="N405" s="85"/>
      <c r="O405" s="85"/>
      <c r="P405" s="85"/>
      <c r="Q405" s="85"/>
      <c r="R405" s="85"/>
      <c r="S405" s="85"/>
      <c r="T405" s="85"/>
      <c r="U405" s="85"/>
    </row>
    <row r="406" spans="2:21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5"/>
      <c r="M406" s="85"/>
      <c r="N406" s="85"/>
      <c r="O406" s="85"/>
      <c r="P406" s="85"/>
      <c r="Q406" s="85"/>
      <c r="R406" s="85"/>
      <c r="S406" s="85"/>
      <c r="T406" s="85"/>
      <c r="U406" s="85"/>
    </row>
    <row r="407" spans="2:21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5"/>
      <c r="M407" s="85"/>
      <c r="N407" s="85"/>
      <c r="O407" s="85"/>
      <c r="P407" s="85"/>
      <c r="Q407" s="85"/>
      <c r="R407" s="85"/>
      <c r="S407" s="85"/>
      <c r="T407" s="85"/>
      <c r="U407" s="85"/>
    </row>
    <row r="408" spans="2:21"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5"/>
      <c r="M408" s="85"/>
      <c r="N408" s="85"/>
      <c r="O408" s="85"/>
      <c r="P408" s="85"/>
      <c r="Q408" s="85"/>
      <c r="R408" s="85"/>
      <c r="S408" s="85"/>
      <c r="T408" s="85"/>
      <c r="U408" s="85"/>
    </row>
    <row r="409" spans="2:21"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5"/>
      <c r="M409" s="85"/>
      <c r="N409" s="85"/>
      <c r="O409" s="85"/>
      <c r="P409" s="85"/>
      <c r="Q409" s="85"/>
      <c r="R409" s="85"/>
      <c r="S409" s="85"/>
      <c r="T409" s="85"/>
      <c r="U409" s="85"/>
    </row>
    <row r="410" spans="2:21"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5"/>
      <c r="M410" s="85"/>
      <c r="N410" s="85"/>
      <c r="O410" s="85"/>
      <c r="P410" s="85"/>
      <c r="Q410" s="85"/>
      <c r="R410" s="85"/>
      <c r="S410" s="85"/>
      <c r="T410" s="85"/>
      <c r="U410" s="85"/>
    </row>
    <row r="411" spans="2:21"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5"/>
      <c r="M411" s="85"/>
      <c r="N411" s="85"/>
      <c r="O411" s="85"/>
      <c r="P411" s="85"/>
      <c r="Q411" s="85"/>
      <c r="R411" s="85"/>
      <c r="S411" s="85"/>
      <c r="T411" s="85"/>
      <c r="U411" s="85"/>
    </row>
    <row r="412" spans="2:21"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5"/>
      <c r="M412" s="85"/>
      <c r="N412" s="85"/>
      <c r="O412" s="85"/>
      <c r="P412" s="85"/>
      <c r="Q412" s="85"/>
      <c r="R412" s="85"/>
      <c r="S412" s="85"/>
      <c r="T412" s="85"/>
      <c r="U412" s="85"/>
    </row>
    <row r="413" spans="2:21"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5"/>
      <c r="M413" s="85"/>
      <c r="N413" s="85"/>
      <c r="O413" s="85"/>
      <c r="P413" s="85"/>
      <c r="Q413" s="85"/>
      <c r="R413" s="85"/>
      <c r="S413" s="85"/>
      <c r="T413" s="85"/>
      <c r="U413" s="85"/>
    </row>
    <row r="414" spans="2:21"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5"/>
      <c r="M414" s="85"/>
      <c r="N414" s="85"/>
      <c r="O414" s="85"/>
      <c r="P414" s="85"/>
      <c r="Q414" s="85"/>
      <c r="R414" s="85"/>
      <c r="S414" s="85"/>
      <c r="T414" s="85"/>
      <c r="U414" s="85"/>
    </row>
    <row r="415" spans="2:21"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5"/>
      <c r="M415" s="85"/>
      <c r="N415" s="85"/>
      <c r="O415" s="85"/>
      <c r="P415" s="85"/>
      <c r="Q415" s="85"/>
      <c r="R415" s="85"/>
      <c r="S415" s="85"/>
      <c r="T415" s="85"/>
      <c r="U415" s="85"/>
    </row>
    <row r="416" spans="2:21"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5"/>
      <c r="M416" s="85"/>
      <c r="N416" s="85"/>
      <c r="O416" s="85"/>
      <c r="P416" s="85"/>
      <c r="Q416" s="85"/>
      <c r="R416" s="85"/>
      <c r="S416" s="85"/>
      <c r="T416" s="85"/>
      <c r="U416" s="85"/>
    </row>
    <row r="417" spans="2:21"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5"/>
      <c r="M417" s="85"/>
      <c r="N417" s="85"/>
      <c r="O417" s="85"/>
      <c r="P417" s="85"/>
      <c r="Q417" s="85"/>
      <c r="R417" s="85"/>
      <c r="S417" s="85"/>
      <c r="T417" s="85"/>
      <c r="U417" s="85"/>
    </row>
    <row r="418" spans="2:21"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5"/>
      <c r="M418" s="85"/>
      <c r="N418" s="85"/>
      <c r="O418" s="85"/>
      <c r="P418" s="85"/>
      <c r="Q418" s="85"/>
      <c r="R418" s="85"/>
      <c r="S418" s="85"/>
      <c r="T418" s="85"/>
      <c r="U418" s="85"/>
    </row>
    <row r="419" spans="2:21"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5"/>
      <c r="M419" s="85"/>
      <c r="N419" s="85"/>
      <c r="O419" s="85"/>
      <c r="P419" s="85"/>
      <c r="Q419" s="85"/>
      <c r="R419" s="85"/>
      <c r="S419" s="85"/>
      <c r="T419" s="85"/>
      <c r="U419" s="85"/>
    </row>
    <row r="420" spans="2:21"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5"/>
      <c r="M420" s="85"/>
      <c r="N420" s="85"/>
      <c r="O420" s="85"/>
      <c r="P420" s="85"/>
      <c r="Q420" s="85"/>
      <c r="R420" s="85"/>
      <c r="S420" s="85"/>
      <c r="T420" s="85"/>
      <c r="U420" s="85"/>
    </row>
    <row r="421" spans="2:21"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5"/>
      <c r="M421" s="85"/>
      <c r="N421" s="85"/>
      <c r="O421" s="85"/>
      <c r="P421" s="85"/>
      <c r="Q421" s="85"/>
      <c r="R421" s="85"/>
      <c r="S421" s="85"/>
      <c r="T421" s="85"/>
      <c r="U421" s="85"/>
    </row>
    <row r="422" spans="2:21"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5"/>
      <c r="M422" s="85"/>
      <c r="N422" s="85"/>
      <c r="O422" s="85"/>
      <c r="P422" s="85"/>
      <c r="Q422" s="85"/>
      <c r="R422" s="85"/>
      <c r="S422" s="85"/>
      <c r="T422" s="85"/>
      <c r="U422" s="85"/>
    </row>
    <row r="423" spans="2:21"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5"/>
      <c r="M423" s="85"/>
      <c r="N423" s="85"/>
      <c r="O423" s="85"/>
      <c r="P423" s="85"/>
      <c r="Q423" s="85"/>
      <c r="R423" s="85"/>
      <c r="S423" s="85"/>
      <c r="T423" s="85"/>
      <c r="U423" s="85"/>
    </row>
    <row r="424" spans="2:21"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5"/>
      <c r="M424" s="85"/>
      <c r="N424" s="85"/>
      <c r="O424" s="85"/>
      <c r="P424" s="85"/>
      <c r="Q424" s="85"/>
      <c r="R424" s="85"/>
      <c r="S424" s="85"/>
      <c r="T424" s="85"/>
      <c r="U424" s="85"/>
    </row>
    <row r="425" spans="2:21"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5"/>
      <c r="M425" s="85"/>
      <c r="N425" s="85"/>
      <c r="O425" s="85"/>
      <c r="P425" s="85"/>
      <c r="Q425" s="85"/>
      <c r="R425" s="85"/>
      <c r="S425" s="85"/>
      <c r="T425" s="85"/>
      <c r="U425" s="85"/>
    </row>
    <row r="426" spans="2:21"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5"/>
      <c r="M426" s="85"/>
      <c r="N426" s="85"/>
      <c r="O426" s="85"/>
      <c r="P426" s="85"/>
      <c r="Q426" s="85"/>
      <c r="R426" s="85"/>
      <c r="S426" s="85"/>
      <c r="T426" s="85"/>
      <c r="U426" s="85"/>
    </row>
    <row r="427" spans="2:21"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5"/>
      <c r="M427" s="85"/>
      <c r="N427" s="85"/>
      <c r="O427" s="85"/>
      <c r="P427" s="85"/>
      <c r="Q427" s="85"/>
      <c r="R427" s="85"/>
      <c r="S427" s="85"/>
      <c r="T427" s="85"/>
      <c r="U427" s="85"/>
    </row>
    <row r="428" spans="2:21"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5"/>
      <c r="M428" s="85"/>
      <c r="N428" s="85"/>
      <c r="O428" s="85"/>
      <c r="P428" s="85"/>
      <c r="Q428" s="85"/>
      <c r="R428" s="85"/>
      <c r="S428" s="85"/>
      <c r="T428" s="85"/>
      <c r="U428" s="85"/>
    </row>
    <row r="429" spans="2:21"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5"/>
      <c r="M429" s="85"/>
      <c r="N429" s="85"/>
      <c r="O429" s="85"/>
      <c r="P429" s="85"/>
      <c r="Q429" s="85"/>
      <c r="R429" s="85"/>
      <c r="S429" s="85"/>
      <c r="T429" s="85"/>
      <c r="U429" s="85"/>
    </row>
    <row r="430" spans="2:21"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5"/>
      <c r="M430" s="85"/>
      <c r="N430" s="85"/>
      <c r="O430" s="85"/>
      <c r="P430" s="85"/>
      <c r="Q430" s="85"/>
      <c r="R430" s="85"/>
      <c r="S430" s="85"/>
      <c r="T430" s="85"/>
      <c r="U430" s="85"/>
    </row>
    <row r="431" spans="2:21"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5"/>
      <c r="M431" s="85"/>
      <c r="N431" s="85"/>
      <c r="O431" s="85"/>
      <c r="P431" s="85"/>
      <c r="Q431" s="85"/>
      <c r="R431" s="85"/>
      <c r="S431" s="85"/>
      <c r="T431" s="85"/>
      <c r="U431" s="85"/>
    </row>
    <row r="432" spans="2:21"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5"/>
      <c r="M432" s="85"/>
      <c r="N432" s="85"/>
      <c r="O432" s="85"/>
      <c r="P432" s="85"/>
      <c r="Q432" s="85"/>
      <c r="R432" s="85"/>
      <c r="S432" s="85"/>
      <c r="T432" s="85"/>
      <c r="U432" s="85"/>
    </row>
    <row r="433" spans="2:21"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5"/>
      <c r="M433" s="85"/>
      <c r="N433" s="85"/>
      <c r="O433" s="85"/>
      <c r="P433" s="85"/>
      <c r="Q433" s="85"/>
      <c r="R433" s="85"/>
      <c r="S433" s="85"/>
      <c r="T433" s="85"/>
      <c r="U433" s="85"/>
    </row>
    <row r="434" spans="2:21"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5"/>
      <c r="M434" s="85"/>
      <c r="N434" s="85"/>
      <c r="O434" s="85"/>
      <c r="P434" s="85"/>
      <c r="Q434" s="85"/>
      <c r="R434" s="85"/>
      <c r="S434" s="85"/>
      <c r="T434" s="85"/>
      <c r="U434" s="85"/>
    </row>
    <row r="435" spans="2:21"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5"/>
      <c r="M435" s="85"/>
      <c r="N435" s="85"/>
      <c r="O435" s="85"/>
      <c r="P435" s="85"/>
      <c r="Q435" s="85"/>
      <c r="R435" s="85"/>
      <c r="S435" s="85"/>
      <c r="T435" s="85"/>
      <c r="U435" s="85"/>
    </row>
    <row r="436" spans="2:21"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5"/>
      <c r="M436" s="85"/>
      <c r="N436" s="85"/>
      <c r="O436" s="85"/>
      <c r="P436" s="85"/>
      <c r="Q436" s="85"/>
      <c r="R436" s="85"/>
      <c r="S436" s="85"/>
      <c r="T436" s="85"/>
      <c r="U436" s="85"/>
    </row>
    <row r="437" spans="2:21"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5"/>
      <c r="M437" s="85"/>
      <c r="N437" s="85"/>
      <c r="O437" s="85"/>
      <c r="P437" s="85"/>
      <c r="Q437" s="85"/>
      <c r="R437" s="85"/>
      <c r="S437" s="85"/>
      <c r="T437" s="85"/>
      <c r="U437" s="85"/>
    </row>
    <row r="438" spans="2:21"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5"/>
      <c r="M438" s="85"/>
      <c r="N438" s="85"/>
      <c r="O438" s="85"/>
      <c r="P438" s="85"/>
      <c r="Q438" s="85"/>
      <c r="R438" s="85"/>
      <c r="S438" s="85"/>
      <c r="T438" s="85"/>
      <c r="U438" s="85"/>
    </row>
    <row r="439" spans="2:21"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5"/>
      <c r="M439" s="85"/>
      <c r="N439" s="85"/>
      <c r="O439" s="85"/>
      <c r="P439" s="85"/>
      <c r="Q439" s="85"/>
      <c r="R439" s="85"/>
      <c r="S439" s="85"/>
      <c r="T439" s="85"/>
      <c r="U439" s="85"/>
    </row>
    <row r="440" spans="2:21"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5"/>
      <c r="M440" s="85"/>
      <c r="N440" s="85"/>
      <c r="O440" s="85"/>
      <c r="P440" s="85"/>
      <c r="Q440" s="85"/>
      <c r="R440" s="85"/>
      <c r="S440" s="85"/>
      <c r="T440" s="85"/>
      <c r="U440" s="85"/>
    </row>
    <row r="441" spans="2:21"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5"/>
      <c r="M441" s="85"/>
      <c r="N441" s="85"/>
      <c r="O441" s="85"/>
      <c r="P441" s="85"/>
      <c r="Q441" s="85"/>
      <c r="R441" s="85"/>
      <c r="S441" s="85"/>
      <c r="T441" s="85"/>
      <c r="U441" s="85"/>
    </row>
    <row r="442" spans="2:21"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5"/>
      <c r="M442" s="85"/>
      <c r="N442" s="85"/>
      <c r="O442" s="85"/>
      <c r="P442" s="85"/>
      <c r="Q442" s="85"/>
      <c r="R442" s="85"/>
      <c r="S442" s="85"/>
      <c r="T442" s="85"/>
      <c r="U442" s="85"/>
    </row>
    <row r="443" spans="2:21"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5"/>
      <c r="M443" s="85"/>
      <c r="N443" s="85"/>
      <c r="O443" s="85"/>
      <c r="P443" s="85"/>
      <c r="Q443" s="85"/>
      <c r="R443" s="85"/>
      <c r="S443" s="85"/>
      <c r="T443" s="85"/>
      <c r="U443" s="85"/>
    </row>
    <row r="444" spans="2:21"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5"/>
      <c r="M444" s="85"/>
      <c r="N444" s="85"/>
      <c r="O444" s="85"/>
      <c r="P444" s="85"/>
      <c r="Q444" s="85"/>
      <c r="R444" s="85"/>
      <c r="S444" s="85"/>
      <c r="T444" s="85"/>
      <c r="U444" s="85"/>
    </row>
    <row r="445" spans="2:21"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5"/>
      <c r="M445" s="85"/>
      <c r="N445" s="85"/>
      <c r="O445" s="85"/>
      <c r="P445" s="85"/>
      <c r="Q445" s="85"/>
      <c r="R445" s="85"/>
      <c r="S445" s="85"/>
      <c r="T445" s="85"/>
      <c r="U445" s="85"/>
    </row>
    <row r="446" spans="2:21"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5"/>
      <c r="M446" s="85"/>
      <c r="N446" s="85"/>
      <c r="O446" s="85"/>
      <c r="P446" s="85"/>
      <c r="Q446" s="85"/>
      <c r="R446" s="85"/>
      <c r="S446" s="85"/>
      <c r="T446" s="85"/>
      <c r="U446" s="85"/>
    </row>
    <row r="447" spans="2:21"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5"/>
      <c r="M447" s="85"/>
      <c r="N447" s="85"/>
      <c r="O447" s="85"/>
      <c r="P447" s="85"/>
      <c r="Q447" s="85"/>
      <c r="R447" s="85"/>
      <c r="S447" s="85"/>
      <c r="T447" s="85"/>
      <c r="U447" s="85"/>
    </row>
    <row r="448" spans="2:21"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5"/>
      <c r="M448" s="85"/>
      <c r="N448" s="85"/>
      <c r="O448" s="85"/>
      <c r="P448" s="85"/>
      <c r="Q448" s="85"/>
      <c r="R448" s="85"/>
      <c r="S448" s="85"/>
      <c r="T448" s="85"/>
      <c r="U448" s="85"/>
    </row>
    <row r="449" spans="2:21"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5"/>
      <c r="M449" s="85"/>
      <c r="N449" s="85"/>
      <c r="O449" s="85"/>
      <c r="P449" s="85"/>
      <c r="Q449" s="85"/>
      <c r="R449" s="85"/>
      <c r="S449" s="85"/>
      <c r="T449" s="85"/>
      <c r="U449" s="85"/>
    </row>
    <row r="450" spans="2:21"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5"/>
      <c r="M450" s="85"/>
      <c r="N450" s="85"/>
      <c r="O450" s="85"/>
      <c r="P450" s="85"/>
      <c r="Q450" s="85"/>
      <c r="R450" s="85"/>
      <c r="S450" s="85"/>
      <c r="T450" s="85"/>
      <c r="U450" s="85"/>
    </row>
    <row r="451" spans="2:21"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5"/>
      <c r="M451" s="85"/>
      <c r="N451" s="85"/>
      <c r="O451" s="85"/>
      <c r="P451" s="85"/>
      <c r="Q451" s="85"/>
      <c r="R451" s="85"/>
      <c r="S451" s="85"/>
      <c r="T451" s="85"/>
      <c r="U451" s="85"/>
    </row>
    <row r="452" spans="2:21"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5"/>
      <c r="M452" s="85"/>
      <c r="N452" s="85"/>
      <c r="O452" s="85"/>
      <c r="P452" s="85"/>
      <c r="Q452" s="85"/>
      <c r="R452" s="85"/>
      <c r="S452" s="85"/>
      <c r="T452" s="85"/>
      <c r="U452" s="85"/>
    </row>
    <row r="453" spans="2:21"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5"/>
      <c r="M453" s="85"/>
      <c r="N453" s="85"/>
      <c r="O453" s="85"/>
      <c r="P453" s="85"/>
      <c r="Q453" s="85"/>
      <c r="R453" s="85"/>
      <c r="S453" s="85"/>
      <c r="T453" s="85"/>
      <c r="U453" s="85"/>
    </row>
    <row r="454" spans="2:21"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5"/>
      <c r="M454" s="85"/>
      <c r="N454" s="85"/>
      <c r="O454" s="85"/>
      <c r="P454" s="85"/>
      <c r="Q454" s="85"/>
      <c r="R454" s="85"/>
      <c r="S454" s="85"/>
      <c r="T454" s="85"/>
      <c r="U454" s="85"/>
    </row>
    <row r="455" spans="2:21"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5"/>
      <c r="M455" s="85"/>
      <c r="N455" s="85"/>
      <c r="O455" s="85"/>
      <c r="P455" s="85"/>
      <c r="Q455" s="85"/>
      <c r="R455" s="85"/>
      <c r="S455" s="85"/>
      <c r="T455" s="85"/>
      <c r="U455" s="85"/>
    </row>
    <row r="456" spans="2:21"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5"/>
      <c r="M456" s="85"/>
      <c r="N456" s="85"/>
      <c r="O456" s="85"/>
      <c r="P456" s="85"/>
      <c r="Q456" s="85"/>
      <c r="R456" s="85"/>
      <c r="S456" s="85"/>
      <c r="T456" s="85"/>
      <c r="U456" s="85"/>
    </row>
    <row r="457" spans="2:21"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5"/>
      <c r="M457" s="85"/>
      <c r="N457" s="85"/>
      <c r="O457" s="85"/>
      <c r="P457" s="85"/>
      <c r="Q457" s="85"/>
      <c r="R457" s="85"/>
      <c r="S457" s="85"/>
      <c r="T457" s="85"/>
      <c r="U457" s="85"/>
    </row>
    <row r="458" spans="2:21"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5"/>
      <c r="M458" s="85"/>
      <c r="N458" s="85"/>
      <c r="O458" s="85"/>
      <c r="P458" s="85"/>
      <c r="Q458" s="85"/>
      <c r="R458" s="85"/>
      <c r="S458" s="85"/>
      <c r="T458" s="85"/>
      <c r="U458" s="85"/>
    </row>
    <row r="459" spans="2:21"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5"/>
      <c r="M459" s="85"/>
      <c r="N459" s="85"/>
      <c r="O459" s="85"/>
      <c r="P459" s="85"/>
      <c r="Q459" s="85"/>
      <c r="R459" s="85"/>
      <c r="S459" s="85"/>
      <c r="T459" s="85"/>
      <c r="U459" s="85"/>
    </row>
    <row r="460" spans="2:21"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5"/>
      <c r="M460" s="85"/>
      <c r="N460" s="85"/>
      <c r="O460" s="85"/>
      <c r="P460" s="85"/>
      <c r="Q460" s="85"/>
      <c r="R460" s="85"/>
      <c r="S460" s="85"/>
      <c r="T460" s="85"/>
      <c r="U460" s="85"/>
    </row>
    <row r="461" spans="2:21"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5"/>
      <c r="M461" s="85"/>
      <c r="N461" s="85"/>
      <c r="O461" s="85"/>
      <c r="P461" s="85"/>
      <c r="Q461" s="85"/>
      <c r="R461" s="85"/>
      <c r="S461" s="85"/>
      <c r="T461" s="85"/>
      <c r="U461" s="85"/>
    </row>
    <row r="462" spans="2:21"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5"/>
      <c r="M462" s="85"/>
      <c r="N462" s="85"/>
      <c r="O462" s="85"/>
      <c r="P462" s="85"/>
      <c r="Q462" s="85"/>
      <c r="R462" s="85"/>
      <c r="S462" s="85"/>
      <c r="T462" s="85"/>
      <c r="U462" s="85"/>
    </row>
    <row r="463" spans="2:21"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5"/>
      <c r="M463" s="85"/>
      <c r="N463" s="85"/>
      <c r="O463" s="85"/>
      <c r="P463" s="85"/>
      <c r="Q463" s="85"/>
      <c r="R463" s="85"/>
      <c r="S463" s="85"/>
      <c r="T463" s="85"/>
      <c r="U463" s="85"/>
    </row>
    <row r="464" spans="2:21"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5"/>
      <c r="M464" s="85"/>
      <c r="N464" s="85"/>
      <c r="O464" s="85"/>
      <c r="P464" s="85"/>
      <c r="Q464" s="85"/>
      <c r="R464" s="85"/>
      <c r="S464" s="85"/>
      <c r="T464" s="85"/>
      <c r="U464" s="85"/>
    </row>
    <row r="465" spans="2:21"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5"/>
      <c r="M465" s="85"/>
      <c r="N465" s="85"/>
      <c r="O465" s="85"/>
      <c r="P465" s="85"/>
      <c r="Q465" s="85"/>
      <c r="R465" s="85"/>
      <c r="S465" s="85"/>
      <c r="T465" s="85"/>
      <c r="U465" s="85"/>
    </row>
    <row r="466" spans="2:21"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5"/>
      <c r="M466" s="85"/>
      <c r="N466" s="85"/>
      <c r="O466" s="85"/>
      <c r="P466" s="85"/>
      <c r="Q466" s="85"/>
      <c r="R466" s="85"/>
      <c r="S466" s="85"/>
      <c r="T466" s="85"/>
      <c r="U466" s="85"/>
    </row>
    <row r="467" spans="2:21"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5"/>
      <c r="M467" s="85"/>
      <c r="N467" s="85"/>
      <c r="O467" s="85"/>
      <c r="P467" s="85"/>
      <c r="Q467" s="85"/>
      <c r="R467" s="85"/>
      <c r="S467" s="85"/>
      <c r="T467" s="85"/>
      <c r="U467" s="85"/>
    </row>
    <row r="468" spans="2:21"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5"/>
      <c r="M468" s="85"/>
      <c r="N468" s="85"/>
      <c r="O468" s="85"/>
      <c r="P468" s="85"/>
      <c r="Q468" s="85"/>
      <c r="R468" s="85"/>
      <c r="S468" s="85"/>
      <c r="T468" s="85"/>
      <c r="U468" s="85"/>
    </row>
    <row r="469" spans="2:21"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5"/>
      <c r="M469" s="85"/>
      <c r="N469" s="85"/>
      <c r="O469" s="85"/>
      <c r="P469" s="85"/>
      <c r="Q469" s="85"/>
      <c r="R469" s="85"/>
      <c r="S469" s="85"/>
      <c r="T469" s="85"/>
      <c r="U469" s="85"/>
    </row>
    <row r="470" spans="2:21"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5"/>
      <c r="M470" s="85"/>
      <c r="N470" s="85"/>
      <c r="O470" s="85"/>
      <c r="P470" s="85"/>
      <c r="Q470" s="85"/>
      <c r="R470" s="85"/>
      <c r="S470" s="85"/>
      <c r="T470" s="85"/>
      <c r="U470" s="85"/>
    </row>
    <row r="471" spans="2:21"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5"/>
      <c r="M471" s="85"/>
      <c r="N471" s="85"/>
      <c r="O471" s="85"/>
      <c r="P471" s="85"/>
      <c r="Q471" s="85"/>
      <c r="R471" s="85"/>
      <c r="S471" s="85"/>
      <c r="T471" s="85"/>
      <c r="U471" s="85"/>
    </row>
    <row r="472" spans="2:21"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5"/>
      <c r="M472" s="85"/>
      <c r="N472" s="85"/>
      <c r="O472" s="85"/>
      <c r="P472" s="85"/>
      <c r="Q472" s="85"/>
      <c r="R472" s="85"/>
      <c r="S472" s="85"/>
      <c r="T472" s="85"/>
      <c r="U472" s="85"/>
    </row>
    <row r="473" spans="2:21"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5"/>
      <c r="M473" s="85"/>
      <c r="N473" s="85"/>
      <c r="O473" s="85"/>
      <c r="P473" s="85"/>
      <c r="Q473" s="85"/>
      <c r="R473" s="85"/>
      <c r="S473" s="85"/>
      <c r="T473" s="85"/>
      <c r="U473" s="85"/>
    </row>
    <row r="474" spans="2:21"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5"/>
      <c r="M474" s="85"/>
      <c r="N474" s="85"/>
      <c r="O474" s="85"/>
      <c r="P474" s="85"/>
      <c r="Q474" s="85"/>
      <c r="R474" s="85"/>
      <c r="S474" s="85"/>
      <c r="T474" s="85"/>
      <c r="U474" s="85"/>
    </row>
    <row r="475" spans="2:21"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5"/>
      <c r="M475" s="85"/>
      <c r="N475" s="85"/>
      <c r="O475" s="85"/>
      <c r="P475" s="85"/>
      <c r="Q475" s="85"/>
      <c r="R475" s="85"/>
      <c r="S475" s="85"/>
      <c r="T475" s="85"/>
      <c r="U475" s="85"/>
    </row>
    <row r="476" spans="2:21"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5"/>
      <c r="M476" s="85"/>
      <c r="N476" s="85"/>
      <c r="O476" s="85"/>
      <c r="P476" s="85"/>
      <c r="Q476" s="85"/>
      <c r="R476" s="85"/>
      <c r="S476" s="85"/>
      <c r="T476" s="85"/>
      <c r="U476" s="85"/>
    </row>
    <row r="477" spans="2:21"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5"/>
      <c r="M477" s="85"/>
      <c r="N477" s="85"/>
      <c r="O477" s="85"/>
      <c r="P477" s="85"/>
      <c r="Q477" s="85"/>
      <c r="R477" s="85"/>
      <c r="S477" s="85"/>
      <c r="T477" s="85"/>
      <c r="U477" s="85"/>
    </row>
    <row r="478" spans="2:21"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5"/>
      <c r="M478" s="85"/>
      <c r="N478" s="85"/>
      <c r="O478" s="85"/>
      <c r="P478" s="85"/>
      <c r="Q478" s="85"/>
      <c r="R478" s="85"/>
      <c r="S478" s="85"/>
      <c r="T478" s="85"/>
      <c r="U478" s="85"/>
    </row>
    <row r="479" spans="2:21"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5"/>
      <c r="M479" s="85"/>
      <c r="N479" s="85"/>
      <c r="O479" s="85"/>
      <c r="P479" s="85"/>
      <c r="Q479" s="85"/>
      <c r="R479" s="85"/>
      <c r="S479" s="85"/>
      <c r="T479" s="85"/>
      <c r="U479" s="85"/>
    </row>
    <row r="480" spans="2:21"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5"/>
      <c r="M480" s="85"/>
      <c r="N480" s="85"/>
      <c r="O480" s="85"/>
      <c r="P480" s="85"/>
      <c r="Q480" s="85"/>
      <c r="R480" s="85"/>
      <c r="S480" s="85"/>
      <c r="T480" s="85"/>
      <c r="U480" s="85"/>
    </row>
    <row r="481" spans="2:21"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5"/>
      <c r="M481" s="85"/>
      <c r="N481" s="85"/>
      <c r="O481" s="85"/>
      <c r="P481" s="85"/>
      <c r="Q481" s="85"/>
      <c r="R481" s="85"/>
      <c r="S481" s="85"/>
      <c r="T481" s="85"/>
      <c r="U481" s="85"/>
    </row>
    <row r="482" spans="2:21"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5"/>
      <c r="M482" s="85"/>
      <c r="N482" s="85"/>
      <c r="O482" s="85"/>
      <c r="P482" s="85"/>
      <c r="Q482" s="85"/>
      <c r="R482" s="85"/>
      <c r="S482" s="85"/>
      <c r="T482" s="85"/>
      <c r="U482" s="85"/>
    </row>
    <row r="483" spans="2:21"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5"/>
      <c r="M483" s="85"/>
      <c r="N483" s="85"/>
      <c r="O483" s="85"/>
      <c r="P483" s="85"/>
      <c r="Q483" s="85"/>
      <c r="R483" s="85"/>
      <c r="S483" s="85"/>
      <c r="T483" s="85"/>
      <c r="U483" s="85"/>
    </row>
    <row r="484" spans="2:21"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5"/>
      <c r="M484" s="85"/>
      <c r="N484" s="85"/>
      <c r="O484" s="85"/>
      <c r="P484" s="85"/>
      <c r="Q484" s="85"/>
      <c r="R484" s="85"/>
      <c r="S484" s="85"/>
      <c r="T484" s="85"/>
      <c r="U484" s="85"/>
    </row>
    <row r="485" spans="2:21"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5"/>
      <c r="M485" s="85"/>
      <c r="N485" s="85"/>
      <c r="O485" s="85"/>
      <c r="P485" s="85"/>
      <c r="Q485" s="85"/>
      <c r="R485" s="85"/>
      <c r="S485" s="85"/>
      <c r="T485" s="85"/>
      <c r="U485" s="85"/>
    </row>
    <row r="486" spans="2:21"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5"/>
      <c r="M486" s="85"/>
      <c r="N486" s="85"/>
      <c r="O486" s="85"/>
      <c r="P486" s="85"/>
      <c r="Q486" s="85"/>
      <c r="R486" s="85"/>
      <c r="S486" s="85"/>
      <c r="T486" s="85"/>
      <c r="U486" s="85"/>
    </row>
    <row r="487" spans="2:21"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5"/>
      <c r="M487" s="85"/>
      <c r="N487" s="85"/>
      <c r="O487" s="85"/>
      <c r="P487" s="85"/>
      <c r="Q487" s="85"/>
      <c r="R487" s="85"/>
      <c r="S487" s="85"/>
      <c r="T487" s="85"/>
      <c r="U487" s="85"/>
    </row>
    <row r="488" spans="2:21"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5"/>
      <c r="M488" s="85"/>
      <c r="N488" s="85"/>
      <c r="O488" s="85"/>
      <c r="P488" s="85"/>
      <c r="Q488" s="85"/>
      <c r="R488" s="85"/>
      <c r="S488" s="85"/>
      <c r="T488" s="85"/>
      <c r="U488" s="85"/>
    </row>
    <row r="489" spans="2:21"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5"/>
      <c r="M489" s="85"/>
      <c r="N489" s="85"/>
      <c r="O489" s="85"/>
      <c r="P489" s="85"/>
      <c r="Q489" s="85"/>
      <c r="R489" s="85"/>
      <c r="S489" s="85"/>
      <c r="T489" s="85"/>
      <c r="U489" s="85"/>
    </row>
    <row r="490" spans="2:21"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5"/>
      <c r="M490" s="85"/>
      <c r="N490" s="85"/>
      <c r="O490" s="85"/>
      <c r="P490" s="85"/>
      <c r="Q490" s="85"/>
      <c r="R490" s="85"/>
      <c r="S490" s="85"/>
      <c r="T490" s="85"/>
      <c r="U490" s="85"/>
    </row>
    <row r="491" spans="2:21"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5"/>
      <c r="M491" s="85"/>
      <c r="N491" s="85"/>
      <c r="O491" s="85"/>
      <c r="P491" s="85"/>
      <c r="Q491" s="85"/>
      <c r="R491" s="85"/>
      <c r="S491" s="85"/>
      <c r="T491" s="85"/>
      <c r="U491" s="85"/>
    </row>
    <row r="492" spans="2:21"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5"/>
      <c r="M492" s="85"/>
      <c r="N492" s="85"/>
      <c r="O492" s="85"/>
      <c r="P492" s="85"/>
      <c r="Q492" s="85"/>
      <c r="R492" s="85"/>
      <c r="S492" s="85"/>
      <c r="T492" s="85"/>
      <c r="U492" s="85"/>
    </row>
    <row r="493" spans="2:21"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5"/>
      <c r="M493" s="85"/>
      <c r="N493" s="85"/>
      <c r="O493" s="85"/>
      <c r="P493" s="85"/>
      <c r="Q493" s="85"/>
      <c r="R493" s="85"/>
      <c r="S493" s="85"/>
      <c r="T493" s="85"/>
      <c r="U493" s="85"/>
    </row>
    <row r="494" spans="2:21"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5"/>
      <c r="M494" s="85"/>
      <c r="N494" s="85"/>
      <c r="O494" s="85"/>
      <c r="P494" s="85"/>
      <c r="Q494" s="85"/>
      <c r="R494" s="85"/>
      <c r="S494" s="85"/>
      <c r="T494" s="85"/>
      <c r="U494" s="85"/>
    </row>
    <row r="495" spans="2:21"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5"/>
      <c r="M495" s="85"/>
      <c r="N495" s="85"/>
      <c r="O495" s="85"/>
      <c r="P495" s="85"/>
      <c r="Q495" s="85"/>
      <c r="R495" s="85"/>
      <c r="S495" s="85"/>
      <c r="T495" s="85"/>
      <c r="U495" s="85"/>
    </row>
    <row r="496" spans="2:21"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5"/>
      <c r="M496" s="85"/>
      <c r="N496" s="85"/>
      <c r="O496" s="85"/>
      <c r="P496" s="85"/>
      <c r="Q496" s="85"/>
      <c r="R496" s="85"/>
      <c r="S496" s="85"/>
      <c r="T496" s="85"/>
      <c r="U496" s="85"/>
    </row>
    <row r="497" spans="2:21"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5"/>
      <c r="M497" s="85"/>
      <c r="N497" s="85"/>
      <c r="O497" s="85"/>
      <c r="P497" s="85"/>
      <c r="Q497" s="85"/>
      <c r="R497" s="85"/>
      <c r="S497" s="85"/>
      <c r="T497" s="85"/>
      <c r="U497" s="85"/>
    </row>
    <row r="498" spans="2:21"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5"/>
      <c r="M498" s="85"/>
      <c r="N498" s="85"/>
      <c r="O498" s="85"/>
      <c r="P498" s="85"/>
      <c r="Q498" s="85"/>
      <c r="R498" s="85"/>
      <c r="S498" s="85"/>
      <c r="T498" s="85"/>
      <c r="U498" s="85"/>
    </row>
    <row r="499" spans="2:21"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5"/>
      <c r="M499" s="85"/>
      <c r="N499" s="85"/>
      <c r="O499" s="85"/>
      <c r="P499" s="85"/>
      <c r="Q499" s="85"/>
      <c r="R499" s="85"/>
      <c r="S499" s="85"/>
      <c r="T499" s="85"/>
      <c r="U499" s="85"/>
    </row>
    <row r="500" spans="2:21"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5"/>
      <c r="M500" s="85"/>
      <c r="N500" s="85"/>
      <c r="O500" s="85"/>
      <c r="P500" s="85"/>
      <c r="Q500" s="85"/>
      <c r="R500" s="85"/>
      <c r="S500" s="85"/>
      <c r="T500" s="85"/>
      <c r="U500" s="85"/>
    </row>
    <row r="501" spans="2:21"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5"/>
      <c r="M501" s="85"/>
      <c r="N501" s="85"/>
      <c r="O501" s="85"/>
      <c r="P501" s="85"/>
      <c r="Q501" s="85"/>
      <c r="R501" s="85"/>
      <c r="S501" s="85"/>
      <c r="T501" s="85"/>
      <c r="U501" s="85"/>
    </row>
    <row r="502" spans="2:21"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5"/>
      <c r="M502" s="85"/>
      <c r="N502" s="85"/>
      <c r="O502" s="85"/>
      <c r="P502" s="85"/>
      <c r="Q502" s="85"/>
      <c r="R502" s="85"/>
      <c r="S502" s="85"/>
      <c r="T502" s="85"/>
      <c r="U502" s="85"/>
    </row>
    <row r="503" spans="2:21"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5"/>
      <c r="M503" s="85"/>
      <c r="N503" s="85"/>
      <c r="O503" s="85"/>
      <c r="P503" s="85"/>
      <c r="Q503" s="85"/>
      <c r="R503" s="85"/>
      <c r="S503" s="85"/>
      <c r="T503" s="85"/>
      <c r="U503" s="85"/>
    </row>
    <row r="504" spans="2:21"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5"/>
      <c r="M504" s="85"/>
      <c r="N504" s="85"/>
      <c r="O504" s="85"/>
      <c r="P504" s="85"/>
      <c r="Q504" s="85"/>
      <c r="R504" s="85"/>
      <c r="S504" s="85"/>
      <c r="T504" s="85"/>
      <c r="U504" s="85"/>
    </row>
    <row r="505" spans="2:21"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5"/>
      <c r="M505" s="85"/>
      <c r="N505" s="85"/>
      <c r="O505" s="85"/>
      <c r="P505" s="85"/>
      <c r="Q505" s="85"/>
      <c r="R505" s="85"/>
      <c r="S505" s="85"/>
      <c r="T505" s="85"/>
      <c r="U505" s="85"/>
    </row>
    <row r="506" spans="2:21"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5"/>
      <c r="M506" s="85"/>
      <c r="N506" s="85"/>
      <c r="O506" s="85"/>
      <c r="P506" s="85"/>
      <c r="Q506" s="85"/>
      <c r="R506" s="85"/>
      <c r="S506" s="85"/>
      <c r="T506" s="85"/>
      <c r="U506" s="85"/>
    </row>
    <row r="507" spans="2:21"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5"/>
      <c r="M507" s="85"/>
      <c r="N507" s="85"/>
      <c r="O507" s="85"/>
      <c r="P507" s="85"/>
      <c r="Q507" s="85"/>
      <c r="R507" s="85"/>
      <c r="S507" s="85"/>
      <c r="T507" s="85"/>
      <c r="U507" s="85"/>
    </row>
    <row r="508" spans="2:21"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5"/>
      <c r="M508" s="85"/>
      <c r="N508" s="85"/>
      <c r="O508" s="85"/>
      <c r="P508" s="85"/>
      <c r="Q508" s="85"/>
      <c r="R508" s="85"/>
      <c r="S508" s="85"/>
      <c r="T508" s="85"/>
      <c r="U508" s="85"/>
    </row>
    <row r="509" spans="2:21"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5"/>
      <c r="M509" s="85"/>
      <c r="N509" s="85"/>
      <c r="O509" s="85"/>
      <c r="P509" s="85"/>
      <c r="Q509" s="85"/>
      <c r="R509" s="85"/>
      <c r="S509" s="85"/>
      <c r="T509" s="85"/>
      <c r="U509" s="85"/>
    </row>
    <row r="510" spans="2:21"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5"/>
      <c r="M510" s="85"/>
      <c r="N510" s="85"/>
      <c r="O510" s="85"/>
      <c r="P510" s="85"/>
      <c r="Q510" s="85"/>
      <c r="R510" s="85"/>
      <c r="S510" s="85"/>
      <c r="T510" s="85"/>
      <c r="U510" s="85"/>
    </row>
    <row r="511" spans="2:21"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5"/>
      <c r="M511" s="85"/>
      <c r="N511" s="85"/>
      <c r="O511" s="85"/>
      <c r="P511" s="85"/>
      <c r="Q511" s="85"/>
      <c r="R511" s="85"/>
      <c r="S511" s="85"/>
      <c r="T511" s="85"/>
      <c r="U511" s="85"/>
    </row>
    <row r="512" spans="2:21"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5"/>
      <c r="M512" s="85"/>
      <c r="N512" s="85"/>
      <c r="O512" s="85"/>
      <c r="P512" s="85"/>
      <c r="Q512" s="85"/>
      <c r="R512" s="85"/>
      <c r="S512" s="85"/>
      <c r="T512" s="85"/>
      <c r="U512" s="85"/>
    </row>
    <row r="513" spans="2:21"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5"/>
      <c r="M513" s="85"/>
      <c r="N513" s="85"/>
      <c r="O513" s="85"/>
      <c r="P513" s="85"/>
      <c r="Q513" s="85"/>
      <c r="R513" s="85"/>
      <c r="S513" s="85"/>
      <c r="T513" s="85"/>
      <c r="U513" s="85"/>
    </row>
    <row r="514" spans="2:21"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5"/>
      <c r="M514" s="85"/>
      <c r="N514" s="85"/>
      <c r="O514" s="85"/>
      <c r="P514" s="85"/>
      <c r="Q514" s="85"/>
      <c r="R514" s="85"/>
      <c r="S514" s="85"/>
      <c r="T514" s="85"/>
      <c r="U514" s="85"/>
    </row>
    <row r="515" spans="2:21"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5"/>
      <c r="M515" s="85"/>
      <c r="N515" s="85"/>
      <c r="O515" s="85"/>
      <c r="P515" s="85"/>
      <c r="Q515" s="85"/>
      <c r="R515" s="85"/>
      <c r="S515" s="85"/>
      <c r="T515" s="85"/>
      <c r="U515" s="85"/>
    </row>
    <row r="516" spans="2:21"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5"/>
      <c r="M516" s="85"/>
      <c r="N516" s="85"/>
      <c r="O516" s="85"/>
      <c r="P516" s="85"/>
      <c r="Q516" s="85"/>
      <c r="R516" s="85"/>
      <c r="S516" s="85"/>
      <c r="T516" s="85"/>
      <c r="U516" s="85"/>
    </row>
    <row r="517" spans="2:21"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5"/>
      <c r="M517" s="85"/>
      <c r="N517" s="85"/>
      <c r="O517" s="85"/>
      <c r="P517" s="85"/>
      <c r="Q517" s="85"/>
      <c r="R517" s="85"/>
      <c r="S517" s="85"/>
      <c r="T517" s="85"/>
      <c r="U517" s="85"/>
    </row>
    <row r="518" spans="2:21"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5"/>
      <c r="M518" s="85"/>
      <c r="N518" s="85"/>
      <c r="O518" s="85"/>
      <c r="P518" s="85"/>
      <c r="Q518" s="85"/>
      <c r="R518" s="85"/>
      <c r="S518" s="85"/>
      <c r="T518" s="85"/>
      <c r="U518" s="85"/>
    </row>
    <row r="519" spans="2:21"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5"/>
      <c r="M519" s="85"/>
      <c r="N519" s="85"/>
      <c r="O519" s="85"/>
      <c r="P519" s="85"/>
      <c r="Q519" s="85"/>
      <c r="R519" s="85"/>
      <c r="S519" s="85"/>
      <c r="T519" s="85"/>
      <c r="U519" s="85"/>
    </row>
    <row r="520" spans="2:21"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5"/>
      <c r="M520" s="85"/>
      <c r="N520" s="85"/>
      <c r="O520" s="85"/>
      <c r="P520" s="85"/>
      <c r="Q520" s="85"/>
      <c r="R520" s="85"/>
      <c r="S520" s="85"/>
      <c r="T520" s="85"/>
      <c r="U520" s="85"/>
    </row>
    <row r="521" spans="2:21"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5"/>
      <c r="M521" s="85"/>
      <c r="N521" s="85"/>
      <c r="O521" s="85"/>
      <c r="P521" s="85"/>
      <c r="Q521" s="85"/>
      <c r="R521" s="85"/>
      <c r="S521" s="85"/>
      <c r="T521" s="85"/>
      <c r="U521" s="85"/>
    </row>
    <row r="522" spans="2:21"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5"/>
      <c r="M522" s="85"/>
      <c r="N522" s="85"/>
      <c r="O522" s="85"/>
      <c r="P522" s="85"/>
      <c r="Q522" s="85"/>
      <c r="R522" s="85"/>
      <c r="S522" s="85"/>
      <c r="T522" s="85"/>
      <c r="U522" s="85"/>
    </row>
    <row r="523" spans="2:21"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5"/>
      <c r="M523" s="85"/>
      <c r="N523" s="85"/>
      <c r="O523" s="85"/>
      <c r="P523" s="85"/>
      <c r="Q523" s="85"/>
      <c r="R523" s="85"/>
      <c r="S523" s="85"/>
      <c r="T523" s="85"/>
      <c r="U523" s="85"/>
    </row>
    <row r="524" spans="2:21"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5"/>
      <c r="M524" s="85"/>
      <c r="N524" s="85"/>
      <c r="O524" s="85"/>
      <c r="P524" s="85"/>
      <c r="Q524" s="85"/>
      <c r="R524" s="85"/>
      <c r="S524" s="85"/>
      <c r="T524" s="85"/>
      <c r="U524" s="85"/>
    </row>
    <row r="525" spans="2:21"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5"/>
      <c r="M525" s="85"/>
      <c r="N525" s="85"/>
      <c r="O525" s="85"/>
      <c r="P525" s="85"/>
      <c r="Q525" s="85"/>
      <c r="R525" s="85"/>
      <c r="S525" s="85"/>
      <c r="T525" s="85"/>
      <c r="U525" s="85"/>
    </row>
    <row r="526" spans="2:21"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5"/>
      <c r="M526" s="85"/>
      <c r="N526" s="85"/>
      <c r="O526" s="85"/>
      <c r="P526" s="85"/>
      <c r="Q526" s="85"/>
      <c r="R526" s="85"/>
      <c r="S526" s="85"/>
      <c r="T526" s="85"/>
      <c r="U526" s="85"/>
    </row>
    <row r="527" spans="2:21"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5"/>
      <c r="M527" s="85"/>
      <c r="N527" s="85"/>
      <c r="O527" s="85"/>
      <c r="P527" s="85"/>
      <c r="Q527" s="85"/>
      <c r="R527" s="85"/>
      <c r="S527" s="85"/>
      <c r="T527" s="85"/>
      <c r="U527" s="85"/>
    </row>
    <row r="528" spans="2:21"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5"/>
      <c r="M528" s="85"/>
      <c r="N528" s="85"/>
      <c r="O528" s="85"/>
      <c r="P528" s="85"/>
      <c r="Q528" s="85"/>
      <c r="R528" s="85"/>
      <c r="S528" s="85"/>
      <c r="T528" s="85"/>
      <c r="U528" s="85"/>
    </row>
    <row r="529" spans="2:21"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5"/>
      <c r="M529" s="85"/>
      <c r="N529" s="85"/>
      <c r="O529" s="85"/>
      <c r="P529" s="85"/>
      <c r="Q529" s="85"/>
      <c r="R529" s="85"/>
      <c r="S529" s="85"/>
      <c r="T529" s="85"/>
      <c r="U529" s="85"/>
    </row>
    <row r="530" spans="2:21"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5"/>
      <c r="M530" s="85"/>
      <c r="N530" s="85"/>
      <c r="O530" s="85"/>
      <c r="P530" s="85"/>
      <c r="Q530" s="85"/>
      <c r="R530" s="85"/>
      <c r="S530" s="85"/>
      <c r="T530" s="85"/>
      <c r="U530" s="85"/>
    </row>
    <row r="531" spans="2:21"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5"/>
      <c r="M531" s="85"/>
      <c r="N531" s="85"/>
      <c r="O531" s="85"/>
      <c r="P531" s="85"/>
      <c r="Q531" s="85"/>
      <c r="R531" s="85"/>
      <c r="S531" s="85"/>
      <c r="T531" s="85"/>
      <c r="U531" s="85"/>
    </row>
    <row r="532" spans="2:21"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5"/>
      <c r="M532" s="85"/>
      <c r="N532" s="85"/>
      <c r="O532" s="85"/>
      <c r="P532" s="85"/>
      <c r="Q532" s="85"/>
      <c r="R532" s="85"/>
      <c r="S532" s="85"/>
      <c r="T532" s="85"/>
      <c r="U532" s="85"/>
    </row>
    <row r="533" spans="2:21"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5"/>
      <c r="M533" s="85"/>
      <c r="N533" s="85"/>
      <c r="O533" s="85"/>
      <c r="P533" s="85"/>
      <c r="Q533" s="85"/>
      <c r="R533" s="85"/>
      <c r="S533" s="85"/>
      <c r="T533" s="85"/>
      <c r="U533" s="85"/>
    </row>
    <row r="534" spans="2:21"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5"/>
      <c r="M534" s="85"/>
      <c r="N534" s="85"/>
      <c r="O534" s="85"/>
      <c r="P534" s="85"/>
      <c r="Q534" s="85"/>
      <c r="R534" s="85"/>
      <c r="S534" s="85"/>
      <c r="T534" s="85"/>
      <c r="U534" s="85"/>
    </row>
    <row r="535" spans="2:21"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5"/>
      <c r="M535" s="85"/>
      <c r="N535" s="85"/>
      <c r="O535" s="85"/>
      <c r="P535" s="85"/>
      <c r="Q535" s="85"/>
      <c r="R535" s="85"/>
      <c r="S535" s="85"/>
      <c r="T535" s="85"/>
      <c r="U535" s="85"/>
    </row>
    <row r="536" spans="2:21"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5"/>
      <c r="M536" s="85"/>
      <c r="N536" s="85"/>
      <c r="O536" s="85"/>
      <c r="P536" s="85"/>
      <c r="Q536" s="85"/>
      <c r="R536" s="85"/>
      <c r="S536" s="85"/>
      <c r="T536" s="85"/>
      <c r="U536" s="85"/>
    </row>
    <row r="537" spans="2:21"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5"/>
      <c r="M537" s="85"/>
      <c r="N537" s="85"/>
      <c r="O537" s="85"/>
      <c r="P537" s="85"/>
      <c r="Q537" s="85"/>
      <c r="R537" s="85"/>
      <c r="S537" s="85"/>
      <c r="T537" s="85"/>
      <c r="U537" s="85"/>
    </row>
    <row r="538" spans="2:21"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5"/>
      <c r="M538" s="85"/>
      <c r="N538" s="85"/>
      <c r="O538" s="85"/>
      <c r="P538" s="85"/>
      <c r="Q538" s="85"/>
      <c r="R538" s="85"/>
      <c r="S538" s="85"/>
      <c r="T538" s="85"/>
      <c r="U538" s="85"/>
    </row>
    <row r="539" spans="2:21"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5"/>
      <c r="M539" s="85"/>
      <c r="N539" s="85"/>
      <c r="O539" s="85"/>
      <c r="P539" s="85"/>
      <c r="Q539" s="85"/>
      <c r="R539" s="85"/>
      <c r="S539" s="85"/>
      <c r="T539" s="85"/>
      <c r="U539" s="85"/>
    </row>
    <row r="540" spans="2:21"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5"/>
      <c r="M540" s="85"/>
      <c r="N540" s="85"/>
      <c r="O540" s="85"/>
      <c r="P540" s="85"/>
      <c r="Q540" s="85"/>
      <c r="R540" s="85"/>
      <c r="S540" s="85"/>
      <c r="T540" s="85"/>
      <c r="U540" s="85"/>
    </row>
    <row r="541" spans="2:21"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5"/>
      <c r="M541" s="85"/>
      <c r="N541" s="85"/>
      <c r="O541" s="85"/>
      <c r="P541" s="85"/>
      <c r="Q541" s="85"/>
      <c r="R541" s="85"/>
      <c r="S541" s="85"/>
      <c r="T541" s="85"/>
      <c r="U541" s="85"/>
    </row>
    <row r="542" spans="2:21"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5"/>
      <c r="M542" s="85"/>
      <c r="N542" s="85"/>
      <c r="O542" s="85"/>
      <c r="P542" s="85"/>
      <c r="Q542" s="85"/>
      <c r="R542" s="85"/>
      <c r="S542" s="85"/>
      <c r="T542" s="85"/>
      <c r="U542" s="85"/>
    </row>
    <row r="543" spans="2:21"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5"/>
      <c r="M543" s="85"/>
      <c r="N543" s="85"/>
      <c r="O543" s="85"/>
      <c r="P543" s="85"/>
      <c r="Q543" s="85"/>
      <c r="R543" s="85"/>
      <c r="S543" s="85"/>
      <c r="T543" s="85"/>
      <c r="U543" s="85"/>
    </row>
    <row r="544" spans="2:21"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5"/>
      <c r="M544" s="85"/>
      <c r="N544" s="85"/>
      <c r="O544" s="85"/>
      <c r="P544" s="85"/>
      <c r="Q544" s="85"/>
      <c r="R544" s="85"/>
      <c r="S544" s="85"/>
      <c r="T544" s="85"/>
      <c r="U544" s="85"/>
    </row>
    <row r="545" spans="2:21"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5"/>
      <c r="M545" s="85"/>
      <c r="N545" s="85"/>
      <c r="O545" s="85"/>
      <c r="P545" s="85"/>
      <c r="Q545" s="85"/>
      <c r="R545" s="85"/>
      <c r="S545" s="85"/>
      <c r="T545" s="85"/>
      <c r="U545" s="85"/>
    </row>
    <row r="546" spans="2:21"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5"/>
      <c r="M546" s="85"/>
      <c r="N546" s="85"/>
      <c r="O546" s="85"/>
      <c r="P546" s="85"/>
      <c r="Q546" s="85"/>
      <c r="R546" s="85"/>
      <c r="S546" s="85"/>
      <c r="T546" s="85"/>
      <c r="U546" s="85"/>
    </row>
    <row r="547" spans="2:21"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5"/>
      <c r="M547" s="85"/>
      <c r="N547" s="85"/>
      <c r="O547" s="85"/>
      <c r="P547" s="85"/>
      <c r="Q547" s="85"/>
      <c r="R547" s="85"/>
      <c r="S547" s="85"/>
      <c r="T547" s="85"/>
      <c r="U547" s="85"/>
    </row>
    <row r="548" spans="2:21"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5"/>
      <c r="M548" s="85"/>
      <c r="N548" s="85"/>
      <c r="O548" s="85"/>
      <c r="P548" s="85"/>
      <c r="Q548" s="85"/>
      <c r="R548" s="85"/>
      <c r="S548" s="85"/>
      <c r="T548" s="85"/>
      <c r="U548" s="85"/>
    </row>
    <row r="549" spans="2:21"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5"/>
      <c r="M549" s="85"/>
      <c r="N549" s="85"/>
      <c r="O549" s="85"/>
      <c r="P549" s="85"/>
      <c r="Q549" s="85"/>
      <c r="R549" s="85"/>
      <c r="S549" s="85"/>
      <c r="T549" s="85"/>
      <c r="U549" s="85"/>
    </row>
    <row r="550" spans="2:21"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5"/>
      <c r="M550" s="85"/>
      <c r="N550" s="85"/>
      <c r="O550" s="85"/>
      <c r="P550" s="85"/>
      <c r="Q550" s="85"/>
      <c r="R550" s="85"/>
      <c r="S550" s="85"/>
      <c r="T550" s="85"/>
      <c r="U550" s="85"/>
    </row>
    <row r="551" spans="2:21"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5"/>
      <c r="M551" s="85"/>
      <c r="N551" s="85"/>
      <c r="O551" s="85"/>
      <c r="P551" s="85"/>
      <c r="Q551" s="85"/>
      <c r="R551" s="85"/>
      <c r="S551" s="85"/>
      <c r="T551" s="85"/>
      <c r="U551" s="85"/>
    </row>
    <row r="552" spans="2:21"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5"/>
      <c r="M552" s="85"/>
      <c r="N552" s="85"/>
      <c r="O552" s="85"/>
      <c r="P552" s="85"/>
      <c r="Q552" s="85"/>
      <c r="R552" s="85"/>
      <c r="S552" s="85"/>
      <c r="T552" s="85"/>
      <c r="U552" s="85"/>
    </row>
    <row r="553" spans="2:21"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5"/>
      <c r="M553" s="85"/>
      <c r="N553" s="85"/>
      <c r="O553" s="85"/>
      <c r="P553" s="85"/>
      <c r="Q553" s="85"/>
      <c r="R553" s="85"/>
      <c r="S553" s="85"/>
      <c r="T553" s="85"/>
      <c r="U553" s="85"/>
    </row>
    <row r="554" spans="2:21"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5"/>
      <c r="M554" s="85"/>
      <c r="N554" s="85"/>
      <c r="O554" s="85"/>
      <c r="P554" s="85"/>
      <c r="Q554" s="85"/>
      <c r="R554" s="85"/>
      <c r="S554" s="85"/>
      <c r="T554" s="85"/>
      <c r="U554" s="85"/>
    </row>
    <row r="555" spans="2:21"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5"/>
      <c r="M555" s="85"/>
      <c r="N555" s="85"/>
      <c r="O555" s="85"/>
      <c r="P555" s="85"/>
      <c r="Q555" s="85"/>
      <c r="R555" s="85"/>
      <c r="S555" s="85"/>
      <c r="T555" s="85"/>
      <c r="U555" s="85"/>
    </row>
    <row r="556" spans="2:21"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5"/>
      <c r="M556" s="85"/>
      <c r="N556" s="85"/>
      <c r="O556" s="85"/>
      <c r="P556" s="85"/>
      <c r="Q556" s="85"/>
      <c r="R556" s="85"/>
      <c r="S556" s="85"/>
      <c r="T556" s="85"/>
      <c r="U556" s="85"/>
    </row>
    <row r="557" spans="2:21"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5"/>
      <c r="M557" s="85"/>
      <c r="N557" s="85"/>
      <c r="O557" s="85"/>
      <c r="P557" s="85"/>
      <c r="Q557" s="85"/>
      <c r="R557" s="85"/>
      <c r="S557" s="85"/>
      <c r="T557" s="85"/>
      <c r="U557" s="85"/>
    </row>
    <row r="558" spans="2:21"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5"/>
      <c r="M558" s="85"/>
      <c r="N558" s="85"/>
      <c r="O558" s="85"/>
      <c r="P558" s="85"/>
      <c r="Q558" s="85"/>
      <c r="R558" s="85"/>
      <c r="S558" s="85"/>
      <c r="T558" s="85"/>
      <c r="U558" s="85"/>
    </row>
    <row r="559" spans="2:21"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5"/>
      <c r="M559" s="85"/>
      <c r="N559" s="85"/>
      <c r="O559" s="85"/>
      <c r="P559" s="85"/>
      <c r="Q559" s="85"/>
      <c r="R559" s="85"/>
      <c r="S559" s="85"/>
      <c r="T559" s="85"/>
      <c r="U559" s="85"/>
    </row>
    <row r="560" spans="2:21"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5"/>
      <c r="M560" s="85"/>
      <c r="N560" s="85"/>
      <c r="O560" s="85"/>
      <c r="P560" s="85"/>
      <c r="Q560" s="85"/>
      <c r="R560" s="85"/>
      <c r="S560" s="85"/>
      <c r="T560" s="85"/>
      <c r="U560" s="85"/>
    </row>
    <row r="561" spans="2:21"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5"/>
      <c r="M561" s="85"/>
      <c r="N561" s="85"/>
      <c r="O561" s="85"/>
      <c r="P561" s="85"/>
      <c r="Q561" s="85"/>
      <c r="R561" s="85"/>
      <c r="S561" s="85"/>
      <c r="T561" s="85"/>
      <c r="U561" s="85"/>
    </row>
    <row r="562" spans="2:21"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5"/>
      <c r="M562" s="85"/>
      <c r="N562" s="85"/>
      <c r="O562" s="85"/>
      <c r="P562" s="85"/>
      <c r="Q562" s="85"/>
      <c r="R562" s="85"/>
      <c r="S562" s="85"/>
      <c r="T562" s="85"/>
      <c r="U562" s="85"/>
    </row>
    <row r="563" spans="2:21"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5"/>
      <c r="M563" s="85"/>
      <c r="N563" s="85"/>
      <c r="O563" s="85"/>
      <c r="P563" s="85"/>
      <c r="Q563" s="85"/>
      <c r="R563" s="85"/>
      <c r="S563" s="85"/>
      <c r="T563" s="85"/>
      <c r="U563" s="85"/>
    </row>
    <row r="564" spans="2:21"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5"/>
      <c r="M564" s="85"/>
      <c r="N564" s="85"/>
      <c r="O564" s="85"/>
      <c r="P564" s="85"/>
      <c r="Q564" s="85"/>
      <c r="R564" s="85"/>
      <c r="S564" s="85"/>
      <c r="T564" s="85"/>
      <c r="U564" s="85"/>
    </row>
    <row r="565" spans="2:21"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5"/>
      <c r="M565" s="85"/>
      <c r="N565" s="85"/>
      <c r="O565" s="85"/>
      <c r="P565" s="85"/>
      <c r="Q565" s="85"/>
      <c r="R565" s="85"/>
      <c r="S565" s="85"/>
      <c r="T565" s="85"/>
      <c r="U565" s="85"/>
    </row>
    <row r="566" spans="2:21"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5"/>
      <c r="M566" s="85"/>
      <c r="N566" s="85"/>
      <c r="O566" s="85"/>
      <c r="P566" s="85"/>
      <c r="Q566" s="85"/>
      <c r="R566" s="85"/>
      <c r="S566" s="85"/>
      <c r="T566" s="85"/>
      <c r="U566" s="85"/>
    </row>
    <row r="567" spans="2:21"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5"/>
      <c r="M567" s="85"/>
      <c r="N567" s="85"/>
      <c r="O567" s="85"/>
      <c r="P567" s="85"/>
      <c r="Q567" s="85"/>
      <c r="R567" s="85"/>
      <c r="S567" s="85"/>
      <c r="T567" s="85"/>
      <c r="U567" s="85"/>
    </row>
    <row r="568" spans="2:21"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5"/>
      <c r="M568" s="85"/>
      <c r="N568" s="85"/>
      <c r="O568" s="85"/>
      <c r="P568" s="85"/>
      <c r="Q568" s="85"/>
      <c r="R568" s="85"/>
      <c r="S568" s="85"/>
      <c r="T568" s="85"/>
      <c r="U568" s="85"/>
    </row>
    <row r="569" spans="2:21"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5"/>
      <c r="M569" s="85"/>
      <c r="N569" s="85"/>
      <c r="O569" s="85"/>
      <c r="P569" s="85"/>
      <c r="Q569" s="85"/>
      <c r="R569" s="85"/>
      <c r="S569" s="85"/>
      <c r="T569" s="85"/>
      <c r="U569" s="85"/>
    </row>
    <row r="570" spans="2:21"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5"/>
      <c r="M570" s="85"/>
      <c r="N570" s="85"/>
      <c r="O570" s="85"/>
      <c r="P570" s="85"/>
      <c r="Q570" s="85"/>
      <c r="R570" s="85"/>
      <c r="S570" s="85"/>
      <c r="T570" s="85"/>
      <c r="U570" s="85"/>
    </row>
    <row r="571" spans="2:21"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5"/>
      <c r="M571" s="85"/>
      <c r="N571" s="85"/>
      <c r="O571" s="85"/>
      <c r="P571" s="85"/>
      <c r="Q571" s="85"/>
      <c r="R571" s="85"/>
      <c r="S571" s="85"/>
      <c r="T571" s="85"/>
      <c r="U571" s="85"/>
    </row>
    <row r="572" spans="2:21"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5"/>
      <c r="M572" s="85"/>
      <c r="N572" s="85"/>
      <c r="O572" s="85"/>
      <c r="P572" s="85"/>
      <c r="Q572" s="85"/>
      <c r="R572" s="85"/>
      <c r="S572" s="85"/>
      <c r="T572" s="85"/>
      <c r="U572" s="85"/>
    </row>
    <row r="573" spans="2:21"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5"/>
      <c r="M573" s="85"/>
      <c r="N573" s="85"/>
      <c r="O573" s="85"/>
      <c r="P573" s="85"/>
      <c r="Q573" s="85"/>
      <c r="R573" s="85"/>
      <c r="S573" s="85"/>
      <c r="T573" s="85"/>
      <c r="U573" s="85"/>
    </row>
    <row r="574" spans="2:21"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5"/>
      <c r="M574" s="85"/>
      <c r="N574" s="85"/>
      <c r="O574" s="85"/>
      <c r="P574" s="85"/>
      <c r="Q574" s="85"/>
      <c r="R574" s="85"/>
      <c r="S574" s="85"/>
      <c r="T574" s="85"/>
      <c r="U574" s="85"/>
    </row>
    <row r="575" spans="2:21"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5"/>
      <c r="M575" s="85"/>
      <c r="N575" s="85"/>
      <c r="O575" s="85"/>
      <c r="P575" s="85"/>
      <c r="Q575" s="85"/>
      <c r="R575" s="85"/>
      <c r="S575" s="85"/>
      <c r="T575" s="85"/>
      <c r="U575" s="85"/>
    </row>
    <row r="576" spans="2:21"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5"/>
      <c r="M576" s="85"/>
      <c r="N576" s="85"/>
      <c r="O576" s="85"/>
      <c r="P576" s="85"/>
      <c r="Q576" s="85"/>
      <c r="R576" s="85"/>
      <c r="S576" s="85"/>
      <c r="T576" s="85"/>
      <c r="U576" s="85"/>
    </row>
    <row r="577" spans="2:21"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5"/>
      <c r="M577" s="85"/>
      <c r="N577" s="85"/>
      <c r="O577" s="85"/>
      <c r="P577" s="85"/>
      <c r="Q577" s="85"/>
      <c r="R577" s="85"/>
      <c r="S577" s="85"/>
      <c r="T577" s="85"/>
      <c r="U577" s="85"/>
    </row>
    <row r="578" spans="2:21"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5"/>
      <c r="M578" s="85"/>
      <c r="N578" s="85"/>
      <c r="O578" s="85"/>
      <c r="P578" s="85"/>
      <c r="Q578" s="85"/>
      <c r="R578" s="85"/>
      <c r="S578" s="85"/>
      <c r="T578" s="85"/>
      <c r="U578" s="85"/>
    </row>
    <row r="579" spans="2:21"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5"/>
      <c r="M579" s="85"/>
      <c r="N579" s="85"/>
      <c r="O579" s="85"/>
      <c r="P579" s="85"/>
      <c r="Q579" s="85"/>
      <c r="R579" s="85"/>
      <c r="S579" s="85"/>
      <c r="T579" s="85"/>
      <c r="U579" s="85"/>
    </row>
    <row r="580" spans="2:21"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5"/>
      <c r="M580" s="85"/>
      <c r="N580" s="85"/>
      <c r="O580" s="85"/>
      <c r="P580" s="85"/>
      <c r="Q580" s="85"/>
      <c r="R580" s="85"/>
      <c r="S580" s="85"/>
      <c r="T580" s="85"/>
      <c r="U580" s="85"/>
    </row>
    <row r="581" spans="2:21"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5"/>
      <c r="M581" s="85"/>
      <c r="N581" s="85"/>
      <c r="O581" s="85"/>
      <c r="P581" s="85"/>
      <c r="Q581" s="85"/>
      <c r="R581" s="85"/>
      <c r="S581" s="85"/>
      <c r="T581" s="85"/>
      <c r="U581" s="85"/>
    </row>
    <row r="582" spans="2:21"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5"/>
      <c r="M582" s="85"/>
      <c r="N582" s="85"/>
      <c r="O582" s="85"/>
      <c r="P582" s="85"/>
      <c r="Q582" s="85"/>
      <c r="R582" s="85"/>
      <c r="S582" s="85"/>
      <c r="T582" s="85"/>
      <c r="U582" s="85"/>
    </row>
    <row r="583" spans="2:21"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5"/>
      <c r="M583" s="85"/>
      <c r="N583" s="85"/>
      <c r="O583" s="85"/>
      <c r="P583" s="85"/>
      <c r="Q583" s="85"/>
      <c r="R583" s="85"/>
      <c r="S583" s="85"/>
      <c r="T583" s="85"/>
      <c r="U583" s="85"/>
    </row>
    <row r="584" spans="2:21"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5"/>
      <c r="M584" s="85"/>
      <c r="N584" s="85"/>
      <c r="O584" s="85"/>
      <c r="P584" s="85"/>
      <c r="Q584" s="85"/>
      <c r="R584" s="85"/>
      <c r="S584" s="85"/>
      <c r="T584" s="85"/>
      <c r="U584" s="85"/>
    </row>
    <row r="585" spans="2:21"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5"/>
      <c r="M585" s="85"/>
      <c r="N585" s="85"/>
      <c r="O585" s="85"/>
      <c r="P585" s="85"/>
      <c r="Q585" s="85"/>
      <c r="R585" s="85"/>
      <c r="S585" s="85"/>
      <c r="T585" s="85"/>
      <c r="U585" s="85"/>
    </row>
    <row r="586" spans="2:21"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5"/>
      <c r="M586" s="85"/>
      <c r="N586" s="85"/>
      <c r="O586" s="85"/>
      <c r="P586" s="85"/>
      <c r="Q586" s="85"/>
      <c r="R586" s="85"/>
      <c r="S586" s="85"/>
      <c r="T586" s="85"/>
      <c r="U586" s="85"/>
    </row>
    <row r="587" spans="2:21"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5"/>
      <c r="M587" s="85"/>
      <c r="N587" s="85"/>
      <c r="O587" s="85"/>
      <c r="P587" s="85"/>
      <c r="Q587" s="85"/>
      <c r="R587" s="85"/>
      <c r="S587" s="85"/>
      <c r="T587" s="85"/>
      <c r="U587" s="85"/>
    </row>
    <row r="588" spans="2:21"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5"/>
      <c r="M588" s="85"/>
      <c r="N588" s="85"/>
      <c r="O588" s="85"/>
      <c r="P588" s="85"/>
      <c r="Q588" s="85"/>
      <c r="R588" s="85"/>
      <c r="S588" s="85"/>
      <c r="T588" s="85"/>
      <c r="U588" s="85"/>
    </row>
    <row r="589" spans="2:21"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5"/>
      <c r="M589" s="85"/>
      <c r="N589" s="85"/>
      <c r="O589" s="85"/>
      <c r="P589" s="85"/>
      <c r="Q589" s="85"/>
      <c r="R589" s="85"/>
      <c r="S589" s="85"/>
      <c r="T589" s="85"/>
      <c r="U589" s="85"/>
    </row>
    <row r="590" spans="2:21"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5"/>
      <c r="M590" s="85"/>
      <c r="N590" s="85"/>
      <c r="O590" s="85"/>
      <c r="P590" s="85"/>
      <c r="Q590" s="85"/>
      <c r="R590" s="85"/>
      <c r="S590" s="85"/>
      <c r="T590" s="85"/>
      <c r="U590" s="85"/>
    </row>
    <row r="591" spans="2:21"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5"/>
      <c r="M591" s="85"/>
      <c r="N591" s="85"/>
      <c r="O591" s="85"/>
      <c r="P591" s="85"/>
      <c r="Q591" s="85"/>
      <c r="R591" s="85"/>
      <c r="S591" s="85"/>
      <c r="T591" s="85"/>
      <c r="U591" s="85"/>
    </row>
    <row r="592" spans="2:21"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5"/>
      <c r="M592" s="85"/>
      <c r="N592" s="85"/>
      <c r="O592" s="85"/>
      <c r="P592" s="85"/>
      <c r="Q592" s="85"/>
      <c r="R592" s="85"/>
      <c r="S592" s="85"/>
      <c r="T592" s="85"/>
      <c r="U592" s="85"/>
    </row>
    <row r="593" spans="2:21"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5"/>
      <c r="M593" s="85"/>
      <c r="N593" s="85"/>
      <c r="O593" s="85"/>
      <c r="P593" s="85"/>
      <c r="Q593" s="85"/>
      <c r="R593" s="85"/>
      <c r="S593" s="85"/>
      <c r="T593" s="85"/>
      <c r="U593" s="85"/>
    </row>
    <row r="594" spans="2:21"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5"/>
      <c r="M594" s="85"/>
      <c r="N594" s="85"/>
      <c r="O594" s="85"/>
      <c r="P594" s="85"/>
      <c r="Q594" s="85"/>
      <c r="R594" s="85"/>
      <c r="S594" s="85"/>
      <c r="T594" s="85"/>
      <c r="U594" s="85"/>
    </row>
    <row r="595" spans="2:21"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5"/>
      <c r="M595" s="85"/>
      <c r="N595" s="85"/>
      <c r="O595" s="85"/>
      <c r="P595" s="85"/>
      <c r="Q595" s="85"/>
      <c r="R595" s="85"/>
      <c r="S595" s="85"/>
      <c r="T595" s="85"/>
      <c r="U595" s="85"/>
    </row>
    <row r="596" spans="2:21"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5"/>
      <c r="M596" s="85"/>
      <c r="N596" s="85"/>
      <c r="O596" s="85"/>
      <c r="P596" s="85"/>
      <c r="Q596" s="85"/>
      <c r="R596" s="85"/>
      <c r="S596" s="85"/>
      <c r="T596" s="85"/>
      <c r="U596" s="85"/>
    </row>
    <row r="597" spans="2:21"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5"/>
      <c r="M597" s="85"/>
      <c r="N597" s="85"/>
      <c r="O597" s="85"/>
      <c r="P597" s="85"/>
      <c r="Q597" s="85"/>
      <c r="R597" s="85"/>
      <c r="S597" s="85"/>
      <c r="T597" s="85"/>
      <c r="U597" s="85"/>
    </row>
    <row r="598" spans="2:21"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5"/>
      <c r="M598" s="85"/>
      <c r="N598" s="85"/>
      <c r="O598" s="85"/>
      <c r="P598" s="85"/>
      <c r="Q598" s="85"/>
      <c r="R598" s="85"/>
      <c r="S598" s="85"/>
      <c r="T598" s="85"/>
      <c r="U598" s="85"/>
    </row>
    <row r="599" spans="2:21"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5"/>
      <c r="M599" s="85"/>
      <c r="N599" s="85"/>
      <c r="O599" s="85"/>
      <c r="P599" s="85"/>
      <c r="Q599" s="85"/>
      <c r="R599" s="85"/>
      <c r="S599" s="85"/>
      <c r="T599" s="85"/>
      <c r="U599" s="85"/>
    </row>
    <row r="600" spans="2:21"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5"/>
      <c r="M600" s="85"/>
      <c r="N600" s="85"/>
      <c r="O600" s="85"/>
      <c r="P600" s="85"/>
      <c r="Q600" s="85"/>
      <c r="R600" s="85"/>
      <c r="S600" s="85"/>
      <c r="T600" s="85"/>
      <c r="U600" s="85"/>
    </row>
    <row r="601" spans="2:21"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5"/>
      <c r="M601" s="85"/>
      <c r="N601" s="85"/>
      <c r="O601" s="85"/>
      <c r="P601" s="85"/>
      <c r="Q601" s="85"/>
      <c r="R601" s="85"/>
      <c r="S601" s="85"/>
      <c r="T601" s="85"/>
      <c r="U601" s="85"/>
    </row>
    <row r="602" spans="2:21"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5"/>
      <c r="M602" s="85"/>
      <c r="N602" s="85"/>
      <c r="O602" s="85"/>
      <c r="P602" s="85"/>
      <c r="Q602" s="85"/>
      <c r="R602" s="85"/>
      <c r="S602" s="85"/>
      <c r="T602" s="85"/>
      <c r="U602" s="85"/>
    </row>
    <row r="603" spans="2:21"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5"/>
      <c r="M603" s="85"/>
      <c r="N603" s="85"/>
      <c r="O603" s="85"/>
      <c r="P603" s="85"/>
      <c r="Q603" s="85"/>
      <c r="R603" s="85"/>
      <c r="S603" s="85"/>
      <c r="T603" s="85"/>
      <c r="U603" s="85"/>
    </row>
    <row r="604" spans="2:21"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5"/>
      <c r="M604" s="85"/>
      <c r="N604" s="85"/>
      <c r="O604" s="85"/>
      <c r="P604" s="85"/>
      <c r="Q604" s="85"/>
      <c r="R604" s="85"/>
      <c r="S604" s="85"/>
      <c r="T604" s="85"/>
      <c r="U604" s="85"/>
    </row>
    <row r="605" spans="2:21"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5"/>
      <c r="M605" s="85"/>
      <c r="N605" s="85"/>
      <c r="O605" s="85"/>
      <c r="P605" s="85"/>
      <c r="Q605" s="85"/>
      <c r="R605" s="85"/>
      <c r="S605" s="85"/>
      <c r="T605" s="85"/>
      <c r="U605" s="85"/>
    </row>
    <row r="606" spans="2:21"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5"/>
      <c r="M606" s="85"/>
      <c r="N606" s="85"/>
      <c r="O606" s="85"/>
      <c r="P606" s="85"/>
      <c r="Q606" s="85"/>
      <c r="R606" s="85"/>
      <c r="S606" s="85"/>
      <c r="T606" s="85"/>
      <c r="U606" s="85"/>
    </row>
    <row r="607" spans="2:21"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5"/>
      <c r="M607" s="85"/>
      <c r="N607" s="85"/>
      <c r="O607" s="85"/>
      <c r="P607" s="85"/>
      <c r="Q607" s="85"/>
      <c r="R607" s="85"/>
      <c r="S607" s="85"/>
      <c r="T607" s="85"/>
      <c r="U607" s="85"/>
    </row>
    <row r="608" spans="2:21"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5"/>
      <c r="M608" s="85"/>
      <c r="N608" s="85"/>
      <c r="O608" s="85"/>
      <c r="P608" s="85"/>
      <c r="Q608" s="85"/>
      <c r="R608" s="85"/>
      <c r="S608" s="85"/>
      <c r="T608" s="85"/>
      <c r="U608" s="85"/>
    </row>
    <row r="609" spans="2:21"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5"/>
      <c r="M609" s="85"/>
      <c r="N609" s="85"/>
      <c r="O609" s="85"/>
      <c r="P609" s="85"/>
      <c r="Q609" s="85"/>
      <c r="R609" s="85"/>
      <c r="S609" s="85"/>
      <c r="T609" s="85"/>
      <c r="U609" s="85"/>
    </row>
    <row r="610" spans="2:21"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5"/>
      <c r="M610" s="85"/>
      <c r="N610" s="85"/>
      <c r="O610" s="85"/>
      <c r="P610" s="85"/>
      <c r="Q610" s="85"/>
      <c r="R610" s="85"/>
      <c r="S610" s="85"/>
      <c r="T610" s="85"/>
      <c r="U610" s="85"/>
    </row>
    <row r="611" spans="2:21"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5"/>
      <c r="M611" s="85"/>
      <c r="N611" s="85"/>
      <c r="O611" s="85"/>
      <c r="P611" s="85"/>
      <c r="Q611" s="85"/>
      <c r="R611" s="85"/>
      <c r="S611" s="85"/>
      <c r="T611" s="85"/>
      <c r="U611" s="85"/>
    </row>
    <row r="612" spans="2:21"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5"/>
      <c r="M612" s="85"/>
      <c r="N612" s="85"/>
      <c r="O612" s="85"/>
      <c r="P612" s="85"/>
      <c r="Q612" s="85"/>
      <c r="R612" s="85"/>
      <c r="S612" s="85"/>
      <c r="T612" s="85"/>
      <c r="U612" s="85"/>
    </row>
    <row r="613" spans="2:21"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5"/>
      <c r="M613" s="85"/>
      <c r="N613" s="85"/>
      <c r="O613" s="85"/>
      <c r="P613" s="85"/>
      <c r="Q613" s="85"/>
      <c r="R613" s="85"/>
      <c r="S613" s="85"/>
      <c r="T613" s="85"/>
      <c r="U613" s="85"/>
    </row>
    <row r="614" spans="2:21"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5"/>
      <c r="M614" s="85"/>
      <c r="N614" s="85"/>
      <c r="O614" s="85"/>
      <c r="P614" s="85"/>
      <c r="Q614" s="85"/>
      <c r="R614" s="85"/>
      <c r="S614" s="85"/>
      <c r="T614" s="85"/>
      <c r="U614" s="85"/>
    </row>
    <row r="615" spans="2:21"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5"/>
      <c r="M615" s="85"/>
      <c r="N615" s="85"/>
      <c r="O615" s="85"/>
      <c r="P615" s="85"/>
      <c r="Q615" s="85"/>
      <c r="R615" s="85"/>
      <c r="S615" s="85"/>
      <c r="T615" s="85"/>
      <c r="U615" s="85"/>
    </row>
    <row r="616" spans="2:21"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5"/>
      <c r="M616" s="85"/>
      <c r="N616" s="85"/>
      <c r="O616" s="85"/>
      <c r="P616" s="85"/>
      <c r="Q616" s="85"/>
      <c r="R616" s="85"/>
      <c r="S616" s="85"/>
      <c r="T616" s="85"/>
      <c r="U616" s="85"/>
    </row>
    <row r="617" spans="2:21"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5"/>
      <c r="M617" s="85"/>
      <c r="N617" s="85"/>
      <c r="O617" s="85"/>
      <c r="P617" s="85"/>
      <c r="Q617" s="85"/>
      <c r="R617" s="85"/>
      <c r="S617" s="85"/>
      <c r="T617" s="85"/>
      <c r="U617" s="85"/>
    </row>
    <row r="618" spans="2:21"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5"/>
      <c r="M618" s="85"/>
      <c r="N618" s="85"/>
      <c r="O618" s="85"/>
      <c r="P618" s="85"/>
      <c r="Q618" s="85"/>
      <c r="R618" s="85"/>
      <c r="S618" s="85"/>
      <c r="T618" s="85"/>
      <c r="U618" s="85"/>
    </row>
    <row r="619" spans="2:21"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5"/>
      <c r="M619" s="85"/>
      <c r="N619" s="85"/>
      <c r="O619" s="85"/>
      <c r="P619" s="85"/>
      <c r="Q619" s="85"/>
      <c r="R619" s="85"/>
      <c r="S619" s="85"/>
      <c r="T619" s="85"/>
      <c r="U619" s="85"/>
    </row>
    <row r="620" spans="2:21"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5"/>
      <c r="M620" s="85"/>
      <c r="N620" s="85"/>
      <c r="O620" s="85"/>
      <c r="P620" s="85"/>
      <c r="Q620" s="85"/>
      <c r="R620" s="85"/>
      <c r="S620" s="85"/>
      <c r="T620" s="85"/>
      <c r="U620" s="85"/>
    </row>
    <row r="621" spans="2:21"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5"/>
      <c r="M621" s="85"/>
      <c r="N621" s="85"/>
      <c r="O621" s="85"/>
      <c r="P621" s="85"/>
      <c r="Q621" s="85"/>
      <c r="R621" s="85"/>
      <c r="S621" s="85"/>
      <c r="T621" s="85"/>
      <c r="U621" s="85"/>
    </row>
    <row r="622" spans="2:21"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5"/>
      <c r="M622" s="85"/>
      <c r="N622" s="85"/>
      <c r="O622" s="85"/>
      <c r="P622" s="85"/>
      <c r="Q622" s="85"/>
      <c r="R622" s="85"/>
      <c r="S622" s="85"/>
      <c r="T622" s="85"/>
      <c r="U622" s="85"/>
    </row>
    <row r="623" spans="2:21"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5"/>
      <c r="M623" s="85"/>
      <c r="N623" s="85"/>
      <c r="O623" s="85"/>
      <c r="P623" s="85"/>
      <c r="Q623" s="85"/>
      <c r="R623" s="85"/>
      <c r="S623" s="85"/>
      <c r="T623" s="85"/>
      <c r="U623" s="85"/>
    </row>
    <row r="624" spans="2:21"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5"/>
      <c r="M624" s="85"/>
      <c r="N624" s="85"/>
      <c r="O624" s="85"/>
      <c r="P624" s="85"/>
      <c r="Q624" s="85"/>
      <c r="R624" s="85"/>
      <c r="S624" s="85"/>
      <c r="T624" s="85"/>
      <c r="U624" s="85"/>
    </row>
    <row r="625" spans="2:21"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5"/>
      <c r="M625" s="85"/>
      <c r="N625" s="85"/>
      <c r="O625" s="85"/>
      <c r="P625" s="85"/>
      <c r="Q625" s="85"/>
      <c r="R625" s="85"/>
      <c r="S625" s="85"/>
      <c r="T625" s="85"/>
      <c r="U625" s="85"/>
    </row>
    <row r="626" spans="2:21"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5"/>
      <c r="M626" s="85"/>
      <c r="N626" s="85"/>
      <c r="O626" s="85"/>
      <c r="P626" s="85"/>
      <c r="Q626" s="85"/>
      <c r="R626" s="85"/>
      <c r="S626" s="85"/>
      <c r="T626" s="85"/>
      <c r="U626" s="85"/>
    </row>
    <row r="627" spans="2:21"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5"/>
      <c r="M627" s="85"/>
      <c r="N627" s="85"/>
      <c r="O627" s="85"/>
      <c r="P627" s="85"/>
      <c r="Q627" s="85"/>
      <c r="R627" s="85"/>
      <c r="S627" s="85"/>
      <c r="T627" s="85"/>
      <c r="U627" s="85"/>
    </row>
    <row r="628" spans="2:21"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5"/>
      <c r="M628" s="85"/>
      <c r="N628" s="85"/>
      <c r="O628" s="85"/>
      <c r="P628" s="85"/>
      <c r="Q628" s="85"/>
      <c r="R628" s="85"/>
      <c r="S628" s="85"/>
      <c r="T628" s="85"/>
      <c r="U628" s="85"/>
    </row>
    <row r="629" spans="2:21"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5"/>
      <c r="M629" s="85"/>
      <c r="N629" s="85"/>
      <c r="O629" s="85"/>
      <c r="P629" s="85"/>
      <c r="Q629" s="85"/>
      <c r="R629" s="85"/>
      <c r="S629" s="85"/>
      <c r="T629" s="85"/>
      <c r="U629" s="85"/>
    </row>
    <row r="630" spans="2:21"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5"/>
      <c r="M630" s="85"/>
      <c r="N630" s="85"/>
      <c r="O630" s="85"/>
      <c r="P630" s="85"/>
      <c r="Q630" s="85"/>
      <c r="R630" s="85"/>
      <c r="S630" s="85"/>
      <c r="T630" s="85"/>
      <c r="U630" s="85"/>
    </row>
    <row r="631" spans="2:21"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5"/>
      <c r="M631" s="85"/>
      <c r="N631" s="85"/>
      <c r="O631" s="85"/>
      <c r="P631" s="85"/>
      <c r="Q631" s="85"/>
      <c r="R631" s="85"/>
      <c r="S631" s="85"/>
      <c r="T631" s="85"/>
      <c r="U631" s="85"/>
    </row>
    <row r="632" spans="2:21"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5"/>
      <c r="M632" s="85"/>
      <c r="N632" s="85"/>
      <c r="O632" s="85"/>
      <c r="P632" s="85"/>
      <c r="Q632" s="85"/>
      <c r="R632" s="85"/>
      <c r="S632" s="85"/>
      <c r="T632" s="85"/>
      <c r="U632" s="85"/>
    </row>
    <row r="633" spans="2:21"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5"/>
      <c r="M633" s="85"/>
      <c r="N633" s="85"/>
      <c r="O633" s="85"/>
      <c r="P633" s="85"/>
      <c r="Q633" s="85"/>
      <c r="R633" s="85"/>
      <c r="S633" s="85"/>
      <c r="T633" s="85"/>
      <c r="U633" s="85"/>
    </row>
    <row r="634" spans="2:21"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5"/>
      <c r="M634" s="85"/>
      <c r="N634" s="85"/>
      <c r="O634" s="85"/>
      <c r="P634" s="85"/>
      <c r="Q634" s="85"/>
      <c r="R634" s="85"/>
      <c r="S634" s="85"/>
      <c r="T634" s="85"/>
      <c r="U634" s="85"/>
    </row>
    <row r="635" spans="2:21"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5"/>
      <c r="M635" s="85"/>
      <c r="N635" s="85"/>
      <c r="O635" s="85"/>
      <c r="P635" s="85"/>
      <c r="Q635" s="85"/>
      <c r="R635" s="85"/>
      <c r="S635" s="85"/>
      <c r="T635" s="85"/>
      <c r="U635" s="85"/>
    </row>
    <row r="636" spans="2:21"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5"/>
      <c r="M636" s="85"/>
      <c r="N636" s="85"/>
      <c r="O636" s="85"/>
      <c r="P636" s="85"/>
      <c r="Q636" s="85"/>
      <c r="R636" s="85"/>
      <c r="S636" s="85"/>
      <c r="T636" s="85"/>
      <c r="U636" s="85"/>
    </row>
    <row r="637" spans="2:21"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5"/>
      <c r="M637" s="85"/>
      <c r="N637" s="85"/>
      <c r="O637" s="85"/>
      <c r="P637" s="85"/>
      <c r="Q637" s="85"/>
      <c r="R637" s="85"/>
      <c r="S637" s="85"/>
      <c r="T637" s="85"/>
      <c r="U637" s="85"/>
    </row>
    <row r="638" spans="2:21"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5"/>
      <c r="M638" s="85"/>
      <c r="N638" s="85"/>
      <c r="O638" s="85"/>
      <c r="P638" s="85"/>
      <c r="Q638" s="85"/>
      <c r="R638" s="85"/>
      <c r="S638" s="85"/>
      <c r="T638" s="85"/>
      <c r="U638" s="85"/>
    </row>
    <row r="639" spans="2:21"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5"/>
      <c r="M639" s="85"/>
      <c r="N639" s="85"/>
      <c r="O639" s="85"/>
      <c r="P639" s="85"/>
      <c r="Q639" s="85"/>
      <c r="R639" s="85"/>
      <c r="S639" s="85"/>
      <c r="T639" s="85"/>
      <c r="U639" s="85"/>
    </row>
    <row r="640" spans="2:21"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5"/>
      <c r="M640" s="85"/>
      <c r="N640" s="85"/>
      <c r="O640" s="85"/>
      <c r="P640" s="85"/>
      <c r="Q640" s="85"/>
      <c r="R640" s="85"/>
      <c r="S640" s="85"/>
      <c r="T640" s="85"/>
      <c r="U640" s="85"/>
    </row>
    <row r="641" spans="2:21"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5"/>
      <c r="M641" s="85"/>
      <c r="N641" s="85"/>
      <c r="O641" s="85"/>
      <c r="P641" s="85"/>
      <c r="Q641" s="85"/>
      <c r="R641" s="85"/>
      <c r="S641" s="85"/>
      <c r="T641" s="85"/>
      <c r="U641" s="85"/>
    </row>
    <row r="642" spans="2:21"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5"/>
      <c r="M642" s="85"/>
      <c r="N642" s="85"/>
      <c r="O642" s="85"/>
      <c r="P642" s="85"/>
      <c r="Q642" s="85"/>
      <c r="R642" s="85"/>
      <c r="S642" s="85"/>
      <c r="T642" s="85"/>
      <c r="U642" s="85"/>
    </row>
    <row r="643" spans="2:21"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5"/>
      <c r="M643" s="85"/>
      <c r="N643" s="85"/>
      <c r="O643" s="85"/>
      <c r="P643" s="85"/>
      <c r="Q643" s="85"/>
      <c r="R643" s="85"/>
      <c r="S643" s="85"/>
      <c r="T643" s="85"/>
      <c r="U643" s="85"/>
    </row>
    <row r="644" spans="2:21"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5"/>
      <c r="M644" s="85"/>
      <c r="N644" s="85"/>
      <c r="O644" s="85"/>
      <c r="P644" s="85"/>
      <c r="Q644" s="85"/>
      <c r="R644" s="85"/>
      <c r="S644" s="85"/>
      <c r="T644" s="85"/>
      <c r="U644" s="85"/>
    </row>
    <row r="645" spans="2:21"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5"/>
      <c r="M645" s="85"/>
      <c r="N645" s="85"/>
      <c r="O645" s="85"/>
      <c r="P645" s="85"/>
      <c r="Q645" s="85"/>
      <c r="R645" s="85"/>
      <c r="S645" s="85"/>
      <c r="T645" s="85"/>
      <c r="U645" s="85"/>
    </row>
    <row r="646" spans="2:21"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5"/>
      <c r="M646" s="85"/>
      <c r="N646" s="85"/>
      <c r="O646" s="85"/>
      <c r="P646" s="85"/>
      <c r="Q646" s="85"/>
      <c r="R646" s="85"/>
      <c r="S646" s="85"/>
      <c r="T646" s="85"/>
      <c r="U646" s="85"/>
    </row>
    <row r="647" spans="2:21"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5"/>
      <c r="M647" s="85"/>
      <c r="N647" s="85"/>
      <c r="O647" s="85"/>
      <c r="P647" s="85"/>
      <c r="Q647" s="85"/>
      <c r="R647" s="85"/>
      <c r="S647" s="85"/>
      <c r="T647" s="85"/>
      <c r="U647" s="85"/>
    </row>
    <row r="648" spans="2:21"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5"/>
      <c r="M648" s="85"/>
      <c r="N648" s="85"/>
      <c r="O648" s="85"/>
      <c r="P648" s="85"/>
      <c r="Q648" s="85"/>
      <c r="R648" s="85"/>
      <c r="S648" s="85"/>
      <c r="T648" s="85"/>
      <c r="U648" s="85"/>
    </row>
    <row r="649" spans="2:21"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5"/>
      <c r="M649" s="85"/>
      <c r="N649" s="85"/>
      <c r="O649" s="85"/>
      <c r="P649" s="85"/>
      <c r="Q649" s="85"/>
      <c r="R649" s="85"/>
      <c r="S649" s="85"/>
      <c r="T649" s="85"/>
      <c r="U649" s="85"/>
    </row>
    <row r="650" spans="2:21"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5"/>
      <c r="M650" s="85"/>
      <c r="N650" s="85"/>
      <c r="O650" s="85"/>
      <c r="P650" s="85"/>
      <c r="Q650" s="85"/>
      <c r="R650" s="85"/>
      <c r="S650" s="85"/>
      <c r="T650" s="85"/>
      <c r="U650" s="85"/>
    </row>
    <row r="651" spans="2:21"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5"/>
      <c r="M651" s="85"/>
      <c r="N651" s="85"/>
      <c r="O651" s="85"/>
      <c r="P651" s="85"/>
      <c r="Q651" s="85"/>
      <c r="R651" s="85"/>
      <c r="S651" s="85"/>
      <c r="T651" s="85"/>
      <c r="U651" s="85"/>
    </row>
    <row r="652" spans="2:21"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5"/>
      <c r="M652" s="85"/>
      <c r="N652" s="85"/>
      <c r="O652" s="85"/>
      <c r="P652" s="85"/>
      <c r="Q652" s="85"/>
      <c r="R652" s="85"/>
      <c r="S652" s="85"/>
      <c r="T652" s="85"/>
      <c r="U652" s="85"/>
    </row>
    <row r="653" spans="2:21"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5"/>
      <c r="M653" s="85"/>
      <c r="N653" s="85"/>
      <c r="O653" s="85"/>
      <c r="P653" s="85"/>
      <c r="Q653" s="85"/>
      <c r="R653" s="85"/>
      <c r="S653" s="85"/>
      <c r="T653" s="85"/>
      <c r="U653" s="85"/>
    </row>
    <row r="654" spans="2:21"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5"/>
      <c r="M654" s="85"/>
      <c r="N654" s="85"/>
      <c r="O654" s="85"/>
      <c r="P654" s="85"/>
      <c r="Q654" s="85"/>
      <c r="R654" s="85"/>
      <c r="S654" s="85"/>
      <c r="T654" s="85"/>
      <c r="U654" s="85"/>
    </row>
    <row r="655" spans="2:21"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5"/>
      <c r="M655" s="85"/>
      <c r="N655" s="85"/>
      <c r="O655" s="85"/>
      <c r="P655" s="85"/>
      <c r="Q655" s="85"/>
      <c r="R655" s="85"/>
      <c r="S655" s="85"/>
      <c r="T655" s="85"/>
      <c r="U655" s="85"/>
    </row>
    <row r="656" spans="2:21"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5"/>
      <c r="M656" s="85"/>
      <c r="N656" s="85"/>
      <c r="O656" s="85"/>
      <c r="P656" s="85"/>
      <c r="Q656" s="85"/>
      <c r="R656" s="85"/>
      <c r="S656" s="85"/>
      <c r="T656" s="85"/>
      <c r="U656" s="85"/>
    </row>
    <row r="657" spans="2:21"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5"/>
      <c r="M657" s="85"/>
      <c r="N657" s="85"/>
      <c r="O657" s="85"/>
      <c r="P657" s="85"/>
      <c r="Q657" s="85"/>
      <c r="R657" s="85"/>
      <c r="S657" s="85"/>
      <c r="T657" s="85"/>
      <c r="U657" s="85"/>
    </row>
    <row r="658" spans="2:21"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5"/>
      <c r="M658" s="85"/>
      <c r="N658" s="85"/>
      <c r="O658" s="85"/>
      <c r="P658" s="85"/>
      <c r="Q658" s="85"/>
      <c r="R658" s="85"/>
      <c r="S658" s="85"/>
      <c r="T658" s="85"/>
      <c r="U658" s="85"/>
    </row>
    <row r="659" spans="2:21"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5"/>
      <c r="M659" s="85"/>
      <c r="N659" s="85"/>
      <c r="O659" s="85"/>
      <c r="P659" s="85"/>
      <c r="Q659" s="85"/>
      <c r="R659" s="85"/>
      <c r="S659" s="85"/>
      <c r="T659" s="85"/>
      <c r="U659" s="85"/>
    </row>
    <row r="660" spans="2:21"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5"/>
      <c r="M660" s="85"/>
      <c r="N660" s="85"/>
      <c r="O660" s="85"/>
      <c r="P660" s="85"/>
      <c r="Q660" s="85"/>
      <c r="R660" s="85"/>
      <c r="S660" s="85"/>
      <c r="T660" s="85"/>
      <c r="U660" s="85"/>
    </row>
    <row r="661" spans="2:21"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5"/>
      <c r="M661" s="85"/>
      <c r="N661" s="85"/>
      <c r="O661" s="85"/>
      <c r="P661" s="85"/>
      <c r="Q661" s="85"/>
      <c r="R661" s="85"/>
      <c r="S661" s="85"/>
      <c r="T661" s="85"/>
      <c r="U661" s="85"/>
    </row>
    <row r="662" spans="2:21"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5"/>
      <c r="M662" s="85"/>
      <c r="N662" s="85"/>
      <c r="O662" s="85"/>
      <c r="P662" s="85"/>
      <c r="Q662" s="85"/>
      <c r="R662" s="85"/>
      <c r="S662" s="85"/>
      <c r="T662" s="85"/>
      <c r="U662" s="85"/>
    </row>
    <row r="663" spans="2:21"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5"/>
      <c r="M663" s="85"/>
      <c r="N663" s="85"/>
      <c r="O663" s="85"/>
      <c r="P663" s="85"/>
      <c r="Q663" s="85"/>
      <c r="R663" s="85"/>
      <c r="S663" s="85"/>
      <c r="T663" s="85"/>
      <c r="U663" s="85"/>
    </row>
    <row r="664" spans="2:21"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5"/>
      <c r="M664" s="85"/>
      <c r="N664" s="85"/>
      <c r="O664" s="85"/>
      <c r="P664" s="85"/>
      <c r="Q664" s="85"/>
      <c r="R664" s="85"/>
      <c r="S664" s="85"/>
      <c r="T664" s="85"/>
      <c r="U664" s="85"/>
    </row>
    <row r="665" spans="2:21"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5"/>
      <c r="M665" s="85"/>
      <c r="N665" s="85"/>
      <c r="O665" s="85"/>
      <c r="P665" s="85"/>
      <c r="Q665" s="85"/>
      <c r="R665" s="85"/>
      <c r="S665" s="85"/>
      <c r="T665" s="85"/>
      <c r="U665" s="85"/>
    </row>
    <row r="666" spans="2:21"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5"/>
      <c r="M666" s="85"/>
      <c r="N666" s="85"/>
      <c r="O666" s="85"/>
      <c r="P666" s="85"/>
      <c r="Q666" s="85"/>
      <c r="R666" s="85"/>
      <c r="S666" s="85"/>
      <c r="T666" s="85"/>
      <c r="U666" s="85"/>
    </row>
    <row r="667" spans="2:21"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5"/>
      <c r="M667" s="85"/>
      <c r="N667" s="85"/>
      <c r="O667" s="85"/>
      <c r="P667" s="85"/>
      <c r="Q667" s="85"/>
      <c r="R667" s="85"/>
      <c r="S667" s="85"/>
      <c r="T667" s="85"/>
      <c r="U667" s="85"/>
    </row>
    <row r="668" spans="2:21"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5"/>
      <c r="M668" s="85"/>
      <c r="N668" s="85"/>
      <c r="O668" s="85"/>
      <c r="P668" s="85"/>
      <c r="Q668" s="85"/>
      <c r="R668" s="85"/>
      <c r="S668" s="85"/>
      <c r="T668" s="85"/>
      <c r="U668" s="85"/>
    </row>
    <row r="669" spans="2:21"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5"/>
      <c r="M669" s="85"/>
      <c r="N669" s="85"/>
      <c r="O669" s="85"/>
      <c r="P669" s="85"/>
      <c r="Q669" s="85"/>
      <c r="R669" s="85"/>
      <c r="S669" s="85"/>
      <c r="T669" s="85"/>
      <c r="U669" s="85"/>
    </row>
    <row r="670" spans="2:21"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5"/>
      <c r="M670" s="85"/>
      <c r="N670" s="85"/>
      <c r="O670" s="85"/>
      <c r="P670" s="85"/>
      <c r="Q670" s="85"/>
      <c r="R670" s="85"/>
      <c r="S670" s="85"/>
      <c r="T670" s="85"/>
      <c r="U670" s="85"/>
    </row>
    <row r="671" spans="2:21"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5"/>
      <c r="M671" s="85"/>
      <c r="N671" s="85"/>
      <c r="O671" s="85"/>
      <c r="P671" s="85"/>
      <c r="Q671" s="85"/>
      <c r="R671" s="85"/>
      <c r="S671" s="85"/>
      <c r="T671" s="85"/>
      <c r="U671" s="85"/>
    </row>
    <row r="672" spans="2:21"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5"/>
      <c r="M672" s="85"/>
      <c r="N672" s="85"/>
      <c r="O672" s="85"/>
      <c r="P672" s="85"/>
      <c r="Q672" s="85"/>
      <c r="R672" s="85"/>
      <c r="S672" s="85"/>
      <c r="T672" s="85"/>
      <c r="U672" s="85"/>
    </row>
    <row r="673" spans="2:21"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5"/>
      <c r="M673" s="85"/>
      <c r="N673" s="85"/>
      <c r="O673" s="85"/>
      <c r="P673" s="85"/>
      <c r="Q673" s="85"/>
      <c r="R673" s="85"/>
      <c r="S673" s="85"/>
      <c r="T673" s="85"/>
      <c r="U673" s="85"/>
    </row>
    <row r="674" spans="2:21"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5"/>
      <c r="M674" s="85"/>
      <c r="N674" s="85"/>
      <c r="O674" s="85"/>
      <c r="P674" s="85"/>
      <c r="Q674" s="85"/>
      <c r="R674" s="85"/>
      <c r="S674" s="85"/>
      <c r="T674" s="85"/>
      <c r="U674" s="85"/>
    </row>
    <row r="675" spans="2:21"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5"/>
      <c r="M675" s="85"/>
      <c r="N675" s="85"/>
      <c r="O675" s="85"/>
      <c r="P675" s="85"/>
      <c r="Q675" s="85"/>
      <c r="R675" s="85"/>
      <c r="S675" s="85"/>
      <c r="T675" s="85"/>
      <c r="U675" s="85"/>
    </row>
    <row r="676" spans="2:21"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5"/>
      <c r="M676" s="85"/>
      <c r="N676" s="85"/>
      <c r="O676" s="85"/>
      <c r="P676" s="85"/>
      <c r="Q676" s="85"/>
      <c r="R676" s="85"/>
      <c r="S676" s="85"/>
      <c r="T676" s="85"/>
      <c r="U676" s="85"/>
    </row>
    <row r="677" spans="2:21"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5"/>
      <c r="M677" s="85"/>
      <c r="N677" s="85"/>
      <c r="O677" s="85"/>
      <c r="P677" s="85"/>
      <c r="Q677" s="85"/>
      <c r="R677" s="85"/>
      <c r="S677" s="85"/>
      <c r="T677" s="85"/>
      <c r="U677" s="85"/>
    </row>
    <row r="678" spans="2:21"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5"/>
      <c r="M678" s="85"/>
      <c r="N678" s="85"/>
      <c r="O678" s="85"/>
      <c r="P678" s="85"/>
      <c r="Q678" s="85"/>
      <c r="R678" s="85"/>
      <c r="S678" s="85"/>
      <c r="T678" s="85"/>
      <c r="U678" s="85"/>
    </row>
    <row r="679" spans="2:21"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5"/>
      <c r="M679" s="85"/>
      <c r="N679" s="85"/>
      <c r="O679" s="85"/>
      <c r="P679" s="85"/>
      <c r="Q679" s="85"/>
      <c r="R679" s="85"/>
      <c r="S679" s="85"/>
      <c r="T679" s="85"/>
      <c r="U679" s="85"/>
    </row>
    <row r="680" spans="2:21"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5"/>
      <c r="M680" s="85"/>
      <c r="N680" s="85"/>
      <c r="O680" s="85"/>
      <c r="P680" s="85"/>
      <c r="Q680" s="85"/>
      <c r="R680" s="85"/>
      <c r="S680" s="85"/>
      <c r="T680" s="85"/>
      <c r="U680" s="85"/>
    </row>
    <row r="681" spans="2:21"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5"/>
      <c r="M681" s="85"/>
      <c r="N681" s="85"/>
      <c r="O681" s="85"/>
      <c r="P681" s="85"/>
      <c r="Q681" s="85"/>
      <c r="R681" s="85"/>
      <c r="S681" s="85"/>
      <c r="T681" s="85"/>
      <c r="U681" s="85"/>
    </row>
    <row r="682" spans="2:21"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5"/>
      <c r="M682" s="85"/>
      <c r="N682" s="85"/>
      <c r="O682" s="85"/>
      <c r="P682" s="85"/>
      <c r="Q682" s="85"/>
      <c r="R682" s="85"/>
      <c r="S682" s="85"/>
      <c r="T682" s="85"/>
      <c r="U682" s="85"/>
    </row>
    <row r="683" spans="2:21"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5"/>
      <c r="M683" s="85"/>
      <c r="N683" s="85"/>
      <c r="O683" s="85"/>
      <c r="P683" s="85"/>
      <c r="Q683" s="85"/>
      <c r="R683" s="85"/>
      <c r="S683" s="85"/>
      <c r="T683" s="85"/>
      <c r="U683" s="85"/>
    </row>
    <row r="684" spans="2:21"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5"/>
      <c r="M684" s="85"/>
      <c r="N684" s="85"/>
      <c r="O684" s="85"/>
      <c r="P684" s="85"/>
      <c r="Q684" s="85"/>
      <c r="R684" s="85"/>
      <c r="S684" s="85"/>
      <c r="T684" s="85"/>
      <c r="U684" s="85"/>
    </row>
    <row r="685" spans="2:21"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5"/>
      <c r="M685" s="85"/>
      <c r="N685" s="85"/>
      <c r="O685" s="85"/>
      <c r="P685" s="85"/>
      <c r="Q685" s="85"/>
      <c r="R685" s="85"/>
      <c r="S685" s="85"/>
      <c r="T685" s="85"/>
      <c r="U685" s="85"/>
    </row>
    <row r="686" spans="2:21"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5"/>
      <c r="M686" s="85"/>
      <c r="N686" s="85"/>
      <c r="O686" s="85"/>
      <c r="P686" s="85"/>
      <c r="Q686" s="85"/>
      <c r="R686" s="85"/>
      <c r="S686" s="85"/>
      <c r="T686" s="85"/>
      <c r="U686" s="85"/>
    </row>
    <row r="687" spans="2:21"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5"/>
      <c r="M687" s="85"/>
      <c r="N687" s="85"/>
      <c r="O687" s="85"/>
      <c r="P687" s="85"/>
      <c r="Q687" s="85"/>
      <c r="R687" s="85"/>
      <c r="S687" s="85"/>
      <c r="T687" s="85"/>
      <c r="U687" s="85"/>
    </row>
    <row r="688" spans="2:21"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5"/>
      <c r="M688" s="85"/>
      <c r="N688" s="85"/>
      <c r="O688" s="85"/>
      <c r="P688" s="85"/>
      <c r="Q688" s="85"/>
      <c r="R688" s="85"/>
      <c r="S688" s="85"/>
      <c r="T688" s="85"/>
      <c r="U688" s="85"/>
    </row>
    <row r="689" spans="2:21"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5"/>
      <c r="M689" s="85"/>
      <c r="N689" s="85"/>
      <c r="O689" s="85"/>
      <c r="P689" s="85"/>
      <c r="Q689" s="85"/>
      <c r="R689" s="85"/>
      <c r="S689" s="85"/>
      <c r="T689" s="85"/>
      <c r="U689" s="85"/>
    </row>
    <row r="690" spans="2:21"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5"/>
      <c r="M690" s="85"/>
      <c r="N690" s="85"/>
      <c r="O690" s="85"/>
      <c r="P690" s="85"/>
      <c r="Q690" s="85"/>
      <c r="R690" s="85"/>
      <c r="S690" s="85"/>
      <c r="T690" s="85"/>
      <c r="U690" s="85"/>
    </row>
    <row r="691" spans="2:21"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5"/>
      <c r="M691" s="85"/>
      <c r="N691" s="85"/>
      <c r="O691" s="85"/>
      <c r="P691" s="85"/>
      <c r="Q691" s="85"/>
      <c r="R691" s="85"/>
      <c r="S691" s="85"/>
      <c r="T691" s="85"/>
      <c r="U691" s="85"/>
    </row>
    <row r="692" spans="2:21"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5"/>
      <c r="M692" s="85"/>
      <c r="N692" s="85"/>
      <c r="O692" s="85"/>
      <c r="P692" s="85"/>
      <c r="Q692" s="85"/>
      <c r="R692" s="85"/>
      <c r="S692" s="85"/>
      <c r="T692" s="85"/>
      <c r="U692" s="85"/>
    </row>
    <row r="693" spans="2:21"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5"/>
      <c r="M693" s="85"/>
      <c r="N693" s="85"/>
      <c r="O693" s="85"/>
      <c r="P693" s="85"/>
      <c r="Q693" s="85"/>
      <c r="R693" s="85"/>
      <c r="S693" s="85"/>
      <c r="T693" s="85"/>
      <c r="U693" s="85"/>
    </row>
    <row r="694" spans="2:21"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5"/>
      <c r="M694" s="85"/>
      <c r="N694" s="85"/>
      <c r="O694" s="85"/>
      <c r="P694" s="85"/>
      <c r="Q694" s="85"/>
      <c r="R694" s="85"/>
      <c r="S694" s="85"/>
      <c r="T694" s="85"/>
      <c r="U694" s="85"/>
    </row>
    <row r="695" spans="2:21"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5"/>
      <c r="M695" s="85"/>
      <c r="N695" s="85"/>
      <c r="O695" s="85"/>
      <c r="P695" s="85"/>
      <c r="Q695" s="85"/>
      <c r="R695" s="85"/>
      <c r="S695" s="85"/>
      <c r="T695" s="85"/>
      <c r="U695" s="85"/>
    </row>
    <row r="696" spans="2:21"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5"/>
      <c r="M696" s="85"/>
      <c r="N696" s="85"/>
      <c r="O696" s="85"/>
      <c r="P696" s="85"/>
      <c r="Q696" s="85"/>
      <c r="R696" s="85"/>
      <c r="S696" s="85"/>
      <c r="T696" s="85"/>
      <c r="U696" s="85"/>
    </row>
    <row r="697" spans="2:21"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5"/>
      <c r="M697" s="85"/>
      <c r="N697" s="85"/>
      <c r="O697" s="85"/>
      <c r="P697" s="85"/>
      <c r="Q697" s="85"/>
      <c r="R697" s="85"/>
      <c r="S697" s="85"/>
      <c r="T697" s="85"/>
      <c r="U697" s="85"/>
    </row>
    <row r="698" spans="2:21"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5"/>
      <c r="M698" s="85"/>
      <c r="N698" s="85"/>
      <c r="O698" s="85"/>
      <c r="P698" s="85"/>
      <c r="Q698" s="85"/>
      <c r="R698" s="85"/>
      <c r="S698" s="85"/>
      <c r="T698" s="85"/>
      <c r="U698" s="85"/>
    </row>
    <row r="699" spans="2:21"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5"/>
      <c r="M699" s="85"/>
      <c r="N699" s="85"/>
      <c r="O699" s="85"/>
      <c r="P699" s="85"/>
      <c r="Q699" s="85"/>
      <c r="R699" s="85"/>
      <c r="S699" s="85"/>
      <c r="T699" s="85"/>
      <c r="U699" s="85"/>
    </row>
    <row r="700" spans="2:21"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5"/>
      <c r="M700" s="85"/>
      <c r="N700" s="85"/>
      <c r="O700" s="85"/>
      <c r="P700" s="85"/>
      <c r="Q700" s="85"/>
      <c r="R700" s="85"/>
      <c r="S700" s="85"/>
      <c r="T700" s="85"/>
      <c r="U700" s="85"/>
    </row>
    <row r="701" spans="2:21"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5"/>
      <c r="M701" s="85"/>
      <c r="N701" s="85"/>
      <c r="O701" s="85"/>
      <c r="P701" s="85"/>
      <c r="Q701" s="85"/>
      <c r="R701" s="85"/>
      <c r="S701" s="85"/>
      <c r="T701" s="85"/>
      <c r="U701" s="85"/>
    </row>
    <row r="702" spans="2:21"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5"/>
      <c r="M702" s="85"/>
      <c r="N702" s="85"/>
      <c r="O702" s="85"/>
      <c r="P702" s="85"/>
      <c r="Q702" s="85"/>
      <c r="R702" s="85"/>
      <c r="S702" s="85"/>
      <c r="T702" s="85"/>
      <c r="U702" s="85"/>
    </row>
    <row r="703" spans="2:21"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5"/>
      <c r="M703" s="85"/>
      <c r="N703" s="85"/>
      <c r="O703" s="85"/>
      <c r="P703" s="85"/>
      <c r="Q703" s="85"/>
      <c r="R703" s="85"/>
      <c r="S703" s="85"/>
      <c r="T703" s="85"/>
      <c r="U703" s="85"/>
    </row>
    <row r="704" spans="2:21"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5"/>
      <c r="M704" s="85"/>
      <c r="N704" s="85"/>
      <c r="O704" s="85"/>
      <c r="P704" s="85"/>
      <c r="Q704" s="85"/>
      <c r="R704" s="85"/>
      <c r="S704" s="85"/>
      <c r="T704" s="85"/>
      <c r="U704" s="85"/>
    </row>
    <row r="705" spans="2:21"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5"/>
      <c r="M705" s="85"/>
      <c r="N705" s="85"/>
      <c r="O705" s="85"/>
      <c r="P705" s="85"/>
      <c r="Q705" s="85"/>
      <c r="R705" s="85"/>
      <c r="S705" s="85"/>
      <c r="T705" s="85"/>
      <c r="U705" s="85"/>
    </row>
    <row r="706" spans="2:21"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5"/>
      <c r="M706" s="85"/>
      <c r="N706" s="85"/>
      <c r="O706" s="85"/>
      <c r="P706" s="85"/>
      <c r="Q706" s="85"/>
      <c r="R706" s="85"/>
      <c r="S706" s="85"/>
      <c r="T706" s="85"/>
      <c r="U706" s="85"/>
    </row>
    <row r="707" spans="2:21"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5"/>
      <c r="M707" s="85"/>
      <c r="N707" s="85"/>
      <c r="O707" s="85"/>
      <c r="P707" s="85"/>
      <c r="Q707" s="85"/>
      <c r="R707" s="85"/>
      <c r="S707" s="85"/>
      <c r="T707" s="85"/>
      <c r="U707" s="85"/>
    </row>
    <row r="708" spans="2:21"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5"/>
      <c r="M708" s="85"/>
      <c r="N708" s="85"/>
      <c r="O708" s="85"/>
      <c r="P708" s="85"/>
      <c r="Q708" s="85"/>
      <c r="R708" s="85"/>
      <c r="S708" s="85"/>
      <c r="T708" s="85"/>
      <c r="U708" s="85"/>
    </row>
    <row r="709" spans="2:21"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5"/>
      <c r="M709" s="85"/>
      <c r="N709" s="85"/>
      <c r="O709" s="85"/>
      <c r="P709" s="85"/>
      <c r="Q709" s="85"/>
      <c r="R709" s="85"/>
      <c r="S709" s="85"/>
      <c r="T709" s="85"/>
      <c r="U709" s="85"/>
    </row>
    <row r="710" spans="2:21"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5"/>
      <c r="M710" s="85"/>
      <c r="N710" s="85"/>
      <c r="O710" s="85"/>
      <c r="P710" s="85"/>
      <c r="Q710" s="85"/>
      <c r="R710" s="85"/>
      <c r="S710" s="85"/>
      <c r="T710" s="85"/>
      <c r="U710" s="85"/>
    </row>
    <row r="711" spans="2:21"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5"/>
      <c r="M711" s="85"/>
      <c r="N711" s="85"/>
      <c r="O711" s="85"/>
      <c r="P711" s="85"/>
      <c r="Q711" s="85"/>
      <c r="R711" s="85"/>
      <c r="S711" s="85"/>
      <c r="T711" s="85"/>
      <c r="U711" s="85"/>
    </row>
    <row r="712" spans="2:21"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5"/>
      <c r="M712" s="85"/>
      <c r="N712" s="85"/>
      <c r="O712" s="85"/>
      <c r="P712" s="85"/>
      <c r="Q712" s="85"/>
      <c r="R712" s="85"/>
      <c r="S712" s="85"/>
      <c r="T712" s="85"/>
      <c r="U712" s="85"/>
    </row>
    <row r="713" spans="2:21"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5"/>
      <c r="M713" s="85"/>
      <c r="N713" s="85"/>
      <c r="O713" s="85"/>
      <c r="P713" s="85"/>
      <c r="Q713" s="85"/>
      <c r="R713" s="85"/>
      <c r="S713" s="85"/>
      <c r="T713" s="85"/>
      <c r="U713" s="85"/>
    </row>
    <row r="714" spans="2:21"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5"/>
      <c r="M714" s="85"/>
      <c r="N714" s="85"/>
      <c r="O714" s="85"/>
      <c r="P714" s="85"/>
      <c r="Q714" s="85"/>
      <c r="R714" s="85"/>
      <c r="S714" s="85"/>
      <c r="T714" s="85"/>
      <c r="U714" s="85"/>
    </row>
    <row r="715" spans="2:21"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5"/>
      <c r="M715" s="85"/>
      <c r="N715" s="85"/>
      <c r="O715" s="85"/>
      <c r="P715" s="85"/>
      <c r="Q715" s="85"/>
      <c r="R715" s="85"/>
      <c r="S715" s="85"/>
      <c r="T715" s="85"/>
      <c r="U715" s="85"/>
    </row>
    <row r="716" spans="2:21"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5"/>
      <c r="M716" s="85"/>
      <c r="N716" s="85"/>
      <c r="O716" s="85"/>
      <c r="P716" s="85"/>
      <c r="Q716" s="85"/>
      <c r="R716" s="85"/>
      <c r="S716" s="85"/>
      <c r="T716" s="85"/>
      <c r="U716" s="85"/>
    </row>
    <row r="717" spans="2:21"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5"/>
      <c r="M717" s="85"/>
      <c r="N717" s="85"/>
      <c r="O717" s="85"/>
      <c r="P717" s="85"/>
      <c r="Q717" s="85"/>
      <c r="R717" s="85"/>
      <c r="S717" s="85"/>
      <c r="T717" s="85"/>
      <c r="U717" s="85"/>
    </row>
    <row r="718" spans="2:21"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5"/>
      <c r="M718" s="85"/>
      <c r="N718" s="85"/>
      <c r="O718" s="85"/>
      <c r="P718" s="85"/>
      <c r="Q718" s="85"/>
      <c r="R718" s="85"/>
      <c r="S718" s="85"/>
      <c r="T718" s="85"/>
      <c r="U718" s="85"/>
    </row>
    <row r="719" spans="2:21"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5"/>
      <c r="M719" s="85"/>
      <c r="N719" s="85"/>
      <c r="O719" s="85"/>
      <c r="P719" s="85"/>
      <c r="Q719" s="85"/>
      <c r="R719" s="85"/>
      <c r="S719" s="85"/>
      <c r="T719" s="85"/>
      <c r="U719" s="85"/>
    </row>
    <row r="720" spans="2:21"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5"/>
      <c r="M720" s="85"/>
      <c r="N720" s="85"/>
      <c r="O720" s="85"/>
      <c r="P720" s="85"/>
      <c r="Q720" s="85"/>
      <c r="R720" s="85"/>
      <c r="S720" s="85"/>
      <c r="T720" s="85"/>
      <c r="U720" s="85"/>
    </row>
    <row r="721" spans="2:21"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5"/>
      <c r="M721" s="85"/>
      <c r="N721" s="85"/>
      <c r="O721" s="85"/>
      <c r="P721" s="85"/>
      <c r="Q721" s="85"/>
      <c r="R721" s="85"/>
      <c r="S721" s="85"/>
      <c r="T721" s="85"/>
      <c r="U721" s="85"/>
    </row>
    <row r="722" spans="2:21"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5"/>
      <c r="M722" s="85"/>
      <c r="N722" s="85"/>
      <c r="O722" s="85"/>
      <c r="P722" s="85"/>
      <c r="Q722" s="85"/>
      <c r="R722" s="85"/>
      <c r="S722" s="85"/>
      <c r="T722" s="85"/>
      <c r="U722" s="85"/>
    </row>
    <row r="723" spans="2:21"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5"/>
      <c r="M723" s="85"/>
      <c r="N723" s="85"/>
      <c r="O723" s="85"/>
      <c r="P723" s="85"/>
      <c r="Q723" s="85"/>
      <c r="R723" s="85"/>
      <c r="S723" s="85"/>
      <c r="T723" s="85"/>
      <c r="U723" s="85"/>
    </row>
    <row r="724" spans="2:21"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5"/>
      <c r="M724" s="85"/>
      <c r="N724" s="85"/>
      <c r="O724" s="85"/>
      <c r="P724" s="85"/>
      <c r="Q724" s="85"/>
      <c r="R724" s="85"/>
      <c r="S724" s="85"/>
      <c r="T724" s="85"/>
      <c r="U724" s="85"/>
    </row>
    <row r="725" spans="2:21"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5"/>
      <c r="M725" s="85"/>
      <c r="N725" s="85"/>
      <c r="O725" s="85"/>
      <c r="P725" s="85"/>
      <c r="Q725" s="85"/>
      <c r="R725" s="85"/>
      <c r="S725" s="85"/>
      <c r="T725" s="85"/>
      <c r="U725" s="85"/>
    </row>
    <row r="726" spans="2:21"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5"/>
      <c r="M726" s="85"/>
      <c r="N726" s="85"/>
      <c r="O726" s="85"/>
      <c r="P726" s="85"/>
      <c r="Q726" s="85"/>
      <c r="R726" s="85"/>
      <c r="S726" s="85"/>
      <c r="T726" s="85"/>
      <c r="U726" s="85"/>
    </row>
    <row r="727" spans="2:21"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5"/>
      <c r="M727" s="85"/>
      <c r="N727" s="85"/>
      <c r="O727" s="85"/>
      <c r="P727" s="85"/>
      <c r="Q727" s="85"/>
      <c r="R727" s="85"/>
      <c r="S727" s="85"/>
      <c r="T727" s="85"/>
      <c r="U727" s="85"/>
    </row>
    <row r="728" spans="2:21"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5"/>
      <c r="M728" s="85"/>
      <c r="N728" s="85"/>
      <c r="O728" s="85"/>
      <c r="P728" s="85"/>
      <c r="Q728" s="85"/>
      <c r="R728" s="85"/>
      <c r="S728" s="85"/>
      <c r="T728" s="85"/>
      <c r="U728" s="85"/>
    </row>
    <row r="729" spans="2:21"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5"/>
      <c r="M729" s="85"/>
      <c r="N729" s="85"/>
      <c r="O729" s="85"/>
      <c r="P729" s="85"/>
      <c r="Q729" s="85"/>
      <c r="R729" s="85"/>
      <c r="S729" s="85"/>
      <c r="T729" s="85"/>
      <c r="U729" s="85"/>
    </row>
    <row r="730" spans="2:21"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5"/>
      <c r="M730" s="85"/>
      <c r="N730" s="85"/>
      <c r="O730" s="85"/>
      <c r="P730" s="85"/>
      <c r="Q730" s="85"/>
      <c r="R730" s="85"/>
      <c r="S730" s="85"/>
      <c r="T730" s="85"/>
      <c r="U730" s="85"/>
    </row>
    <row r="731" spans="2:21"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5"/>
      <c r="M731" s="85"/>
      <c r="N731" s="85"/>
      <c r="O731" s="85"/>
      <c r="P731" s="85"/>
      <c r="Q731" s="85"/>
      <c r="R731" s="85"/>
      <c r="S731" s="85"/>
      <c r="T731" s="85"/>
      <c r="U731" s="85"/>
    </row>
    <row r="732" spans="2:21"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5"/>
      <c r="M732" s="85"/>
      <c r="N732" s="85"/>
      <c r="O732" s="85"/>
      <c r="P732" s="85"/>
      <c r="Q732" s="85"/>
      <c r="R732" s="85"/>
      <c r="S732" s="85"/>
      <c r="T732" s="85"/>
      <c r="U732" s="85"/>
    </row>
    <row r="733" spans="2:21"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5"/>
      <c r="M733" s="85"/>
      <c r="N733" s="85"/>
      <c r="O733" s="85"/>
      <c r="P733" s="85"/>
      <c r="Q733" s="85"/>
      <c r="R733" s="85"/>
      <c r="S733" s="85"/>
      <c r="T733" s="85"/>
      <c r="U733" s="85"/>
    </row>
    <row r="734" spans="2:21"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5"/>
      <c r="M734" s="85"/>
      <c r="N734" s="85"/>
      <c r="O734" s="85"/>
      <c r="P734" s="85"/>
      <c r="Q734" s="85"/>
      <c r="R734" s="85"/>
      <c r="S734" s="85"/>
      <c r="T734" s="85"/>
      <c r="U734" s="85"/>
    </row>
    <row r="735" spans="2:21"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5"/>
      <c r="M735" s="85"/>
      <c r="N735" s="85"/>
      <c r="O735" s="85"/>
      <c r="P735" s="85"/>
      <c r="Q735" s="85"/>
      <c r="R735" s="85"/>
      <c r="S735" s="85"/>
      <c r="T735" s="85"/>
      <c r="U735" s="85"/>
    </row>
    <row r="736" spans="2:21"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5"/>
      <c r="M736" s="85"/>
      <c r="N736" s="85"/>
      <c r="O736" s="85"/>
      <c r="P736" s="85"/>
      <c r="Q736" s="85"/>
      <c r="R736" s="85"/>
      <c r="S736" s="85"/>
      <c r="T736" s="85"/>
      <c r="U736" s="85"/>
    </row>
    <row r="737" spans="2:21"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5"/>
      <c r="M737" s="85"/>
      <c r="N737" s="85"/>
      <c r="O737" s="85"/>
      <c r="P737" s="85"/>
      <c r="Q737" s="85"/>
      <c r="R737" s="85"/>
      <c r="S737" s="85"/>
      <c r="T737" s="85"/>
      <c r="U737" s="85"/>
    </row>
    <row r="738" spans="2:21"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5"/>
      <c r="M738" s="85"/>
      <c r="N738" s="85"/>
      <c r="O738" s="85"/>
      <c r="P738" s="85"/>
      <c r="Q738" s="85"/>
      <c r="R738" s="85"/>
      <c r="S738" s="85"/>
      <c r="T738" s="85"/>
      <c r="U738" s="85"/>
    </row>
    <row r="739" spans="2:21"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5"/>
      <c r="M739" s="85"/>
      <c r="N739" s="85"/>
      <c r="O739" s="85"/>
      <c r="P739" s="85"/>
      <c r="Q739" s="85"/>
      <c r="R739" s="85"/>
      <c r="S739" s="85"/>
      <c r="T739" s="85"/>
      <c r="U739" s="85"/>
    </row>
    <row r="740" spans="2:21"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5"/>
      <c r="M740" s="85"/>
      <c r="N740" s="85"/>
      <c r="O740" s="85"/>
      <c r="P740" s="85"/>
      <c r="Q740" s="85"/>
      <c r="R740" s="85"/>
      <c r="S740" s="85"/>
      <c r="T740" s="85"/>
      <c r="U740" s="85"/>
    </row>
    <row r="741" spans="2:21"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5"/>
      <c r="M741" s="85"/>
      <c r="N741" s="85"/>
      <c r="O741" s="85"/>
      <c r="P741" s="85"/>
      <c r="Q741" s="85"/>
      <c r="R741" s="85"/>
      <c r="S741" s="85"/>
      <c r="T741" s="85"/>
      <c r="U741" s="85"/>
    </row>
    <row r="742" spans="2:21"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5"/>
      <c r="M742" s="85"/>
      <c r="N742" s="85"/>
      <c r="O742" s="85"/>
      <c r="P742" s="85"/>
      <c r="Q742" s="85"/>
      <c r="R742" s="85"/>
      <c r="S742" s="85"/>
      <c r="T742" s="85"/>
      <c r="U742" s="85"/>
    </row>
    <row r="743" spans="2:21"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5"/>
      <c r="M743" s="85"/>
      <c r="N743" s="85"/>
      <c r="O743" s="85"/>
      <c r="P743" s="85"/>
      <c r="Q743" s="85"/>
      <c r="R743" s="85"/>
      <c r="S743" s="85"/>
      <c r="T743" s="85"/>
      <c r="U743" s="85"/>
    </row>
    <row r="744" spans="2:21"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5"/>
      <c r="M744" s="85"/>
      <c r="N744" s="85"/>
      <c r="O744" s="85"/>
      <c r="P744" s="85"/>
      <c r="Q744" s="85"/>
      <c r="R744" s="85"/>
      <c r="S744" s="85"/>
      <c r="T744" s="85"/>
      <c r="U744" s="85"/>
    </row>
    <row r="745" spans="2:21"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5"/>
      <c r="M745" s="85"/>
      <c r="N745" s="85"/>
      <c r="O745" s="85"/>
      <c r="P745" s="85"/>
      <c r="Q745" s="85"/>
      <c r="R745" s="85"/>
      <c r="S745" s="85"/>
      <c r="T745" s="85"/>
      <c r="U745" s="85"/>
    </row>
    <row r="746" spans="2:21"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5"/>
      <c r="M746" s="85"/>
      <c r="N746" s="85"/>
      <c r="O746" s="85"/>
      <c r="P746" s="85"/>
      <c r="Q746" s="85"/>
      <c r="R746" s="85"/>
      <c r="S746" s="85"/>
      <c r="T746" s="85"/>
      <c r="U746" s="85"/>
    </row>
    <row r="747" spans="2:21"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5"/>
      <c r="M747" s="85"/>
      <c r="N747" s="85"/>
      <c r="O747" s="85"/>
      <c r="P747" s="85"/>
      <c r="Q747" s="85"/>
      <c r="R747" s="85"/>
      <c r="S747" s="85"/>
      <c r="T747" s="85"/>
      <c r="U747" s="85"/>
    </row>
    <row r="748" spans="2:21"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5"/>
      <c r="M748" s="85"/>
      <c r="N748" s="85"/>
      <c r="O748" s="85"/>
      <c r="P748" s="85"/>
      <c r="Q748" s="85"/>
      <c r="R748" s="85"/>
      <c r="S748" s="85"/>
      <c r="T748" s="85"/>
      <c r="U748" s="85"/>
    </row>
    <row r="749" spans="2:21"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5"/>
      <c r="M749" s="85"/>
      <c r="N749" s="85"/>
      <c r="O749" s="85"/>
      <c r="P749" s="85"/>
      <c r="Q749" s="85"/>
      <c r="R749" s="85"/>
      <c r="S749" s="85"/>
      <c r="T749" s="85"/>
      <c r="U749" s="85"/>
    </row>
    <row r="750" spans="2:21"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5"/>
      <c r="M750" s="85"/>
      <c r="N750" s="85"/>
      <c r="O750" s="85"/>
      <c r="P750" s="85"/>
      <c r="Q750" s="85"/>
      <c r="R750" s="85"/>
      <c r="S750" s="85"/>
      <c r="T750" s="85"/>
      <c r="U750" s="85"/>
    </row>
    <row r="751" spans="2:21"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5"/>
      <c r="M751" s="85"/>
      <c r="N751" s="85"/>
      <c r="O751" s="85"/>
      <c r="P751" s="85"/>
      <c r="Q751" s="85"/>
      <c r="R751" s="85"/>
      <c r="S751" s="85"/>
      <c r="T751" s="85"/>
      <c r="U751" s="85"/>
    </row>
    <row r="752" spans="2:21"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5"/>
      <c r="M752" s="85"/>
      <c r="N752" s="85"/>
      <c r="O752" s="85"/>
      <c r="P752" s="85"/>
      <c r="Q752" s="85"/>
      <c r="R752" s="85"/>
      <c r="S752" s="85"/>
      <c r="T752" s="85"/>
      <c r="U752" s="85"/>
    </row>
    <row r="753" spans="2:21"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5"/>
      <c r="M753" s="85"/>
      <c r="N753" s="85"/>
      <c r="O753" s="85"/>
      <c r="P753" s="85"/>
      <c r="Q753" s="85"/>
      <c r="R753" s="85"/>
      <c r="S753" s="85"/>
      <c r="T753" s="85"/>
      <c r="U753" s="85"/>
    </row>
    <row r="754" spans="2:21"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5"/>
      <c r="M754" s="85"/>
      <c r="N754" s="85"/>
      <c r="O754" s="85"/>
      <c r="P754" s="85"/>
      <c r="Q754" s="85"/>
      <c r="R754" s="85"/>
      <c r="S754" s="85"/>
      <c r="T754" s="85"/>
      <c r="U754" s="85"/>
    </row>
    <row r="755" spans="2:21"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5"/>
      <c r="M755" s="85"/>
      <c r="N755" s="85"/>
      <c r="O755" s="85"/>
      <c r="P755" s="85"/>
      <c r="Q755" s="85"/>
      <c r="R755" s="85"/>
      <c r="S755" s="85"/>
      <c r="T755" s="85"/>
      <c r="U755" s="85"/>
    </row>
    <row r="756" spans="2:21"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5"/>
      <c r="M756" s="85"/>
      <c r="N756" s="85"/>
      <c r="O756" s="85"/>
      <c r="P756" s="85"/>
      <c r="Q756" s="85"/>
      <c r="R756" s="85"/>
      <c r="S756" s="85"/>
      <c r="T756" s="85"/>
      <c r="U756" s="85"/>
    </row>
    <row r="757" spans="2:21"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5"/>
      <c r="M757" s="85"/>
      <c r="N757" s="85"/>
      <c r="O757" s="85"/>
      <c r="P757" s="85"/>
      <c r="Q757" s="85"/>
      <c r="R757" s="85"/>
      <c r="S757" s="85"/>
      <c r="T757" s="85"/>
      <c r="U757" s="85"/>
    </row>
    <row r="758" spans="2:21"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5"/>
      <c r="M758" s="85"/>
      <c r="N758" s="85"/>
      <c r="O758" s="85"/>
      <c r="P758" s="85"/>
      <c r="Q758" s="85"/>
      <c r="R758" s="85"/>
      <c r="S758" s="85"/>
      <c r="T758" s="85"/>
      <c r="U758" s="85"/>
    </row>
    <row r="759" spans="2:21"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5"/>
      <c r="M759" s="85"/>
      <c r="N759" s="85"/>
      <c r="O759" s="85"/>
      <c r="P759" s="85"/>
      <c r="Q759" s="85"/>
      <c r="R759" s="85"/>
      <c r="S759" s="85"/>
      <c r="T759" s="85"/>
      <c r="U759" s="85"/>
    </row>
    <row r="760" spans="2:21"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5"/>
      <c r="M760" s="85"/>
      <c r="N760" s="85"/>
      <c r="O760" s="85"/>
      <c r="P760" s="85"/>
      <c r="Q760" s="85"/>
      <c r="R760" s="85"/>
      <c r="S760" s="85"/>
      <c r="T760" s="85"/>
      <c r="U760" s="85"/>
    </row>
    <row r="761" spans="2:21"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5"/>
      <c r="M761" s="85"/>
      <c r="N761" s="85"/>
      <c r="O761" s="85"/>
      <c r="P761" s="85"/>
      <c r="Q761" s="85"/>
      <c r="R761" s="85"/>
      <c r="S761" s="85"/>
      <c r="T761" s="85"/>
      <c r="U761" s="85"/>
    </row>
    <row r="762" spans="2:21"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5"/>
      <c r="M762" s="85"/>
      <c r="N762" s="85"/>
      <c r="O762" s="85"/>
      <c r="P762" s="85"/>
      <c r="Q762" s="85"/>
      <c r="R762" s="85"/>
      <c r="S762" s="85"/>
      <c r="T762" s="85"/>
      <c r="U762" s="85"/>
    </row>
    <row r="763" spans="2:21"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5"/>
      <c r="M763" s="85"/>
      <c r="N763" s="85"/>
      <c r="O763" s="85"/>
      <c r="P763" s="85"/>
      <c r="Q763" s="85"/>
      <c r="R763" s="85"/>
      <c r="S763" s="85"/>
      <c r="T763" s="85"/>
      <c r="U763" s="85"/>
    </row>
    <row r="764" spans="2:21"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5"/>
      <c r="M764" s="85"/>
      <c r="N764" s="85"/>
      <c r="O764" s="85"/>
      <c r="P764" s="85"/>
      <c r="Q764" s="85"/>
      <c r="R764" s="85"/>
      <c r="S764" s="85"/>
      <c r="T764" s="85"/>
      <c r="U764" s="85"/>
    </row>
    <row r="765" spans="2:21"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5"/>
      <c r="M765" s="85"/>
      <c r="N765" s="85"/>
      <c r="O765" s="85"/>
      <c r="P765" s="85"/>
      <c r="Q765" s="85"/>
      <c r="R765" s="85"/>
      <c r="S765" s="85"/>
      <c r="T765" s="85"/>
      <c r="U765" s="85"/>
    </row>
    <row r="766" spans="2:21"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5"/>
      <c r="M766" s="85"/>
      <c r="N766" s="85"/>
      <c r="O766" s="85"/>
      <c r="P766" s="85"/>
      <c r="Q766" s="85"/>
      <c r="R766" s="85"/>
      <c r="S766" s="85"/>
      <c r="T766" s="85"/>
      <c r="U766" s="85"/>
    </row>
    <row r="767" spans="2:21"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5"/>
      <c r="M767" s="85"/>
      <c r="N767" s="85"/>
      <c r="O767" s="85"/>
      <c r="P767" s="85"/>
      <c r="Q767" s="85"/>
      <c r="R767" s="85"/>
      <c r="S767" s="85"/>
      <c r="T767" s="85"/>
      <c r="U767" s="85"/>
    </row>
    <row r="768" spans="2:21"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5"/>
      <c r="M768" s="85"/>
      <c r="N768" s="85"/>
      <c r="O768" s="85"/>
      <c r="P768" s="85"/>
      <c r="Q768" s="85"/>
      <c r="R768" s="85"/>
      <c r="S768" s="85"/>
      <c r="T768" s="85"/>
      <c r="U768" s="85"/>
    </row>
    <row r="769" spans="2:21"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5"/>
      <c r="M769" s="85"/>
      <c r="N769" s="85"/>
      <c r="O769" s="85"/>
      <c r="P769" s="85"/>
      <c r="Q769" s="85"/>
      <c r="R769" s="85"/>
      <c r="S769" s="85"/>
      <c r="T769" s="85"/>
      <c r="U769" s="85"/>
    </row>
    <row r="770" spans="2:21"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5"/>
      <c r="M770" s="85"/>
      <c r="N770" s="85"/>
      <c r="O770" s="85"/>
      <c r="P770" s="85"/>
      <c r="Q770" s="85"/>
      <c r="R770" s="85"/>
      <c r="S770" s="85"/>
      <c r="T770" s="85"/>
      <c r="U770" s="85"/>
    </row>
    <row r="771" spans="2:21"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5"/>
      <c r="M771" s="85"/>
      <c r="N771" s="85"/>
      <c r="O771" s="85"/>
      <c r="P771" s="85"/>
      <c r="Q771" s="85"/>
      <c r="R771" s="85"/>
      <c r="S771" s="85"/>
      <c r="T771" s="85"/>
      <c r="U771" s="85"/>
    </row>
    <row r="772" spans="2:21"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5"/>
      <c r="M772" s="85"/>
      <c r="N772" s="85"/>
      <c r="O772" s="85"/>
      <c r="P772" s="85"/>
      <c r="Q772" s="85"/>
      <c r="R772" s="85"/>
      <c r="S772" s="85"/>
      <c r="T772" s="85"/>
      <c r="U772" s="85"/>
    </row>
    <row r="773" spans="2:21"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5"/>
      <c r="M773" s="85"/>
      <c r="N773" s="85"/>
      <c r="O773" s="85"/>
      <c r="P773" s="85"/>
      <c r="Q773" s="85"/>
      <c r="R773" s="85"/>
      <c r="S773" s="85"/>
      <c r="T773" s="85"/>
      <c r="U773" s="85"/>
    </row>
    <row r="774" spans="2:21"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5"/>
      <c r="M774" s="85"/>
      <c r="N774" s="85"/>
      <c r="O774" s="85"/>
      <c r="P774" s="85"/>
      <c r="Q774" s="85"/>
      <c r="R774" s="85"/>
      <c r="S774" s="85"/>
      <c r="T774" s="85"/>
      <c r="U774" s="85"/>
    </row>
    <row r="775" spans="2:21"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5"/>
      <c r="M775" s="85"/>
      <c r="N775" s="85"/>
      <c r="O775" s="85"/>
      <c r="P775" s="85"/>
      <c r="Q775" s="85"/>
      <c r="R775" s="85"/>
      <c r="S775" s="85"/>
      <c r="T775" s="85"/>
      <c r="U775" s="85"/>
    </row>
    <row r="776" spans="2:21"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5"/>
      <c r="M776" s="85"/>
      <c r="N776" s="85"/>
      <c r="O776" s="85"/>
      <c r="P776" s="85"/>
      <c r="Q776" s="85"/>
      <c r="R776" s="85"/>
      <c r="S776" s="85"/>
      <c r="T776" s="85"/>
      <c r="U776" s="85"/>
    </row>
    <row r="777" spans="2:21"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5"/>
      <c r="M777" s="85"/>
      <c r="N777" s="85"/>
      <c r="O777" s="85"/>
      <c r="P777" s="85"/>
      <c r="Q777" s="85"/>
      <c r="R777" s="85"/>
      <c r="S777" s="85"/>
      <c r="T777" s="85"/>
      <c r="U777" s="85"/>
    </row>
    <row r="778" spans="2:21"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5"/>
      <c r="M778" s="85"/>
      <c r="N778" s="85"/>
      <c r="O778" s="85"/>
      <c r="P778" s="85"/>
      <c r="Q778" s="85"/>
      <c r="R778" s="85"/>
      <c r="S778" s="85"/>
      <c r="T778" s="85"/>
      <c r="U778" s="85"/>
    </row>
    <row r="779" spans="2:21"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5"/>
      <c r="M779" s="85"/>
      <c r="N779" s="85"/>
      <c r="O779" s="85"/>
      <c r="P779" s="85"/>
      <c r="Q779" s="85"/>
      <c r="R779" s="85"/>
      <c r="S779" s="85"/>
      <c r="T779" s="85"/>
      <c r="U779" s="85"/>
    </row>
    <row r="780" spans="2:21"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5"/>
      <c r="M780" s="85"/>
      <c r="N780" s="85"/>
      <c r="O780" s="85"/>
      <c r="P780" s="85"/>
      <c r="Q780" s="85"/>
      <c r="R780" s="85"/>
      <c r="S780" s="85"/>
      <c r="T780" s="85"/>
      <c r="U780" s="85"/>
    </row>
    <row r="781" spans="2:21"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5"/>
      <c r="M781" s="85"/>
      <c r="N781" s="85"/>
      <c r="O781" s="85"/>
      <c r="P781" s="85"/>
      <c r="Q781" s="85"/>
      <c r="R781" s="85"/>
      <c r="S781" s="85"/>
      <c r="T781" s="85"/>
      <c r="U781" s="85"/>
    </row>
    <row r="782" spans="2:21"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5"/>
      <c r="M782" s="85"/>
      <c r="N782" s="85"/>
      <c r="O782" s="85"/>
      <c r="P782" s="85"/>
      <c r="Q782" s="85"/>
      <c r="R782" s="85"/>
      <c r="S782" s="85"/>
      <c r="T782" s="85"/>
      <c r="U782" s="85"/>
    </row>
    <row r="783" spans="2:21"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5"/>
      <c r="M783" s="85"/>
      <c r="N783" s="85"/>
      <c r="O783" s="85"/>
      <c r="P783" s="85"/>
      <c r="Q783" s="85"/>
      <c r="R783" s="85"/>
      <c r="S783" s="85"/>
      <c r="T783" s="85"/>
      <c r="U783" s="85"/>
    </row>
    <row r="784" spans="2:21"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5"/>
      <c r="M784" s="85"/>
      <c r="N784" s="85"/>
      <c r="O784" s="85"/>
      <c r="P784" s="85"/>
      <c r="Q784" s="85"/>
      <c r="R784" s="85"/>
      <c r="S784" s="85"/>
      <c r="T784" s="85"/>
      <c r="U784" s="85"/>
    </row>
    <row r="785" spans="2:21"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5"/>
      <c r="M785" s="85"/>
      <c r="N785" s="85"/>
      <c r="O785" s="85"/>
      <c r="P785" s="85"/>
      <c r="Q785" s="85"/>
      <c r="R785" s="85"/>
      <c r="S785" s="85"/>
      <c r="T785" s="85"/>
      <c r="U785" s="85"/>
    </row>
    <row r="786" spans="2:21"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5"/>
      <c r="M786" s="85"/>
      <c r="N786" s="85"/>
      <c r="O786" s="85"/>
      <c r="P786" s="85"/>
      <c r="Q786" s="85"/>
      <c r="R786" s="85"/>
      <c r="S786" s="85"/>
      <c r="T786" s="85"/>
      <c r="U786" s="85"/>
    </row>
    <row r="787" spans="2:21"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5"/>
      <c r="M787" s="85"/>
      <c r="N787" s="85"/>
      <c r="O787" s="85"/>
      <c r="P787" s="85"/>
      <c r="Q787" s="85"/>
      <c r="R787" s="85"/>
      <c r="S787" s="85"/>
      <c r="T787" s="85"/>
      <c r="U787" s="85"/>
    </row>
    <row r="788" spans="2:21"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5"/>
      <c r="M788" s="85"/>
      <c r="N788" s="85"/>
      <c r="O788" s="85"/>
      <c r="P788" s="85"/>
      <c r="Q788" s="85"/>
      <c r="R788" s="85"/>
      <c r="S788" s="85"/>
      <c r="T788" s="85"/>
      <c r="U788" s="85"/>
    </row>
    <row r="789" spans="2:21"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5"/>
      <c r="M789" s="85"/>
      <c r="N789" s="85"/>
      <c r="O789" s="85"/>
      <c r="P789" s="85"/>
      <c r="Q789" s="85"/>
      <c r="R789" s="85"/>
      <c r="S789" s="85"/>
      <c r="T789" s="85"/>
      <c r="U789" s="85"/>
    </row>
    <row r="790" spans="2:21"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5"/>
      <c r="M790" s="85"/>
      <c r="N790" s="85"/>
      <c r="O790" s="85"/>
      <c r="P790" s="85"/>
      <c r="Q790" s="85"/>
      <c r="R790" s="85"/>
      <c r="S790" s="85"/>
      <c r="T790" s="85"/>
      <c r="U790" s="85"/>
    </row>
    <row r="791" spans="2:21"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5"/>
      <c r="M791" s="85"/>
      <c r="N791" s="85"/>
      <c r="O791" s="85"/>
      <c r="P791" s="85"/>
      <c r="Q791" s="85"/>
      <c r="R791" s="85"/>
      <c r="S791" s="85"/>
      <c r="T791" s="85"/>
      <c r="U791" s="85"/>
    </row>
    <row r="792" spans="2:21"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5"/>
      <c r="M792" s="85"/>
      <c r="N792" s="85"/>
      <c r="O792" s="85"/>
      <c r="P792" s="85"/>
      <c r="Q792" s="85"/>
      <c r="R792" s="85"/>
      <c r="S792" s="85"/>
      <c r="T792" s="85"/>
      <c r="U792" s="85"/>
    </row>
    <row r="793" spans="2:21"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5"/>
      <c r="M793" s="85"/>
      <c r="N793" s="85"/>
      <c r="O793" s="85"/>
      <c r="P793" s="85"/>
      <c r="Q793" s="85"/>
      <c r="R793" s="85"/>
      <c r="S793" s="85"/>
      <c r="T793" s="85"/>
      <c r="U793" s="85"/>
    </row>
    <row r="794" spans="2:21"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5"/>
      <c r="M794" s="85"/>
      <c r="N794" s="85"/>
      <c r="O794" s="85"/>
      <c r="P794" s="85"/>
      <c r="Q794" s="85"/>
      <c r="R794" s="85"/>
      <c r="S794" s="85"/>
      <c r="T794" s="85"/>
      <c r="U794" s="85"/>
    </row>
    <row r="795" spans="2:21"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5"/>
      <c r="M795" s="85"/>
      <c r="N795" s="85"/>
      <c r="O795" s="85"/>
      <c r="P795" s="85"/>
      <c r="Q795" s="85"/>
      <c r="R795" s="85"/>
      <c r="S795" s="85"/>
      <c r="T795" s="85"/>
      <c r="U795" s="85"/>
    </row>
    <row r="796" spans="2:21"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5"/>
      <c r="M796" s="85"/>
      <c r="N796" s="85"/>
      <c r="O796" s="85"/>
      <c r="P796" s="85"/>
      <c r="Q796" s="85"/>
      <c r="R796" s="85"/>
      <c r="S796" s="85"/>
      <c r="T796" s="85"/>
      <c r="U796" s="85"/>
    </row>
    <row r="797" spans="2:21"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5"/>
      <c r="M797" s="85"/>
      <c r="N797" s="85"/>
      <c r="O797" s="85"/>
      <c r="P797" s="85"/>
      <c r="Q797" s="85"/>
      <c r="R797" s="85"/>
      <c r="S797" s="85"/>
      <c r="T797" s="85"/>
      <c r="U797" s="85"/>
    </row>
    <row r="798" spans="2:21"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5"/>
      <c r="M798" s="85"/>
      <c r="N798" s="85"/>
      <c r="O798" s="85"/>
      <c r="P798" s="85"/>
      <c r="Q798" s="85"/>
      <c r="R798" s="85"/>
      <c r="S798" s="85"/>
      <c r="T798" s="85"/>
      <c r="U798" s="85"/>
    </row>
    <row r="799" spans="2:21"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5"/>
      <c r="M799" s="85"/>
      <c r="N799" s="85"/>
      <c r="O799" s="85"/>
      <c r="P799" s="85"/>
      <c r="Q799" s="85"/>
      <c r="R799" s="85"/>
      <c r="S799" s="85"/>
      <c r="T799" s="85"/>
      <c r="U799" s="85"/>
    </row>
    <row r="800" spans="2:21"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5"/>
      <c r="M800" s="85"/>
      <c r="N800" s="85"/>
      <c r="O800" s="85"/>
      <c r="P800" s="85"/>
      <c r="Q800" s="85"/>
      <c r="R800" s="85"/>
      <c r="S800" s="85"/>
      <c r="T800" s="85"/>
      <c r="U800" s="85"/>
    </row>
    <row r="801" spans="2:21"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5"/>
      <c r="M801" s="85"/>
      <c r="N801" s="85"/>
      <c r="O801" s="85"/>
      <c r="P801" s="85"/>
      <c r="Q801" s="85"/>
      <c r="R801" s="85"/>
      <c r="S801" s="85"/>
      <c r="T801" s="85"/>
      <c r="U801" s="85"/>
    </row>
    <row r="802" spans="2:21"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5"/>
      <c r="M802" s="85"/>
      <c r="N802" s="85"/>
      <c r="O802" s="85"/>
      <c r="P802" s="85"/>
      <c r="Q802" s="85"/>
      <c r="R802" s="85"/>
      <c r="S802" s="85"/>
      <c r="T802" s="85"/>
      <c r="U802" s="85"/>
    </row>
    <row r="803" spans="2:21"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5"/>
      <c r="M803" s="85"/>
      <c r="N803" s="85"/>
      <c r="O803" s="85"/>
      <c r="P803" s="85"/>
      <c r="Q803" s="85"/>
      <c r="R803" s="85"/>
      <c r="S803" s="85"/>
      <c r="T803" s="85"/>
      <c r="U803" s="85"/>
    </row>
    <row r="804" spans="2:21"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5"/>
      <c r="M804" s="85"/>
      <c r="N804" s="85"/>
      <c r="O804" s="85"/>
      <c r="P804" s="85"/>
      <c r="Q804" s="85"/>
      <c r="R804" s="85"/>
      <c r="S804" s="85"/>
      <c r="T804" s="85"/>
      <c r="U804" s="85"/>
    </row>
    <row r="805" spans="2:21"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5"/>
      <c r="M805" s="85"/>
      <c r="N805" s="85"/>
      <c r="O805" s="85"/>
      <c r="P805" s="85"/>
      <c r="Q805" s="85"/>
      <c r="R805" s="85"/>
      <c r="S805" s="85"/>
      <c r="T805" s="85"/>
      <c r="U805" s="85"/>
    </row>
    <row r="806" spans="2:21"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5"/>
      <c r="M806" s="85"/>
      <c r="N806" s="85"/>
      <c r="O806" s="85"/>
      <c r="P806" s="85"/>
      <c r="Q806" s="85"/>
      <c r="R806" s="85"/>
      <c r="S806" s="85"/>
      <c r="T806" s="85"/>
      <c r="U806" s="85"/>
    </row>
    <row r="807" spans="2:21"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5"/>
      <c r="M807" s="85"/>
      <c r="N807" s="85"/>
      <c r="O807" s="85"/>
      <c r="P807" s="85"/>
      <c r="Q807" s="85"/>
      <c r="R807" s="85"/>
      <c r="S807" s="85"/>
      <c r="T807" s="85"/>
      <c r="U807" s="85"/>
    </row>
    <row r="808" spans="2:21"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5"/>
      <c r="M808" s="85"/>
      <c r="N808" s="85"/>
      <c r="O808" s="85"/>
      <c r="P808" s="85"/>
      <c r="Q808" s="85"/>
      <c r="R808" s="85"/>
      <c r="S808" s="85"/>
      <c r="T808" s="85"/>
      <c r="U808" s="85"/>
    </row>
    <row r="809" spans="2:21"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5"/>
      <c r="M809" s="85"/>
      <c r="N809" s="85"/>
      <c r="O809" s="85"/>
      <c r="P809" s="85"/>
      <c r="Q809" s="85"/>
      <c r="R809" s="85"/>
      <c r="S809" s="85"/>
      <c r="T809" s="85"/>
      <c r="U809" s="85"/>
    </row>
    <row r="810" spans="2:21"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5"/>
      <c r="M810" s="85"/>
      <c r="N810" s="85"/>
      <c r="O810" s="85"/>
      <c r="P810" s="85"/>
      <c r="Q810" s="85"/>
      <c r="R810" s="85"/>
      <c r="S810" s="85"/>
      <c r="T810" s="85"/>
      <c r="U810" s="85"/>
    </row>
    <row r="811" spans="2:21"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5"/>
      <c r="M811" s="85"/>
      <c r="N811" s="85"/>
      <c r="O811" s="85"/>
      <c r="P811" s="85"/>
      <c r="Q811" s="85"/>
      <c r="R811" s="85"/>
      <c r="S811" s="85"/>
      <c r="T811" s="85"/>
      <c r="U811" s="85"/>
    </row>
    <row r="812" spans="2:21"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5"/>
      <c r="M812" s="85"/>
      <c r="N812" s="85"/>
      <c r="O812" s="85"/>
      <c r="P812" s="85"/>
      <c r="Q812" s="85"/>
      <c r="R812" s="85"/>
      <c r="S812" s="85"/>
      <c r="T812" s="85"/>
      <c r="U812" s="85"/>
    </row>
    <row r="813" spans="2:21"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5"/>
      <c r="M813" s="85"/>
      <c r="N813" s="85"/>
      <c r="O813" s="85"/>
      <c r="P813" s="85"/>
      <c r="Q813" s="85"/>
      <c r="R813" s="85"/>
      <c r="S813" s="85"/>
      <c r="T813" s="85"/>
      <c r="U813" s="85"/>
    </row>
    <row r="814" spans="2:21"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5"/>
      <c r="M814" s="85"/>
      <c r="N814" s="85"/>
      <c r="O814" s="85"/>
      <c r="P814" s="85"/>
      <c r="Q814" s="85"/>
      <c r="R814" s="85"/>
      <c r="S814" s="85"/>
      <c r="T814" s="85"/>
      <c r="U814" s="85"/>
    </row>
    <row r="815" spans="2:21"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5"/>
      <c r="M815" s="85"/>
      <c r="N815" s="85"/>
      <c r="O815" s="85"/>
      <c r="P815" s="85"/>
      <c r="Q815" s="85"/>
      <c r="R815" s="85"/>
      <c r="S815" s="85"/>
      <c r="T815" s="85"/>
      <c r="U815" s="85"/>
    </row>
    <row r="816" spans="2:21"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5"/>
      <c r="M816" s="85"/>
      <c r="N816" s="85"/>
      <c r="O816" s="85"/>
      <c r="P816" s="85"/>
      <c r="Q816" s="85"/>
      <c r="R816" s="85"/>
      <c r="S816" s="85"/>
      <c r="T816" s="85"/>
      <c r="U816" s="85"/>
    </row>
    <row r="817" spans="2:21"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5"/>
      <c r="M817" s="85"/>
      <c r="N817" s="85"/>
      <c r="O817" s="85"/>
      <c r="P817" s="85"/>
      <c r="Q817" s="85"/>
      <c r="R817" s="85"/>
      <c r="S817" s="85"/>
      <c r="T817" s="85"/>
      <c r="U817" s="85"/>
    </row>
    <row r="818" spans="2:21"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5"/>
      <c r="M818" s="85"/>
      <c r="N818" s="85"/>
      <c r="O818" s="85"/>
      <c r="P818" s="85"/>
      <c r="Q818" s="85"/>
      <c r="R818" s="85"/>
      <c r="S818" s="85"/>
      <c r="T818" s="85"/>
      <c r="U818" s="85"/>
    </row>
    <row r="819" spans="2:21"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5"/>
      <c r="M819" s="85"/>
      <c r="N819" s="85"/>
      <c r="O819" s="85"/>
      <c r="P819" s="85"/>
      <c r="Q819" s="85"/>
      <c r="R819" s="85"/>
      <c r="S819" s="85"/>
      <c r="T819" s="85"/>
      <c r="U819" s="85"/>
    </row>
    <row r="820" spans="2:21"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5"/>
      <c r="M820" s="85"/>
      <c r="N820" s="85"/>
      <c r="O820" s="85"/>
      <c r="P820" s="85"/>
      <c r="Q820" s="85"/>
      <c r="R820" s="85"/>
      <c r="S820" s="85"/>
      <c r="T820" s="85"/>
      <c r="U820" s="85"/>
    </row>
    <row r="821" spans="2:21"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5"/>
      <c r="M821" s="85"/>
      <c r="N821" s="85"/>
      <c r="O821" s="85"/>
      <c r="P821" s="85"/>
      <c r="Q821" s="85"/>
      <c r="R821" s="85"/>
      <c r="S821" s="85"/>
      <c r="T821" s="85"/>
      <c r="U821" s="85"/>
    </row>
    <row r="822" spans="2:21"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5"/>
      <c r="M822" s="85"/>
      <c r="N822" s="85"/>
      <c r="O822" s="85"/>
      <c r="P822" s="85"/>
      <c r="Q822" s="85"/>
      <c r="R822" s="85"/>
      <c r="S822" s="85"/>
      <c r="T822" s="85"/>
      <c r="U822" s="85"/>
    </row>
    <row r="823" spans="2:21"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5"/>
      <c r="M823" s="85"/>
      <c r="N823" s="85"/>
      <c r="O823" s="85"/>
      <c r="P823" s="85"/>
      <c r="Q823" s="85"/>
      <c r="R823" s="85"/>
      <c r="S823" s="85"/>
      <c r="T823" s="85"/>
      <c r="U823" s="85"/>
    </row>
    <row r="824" spans="2:21"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5"/>
      <c r="M824" s="85"/>
      <c r="N824" s="85"/>
      <c r="O824" s="85"/>
      <c r="P824" s="85"/>
      <c r="Q824" s="85"/>
      <c r="R824" s="85"/>
      <c r="S824" s="85"/>
      <c r="T824" s="85"/>
      <c r="U824" s="85"/>
    </row>
    <row r="825" spans="2:21"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5"/>
      <c r="M825" s="85"/>
      <c r="N825" s="85"/>
      <c r="O825" s="85"/>
      <c r="P825" s="85"/>
      <c r="Q825" s="85"/>
      <c r="R825" s="85"/>
      <c r="S825" s="85"/>
      <c r="T825" s="85"/>
      <c r="U825" s="85"/>
    </row>
    <row r="826" spans="2:21"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5"/>
      <c r="M826" s="85"/>
      <c r="N826" s="85"/>
      <c r="O826" s="85"/>
      <c r="P826" s="85"/>
      <c r="Q826" s="85"/>
      <c r="R826" s="85"/>
      <c r="S826" s="85"/>
      <c r="T826" s="85"/>
      <c r="U826" s="85"/>
    </row>
    <row r="827" spans="2:21"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5"/>
      <c r="M827" s="85"/>
      <c r="N827" s="85"/>
      <c r="O827" s="85"/>
      <c r="P827" s="85"/>
      <c r="Q827" s="85"/>
      <c r="R827" s="85"/>
      <c r="S827" s="85"/>
      <c r="T827" s="85"/>
      <c r="U827" s="85"/>
    </row>
    <row r="828" spans="2:21"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5"/>
      <c r="M828" s="85"/>
      <c r="N828" s="85"/>
      <c r="O828" s="85"/>
      <c r="P828" s="85"/>
      <c r="Q828" s="85"/>
      <c r="R828" s="85"/>
      <c r="S828" s="85"/>
      <c r="T828" s="85"/>
      <c r="U828" s="85"/>
    </row>
    <row r="829" spans="2:21"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5"/>
      <c r="M829" s="85"/>
      <c r="N829" s="85"/>
      <c r="O829" s="85"/>
      <c r="P829" s="85"/>
      <c r="Q829" s="85"/>
      <c r="R829" s="85"/>
      <c r="S829" s="85"/>
      <c r="T829" s="85"/>
      <c r="U829" s="85"/>
    </row>
    <row r="830" spans="2:21"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5"/>
      <c r="M830" s="85"/>
      <c r="N830" s="85"/>
      <c r="O830" s="85"/>
      <c r="P830" s="85"/>
      <c r="Q830" s="85"/>
      <c r="R830" s="85"/>
      <c r="S830" s="85"/>
      <c r="T830" s="85"/>
      <c r="U830" s="85"/>
    </row>
    <row r="831" spans="2:21"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5"/>
      <c r="M831" s="85"/>
      <c r="N831" s="85"/>
      <c r="O831" s="85"/>
      <c r="P831" s="85"/>
      <c r="Q831" s="85"/>
      <c r="R831" s="85"/>
      <c r="S831" s="85"/>
      <c r="T831" s="85"/>
      <c r="U831" s="85"/>
    </row>
    <row r="832" spans="2:21"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5"/>
      <c r="M832" s="85"/>
      <c r="N832" s="85"/>
      <c r="O832" s="85"/>
      <c r="P832" s="85"/>
      <c r="Q832" s="85"/>
      <c r="R832" s="85"/>
      <c r="S832" s="85"/>
      <c r="T832" s="85"/>
      <c r="U832" s="85"/>
    </row>
    <row r="833" spans="2:21"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5"/>
      <c r="M833" s="85"/>
      <c r="N833" s="85"/>
      <c r="O833" s="85"/>
      <c r="P833" s="85"/>
      <c r="Q833" s="85"/>
      <c r="R833" s="85"/>
      <c r="S833" s="85"/>
      <c r="T833" s="85"/>
      <c r="U833" s="85"/>
    </row>
    <row r="834" spans="2:21"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5"/>
      <c r="M834" s="85"/>
      <c r="N834" s="85"/>
      <c r="O834" s="85"/>
      <c r="P834" s="85"/>
      <c r="Q834" s="85"/>
      <c r="R834" s="85"/>
      <c r="S834" s="85"/>
      <c r="T834" s="85"/>
      <c r="U834" s="85"/>
    </row>
    <row r="835" spans="2:21"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5"/>
      <c r="M835" s="85"/>
      <c r="N835" s="85"/>
      <c r="O835" s="85"/>
      <c r="P835" s="85"/>
      <c r="Q835" s="85"/>
      <c r="R835" s="85"/>
      <c r="S835" s="85"/>
      <c r="T835" s="85"/>
      <c r="U835" s="85"/>
    </row>
    <row r="836" spans="2:21"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5"/>
      <c r="M836" s="85"/>
      <c r="N836" s="85"/>
      <c r="O836" s="85"/>
      <c r="P836" s="85"/>
      <c r="Q836" s="85"/>
      <c r="R836" s="85"/>
      <c r="S836" s="85"/>
      <c r="T836" s="85"/>
      <c r="U836" s="85"/>
    </row>
    <row r="837" spans="2:21"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5"/>
      <c r="M837" s="85"/>
      <c r="N837" s="85"/>
      <c r="O837" s="85"/>
      <c r="P837" s="85"/>
      <c r="Q837" s="85"/>
      <c r="R837" s="85"/>
      <c r="S837" s="85"/>
      <c r="T837" s="85"/>
      <c r="U837" s="85"/>
    </row>
    <row r="838" spans="2:21"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5"/>
      <c r="M838" s="85"/>
      <c r="N838" s="85"/>
      <c r="O838" s="85"/>
      <c r="P838" s="85"/>
      <c r="Q838" s="85"/>
      <c r="R838" s="85"/>
      <c r="S838" s="85"/>
      <c r="T838" s="85"/>
      <c r="U838" s="85"/>
    </row>
    <row r="839" spans="2:21"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5"/>
      <c r="M839" s="85"/>
      <c r="N839" s="85"/>
      <c r="O839" s="85"/>
      <c r="P839" s="85"/>
      <c r="Q839" s="85"/>
      <c r="R839" s="85"/>
      <c r="S839" s="85"/>
      <c r="T839" s="85"/>
      <c r="U839" s="85"/>
    </row>
    <row r="840" spans="2:21"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5"/>
      <c r="M840" s="85"/>
      <c r="N840" s="85"/>
      <c r="O840" s="85"/>
      <c r="P840" s="85"/>
      <c r="Q840" s="85"/>
      <c r="R840" s="85"/>
      <c r="S840" s="85"/>
      <c r="T840" s="85"/>
      <c r="U840" s="85"/>
    </row>
    <row r="841" spans="2:21"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5"/>
      <c r="M841" s="85"/>
      <c r="N841" s="85"/>
      <c r="O841" s="85"/>
      <c r="P841" s="85"/>
      <c r="Q841" s="85"/>
      <c r="R841" s="85"/>
      <c r="S841" s="85"/>
      <c r="T841" s="85"/>
      <c r="U841" s="85"/>
    </row>
    <row r="842" spans="2:21"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5"/>
      <c r="M842" s="85"/>
      <c r="N842" s="85"/>
      <c r="O842" s="85"/>
      <c r="P842" s="85"/>
      <c r="Q842" s="85"/>
      <c r="R842" s="85"/>
      <c r="S842" s="85"/>
      <c r="T842" s="85"/>
      <c r="U842" s="85"/>
    </row>
    <row r="843" spans="2:21"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5"/>
      <c r="M843" s="85"/>
      <c r="N843" s="85"/>
      <c r="O843" s="85"/>
      <c r="P843" s="85"/>
      <c r="Q843" s="85"/>
      <c r="R843" s="85"/>
      <c r="S843" s="85"/>
      <c r="T843" s="85"/>
      <c r="U843" s="85"/>
    </row>
    <row r="844" spans="2:21"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5"/>
      <c r="M844" s="85"/>
      <c r="N844" s="85"/>
      <c r="O844" s="85"/>
      <c r="P844" s="85"/>
      <c r="Q844" s="85"/>
      <c r="R844" s="85"/>
      <c r="S844" s="85"/>
      <c r="T844" s="85"/>
      <c r="U844" s="85"/>
    </row>
    <row r="845" spans="2:21"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5"/>
      <c r="M845" s="85"/>
      <c r="N845" s="85"/>
      <c r="O845" s="85"/>
      <c r="P845" s="85"/>
      <c r="Q845" s="85"/>
      <c r="R845" s="85"/>
      <c r="S845" s="85"/>
      <c r="T845" s="85"/>
      <c r="U845" s="85"/>
    </row>
    <row r="846" spans="2:21"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5"/>
      <c r="M846" s="85"/>
      <c r="N846" s="85"/>
      <c r="O846" s="85"/>
      <c r="P846" s="85"/>
      <c r="Q846" s="85"/>
      <c r="R846" s="85"/>
      <c r="S846" s="85"/>
      <c r="T846" s="85"/>
      <c r="U846" s="85"/>
    </row>
    <row r="847" spans="2:21"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5"/>
      <c r="M847" s="85"/>
      <c r="N847" s="85"/>
      <c r="O847" s="85"/>
      <c r="P847" s="85"/>
      <c r="Q847" s="85"/>
      <c r="R847" s="85"/>
      <c r="S847" s="85"/>
      <c r="T847" s="85"/>
      <c r="U847" s="85"/>
    </row>
    <row r="848" spans="2:21"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5"/>
      <c r="M848" s="85"/>
      <c r="N848" s="85"/>
      <c r="O848" s="85"/>
      <c r="P848" s="85"/>
      <c r="Q848" s="85"/>
      <c r="R848" s="85"/>
      <c r="S848" s="85"/>
      <c r="T848" s="85"/>
      <c r="U848" s="85"/>
    </row>
    <row r="849" spans="2:21"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5"/>
      <c r="M849" s="85"/>
      <c r="N849" s="85"/>
      <c r="O849" s="85"/>
      <c r="P849" s="85"/>
      <c r="Q849" s="85"/>
      <c r="R849" s="85"/>
      <c r="S849" s="85"/>
      <c r="T849" s="85"/>
      <c r="U849" s="85"/>
    </row>
    <row r="850" spans="2:21"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5"/>
      <c r="M850" s="85"/>
      <c r="N850" s="85"/>
      <c r="O850" s="85"/>
      <c r="P850" s="85"/>
      <c r="Q850" s="85"/>
      <c r="R850" s="85"/>
      <c r="S850" s="85"/>
      <c r="T850" s="85"/>
      <c r="U850" s="85"/>
    </row>
    <row r="851" spans="2:21"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5"/>
      <c r="M851" s="85"/>
      <c r="N851" s="85"/>
      <c r="O851" s="85"/>
      <c r="P851" s="85"/>
      <c r="Q851" s="85"/>
      <c r="R851" s="85"/>
      <c r="S851" s="85"/>
      <c r="T851" s="85"/>
      <c r="U851" s="85"/>
    </row>
    <row r="852" spans="2:21"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5"/>
      <c r="M852" s="85"/>
      <c r="N852" s="85"/>
      <c r="O852" s="85"/>
      <c r="P852" s="85"/>
      <c r="Q852" s="85"/>
      <c r="R852" s="85"/>
      <c r="S852" s="85"/>
      <c r="T852" s="85"/>
      <c r="U852" s="85"/>
    </row>
    <row r="853" spans="2:21"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5"/>
      <c r="M853" s="85"/>
      <c r="N853" s="85"/>
      <c r="O853" s="85"/>
      <c r="P853" s="85"/>
      <c r="Q853" s="85"/>
      <c r="R853" s="85"/>
      <c r="S853" s="85"/>
      <c r="T853" s="85"/>
      <c r="U853" s="85"/>
    </row>
    <row r="854" spans="2:21"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5"/>
      <c r="M854" s="85"/>
      <c r="N854" s="85"/>
      <c r="O854" s="85"/>
      <c r="P854" s="85"/>
      <c r="Q854" s="85"/>
      <c r="R854" s="85"/>
      <c r="S854" s="85"/>
      <c r="T854" s="85"/>
      <c r="U854" s="85"/>
    </row>
    <row r="855" spans="2:21"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5"/>
      <c r="M855" s="85"/>
      <c r="N855" s="85"/>
      <c r="O855" s="85"/>
      <c r="P855" s="85"/>
      <c r="Q855" s="85"/>
      <c r="R855" s="85"/>
      <c r="S855" s="85"/>
      <c r="T855" s="85"/>
      <c r="U855" s="85"/>
    </row>
    <row r="856" spans="2:21"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5"/>
      <c r="M856" s="85"/>
      <c r="N856" s="85"/>
      <c r="O856" s="85"/>
      <c r="P856" s="85"/>
      <c r="Q856" s="85"/>
      <c r="R856" s="85"/>
      <c r="S856" s="85"/>
      <c r="T856" s="85"/>
      <c r="U856" s="85"/>
    </row>
    <row r="857" spans="2:21"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5"/>
      <c r="M857" s="85"/>
      <c r="N857" s="85"/>
      <c r="O857" s="85"/>
      <c r="P857" s="85"/>
      <c r="Q857" s="85"/>
      <c r="R857" s="85"/>
      <c r="S857" s="85"/>
      <c r="T857" s="85"/>
      <c r="U857" s="85"/>
    </row>
    <row r="858" spans="2:21"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5"/>
      <c r="M858" s="85"/>
      <c r="N858" s="85"/>
      <c r="O858" s="85"/>
      <c r="P858" s="85"/>
      <c r="Q858" s="85"/>
      <c r="R858" s="85"/>
      <c r="S858" s="85"/>
      <c r="T858" s="85"/>
      <c r="U858" s="85"/>
    </row>
    <row r="859" spans="2:21"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5"/>
      <c r="M859" s="85"/>
      <c r="N859" s="85"/>
      <c r="O859" s="85"/>
      <c r="P859" s="85"/>
      <c r="Q859" s="85"/>
      <c r="R859" s="85"/>
      <c r="S859" s="85"/>
      <c r="T859" s="85"/>
      <c r="U859" s="85"/>
    </row>
    <row r="860" spans="2:21"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5"/>
      <c r="M860" s="85"/>
      <c r="N860" s="85"/>
      <c r="O860" s="85"/>
      <c r="P860" s="85"/>
      <c r="Q860" s="85"/>
      <c r="R860" s="85"/>
      <c r="S860" s="85"/>
      <c r="T860" s="85"/>
      <c r="U860" s="85"/>
    </row>
    <row r="861" spans="2:21"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5"/>
      <c r="M861" s="85"/>
      <c r="N861" s="85"/>
      <c r="O861" s="85"/>
      <c r="P861" s="85"/>
      <c r="Q861" s="85"/>
      <c r="R861" s="85"/>
      <c r="S861" s="85"/>
      <c r="T861" s="85"/>
      <c r="U861" s="85"/>
    </row>
    <row r="862" spans="2:21"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5"/>
      <c r="M862" s="85"/>
      <c r="N862" s="85"/>
      <c r="O862" s="85"/>
      <c r="P862" s="85"/>
      <c r="Q862" s="85"/>
      <c r="R862" s="85"/>
      <c r="S862" s="85"/>
      <c r="T862" s="85"/>
      <c r="U862" s="85"/>
    </row>
    <row r="863" spans="2:21"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5"/>
      <c r="M863" s="85"/>
      <c r="N863" s="85"/>
      <c r="O863" s="85"/>
      <c r="P863" s="85"/>
      <c r="Q863" s="85"/>
      <c r="R863" s="85"/>
      <c r="S863" s="85"/>
      <c r="T863" s="85"/>
      <c r="U863" s="85"/>
    </row>
    <row r="864" spans="2:21"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5"/>
      <c r="M864" s="85"/>
      <c r="N864" s="85"/>
      <c r="O864" s="85"/>
      <c r="P864" s="85"/>
      <c r="Q864" s="85"/>
      <c r="R864" s="85"/>
      <c r="S864" s="85"/>
      <c r="T864" s="85"/>
      <c r="U864" s="85"/>
    </row>
    <row r="865" spans="2:21"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5"/>
      <c r="M865" s="85"/>
      <c r="N865" s="85"/>
      <c r="O865" s="85"/>
      <c r="P865" s="85"/>
      <c r="Q865" s="85"/>
      <c r="R865" s="85"/>
      <c r="S865" s="85"/>
      <c r="T865" s="85"/>
      <c r="U865" s="85"/>
    </row>
    <row r="866" spans="2:21"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5"/>
      <c r="M866" s="85"/>
      <c r="N866" s="85"/>
      <c r="O866" s="85"/>
      <c r="P866" s="85"/>
      <c r="Q866" s="85"/>
      <c r="R866" s="85"/>
      <c r="S866" s="85"/>
      <c r="T866" s="85"/>
      <c r="U866" s="85"/>
    </row>
    <row r="867" spans="2:21"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5"/>
      <c r="M867" s="85"/>
      <c r="N867" s="85"/>
      <c r="O867" s="85"/>
      <c r="P867" s="85"/>
      <c r="Q867" s="85"/>
      <c r="R867" s="85"/>
      <c r="S867" s="85"/>
      <c r="T867" s="85"/>
      <c r="U867" s="85"/>
    </row>
    <row r="868" spans="2:21"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5"/>
      <c r="M868" s="85"/>
      <c r="N868" s="85"/>
      <c r="O868" s="85"/>
      <c r="P868" s="85"/>
      <c r="Q868" s="85"/>
      <c r="R868" s="85"/>
      <c r="S868" s="85"/>
      <c r="T868" s="85"/>
      <c r="U868" s="85"/>
    </row>
    <row r="869" spans="2:21"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5"/>
      <c r="M869" s="85"/>
      <c r="N869" s="85"/>
      <c r="O869" s="85"/>
      <c r="P869" s="85"/>
      <c r="Q869" s="85"/>
      <c r="R869" s="85"/>
      <c r="S869" s="85"/>
      <c r="T869" s="85"/>
      <c r="U869" s="85"/>
    </row>
    <row r="870" spans="2:21"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5"/>
      <c r="M870" s="85"/>
      <c r="N870" s="85"/>
      <c r="O870" s="85"/>
      <c r="P870" s="85"/>
      <c r="Q870" s="85"/>
      <c r="R870" s="85"/>
      <c r="S870" s="85"/>
      <c r="T870" s="85"/>
      <c r="U870" s="85"/>
    </row>
    <row r="871" spans="2:21"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5"/>
      <c r="M871" s="85"/>
      <c r="N871" s="85"/>
      <c r="O871" s="85"/>
      <c r="P871" s="85"/>
      <c r="Q871" s="85"/>
      <c r="R871" s="85"/>
      <c r="S871" s="85"/>
      <c r="T871" s="85"/>
      <c r="U871" s="85"/>
    </row>
    <row r="872" spans="2:21"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5"/>
      <c r="M872" s="85"/>
      <c r="N872" s="85"/>
      <c r="O872" s="85"/>
      <c r="P872" s="85"/>
      <c r="Q872" s="85"/>
      <c r="R872" s="85"/>
      <c r="S872" s="85"/>
      <c r="T872" s="85"/>
      <c r="U872" s="85"/>
    </row>
    <row r="873" spans="2:21"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5"/>
      <c r="M873" s="85"/>
      <c r="N873" s="85"/>
      <c r="O873" s="85"/>
      <c r="P873" s="85"/>
      <c r="Q873" s="85"/>
      <c r="R873" s="85"/>
      <c r="S873" s="85"/>
      <c r="T873" s="85"/>
      <c r="U873" s="85"/>
    </row>
    <row r="874" spans="2:21"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5"/>
      <c r="M874" s="85"/>
      <c r="N874" s="85"/>
      <c r="O874" s="85"/>
      <c r="P874" s="85"/>
      <c r="Q874" s="85"/>
      <c r="R874" s="85"/>
      <c r="S874" s="85"/>
      <c r="T874" s="85"/>
      <c r="U874" s="85"/>
    </row>
    <row r="875" spans="2:21"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5"/>
      <c r="M875" s="85"/>
      <c r="N875" s="85"/>
      <c r="O875" s="85"/>
      <c r="P875" s="85"/>
      <c r="Q875" s="85"/>
      <c r="R875" s="85"/>
      <c r="S875" s="85"/>
      <c r="T875" s="85"/>
      <c r="U875" s="85"/>
    </row>
    <row r="876" spans="2:21"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5"/>
      <c r="M876" s="85"/>
      <c r="N876" s="85"/>
      <c r="O876" s="85"/>
      <c r="P876" s="85"/>
      <c r="Q876" s="85"/>
      <c r="R876" s="85"/>
      <c r="S876" s="85"/>
      <c r="T876" s="85"/>
      <c r="U876" s="85"/>
    </row>
    <row r="877" spans="2:21"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5"/>
      <c r="M877" s="85"/>
      <c r="N877" s="85"/>
      <c r="O877" s="85"/>
      <c r="P877" s="85"/>
      <c r="Q877" s="85"/>
      <c r="R877" s="85"/>
      <c r="S877" s="85"/>
      <c r="T877" s="85"/>
      <c r="U877" s="85"/>
    </row>
    <row r="878" spans="2:21"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5"/>
      <c r="M878" s="85"/>
      <c r="N878" s="85"/>
      <c r="O878" s="85"/>
      <c r="P878" s="85"/>
      <c r="Q878" s="85"/>
      <c r="R878" s="85"/>
      <c r="S878" s="85"/>
      <c r="T878" s="85"/>
      <c r="U878" s="85"/>
    </row>
    <row r="879" spans="2:21"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5"/>
      <c r="M879" s="85"/>
      <c r="N879" s="85"/>
      <c r="O879" s="85"/>
      <c r="P879" s="85"/>
      <c r="Q879" s="85"/>
      <c r="R879" s="85"/>
      <c r="S879" s="85"/>
      <c r="T879" s="85"/>
      <c r="U879" s="85"/>
    </row>
    <row r="880" spans="2:21"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5"/>
      <c r="M880" s="85"/>
      <c r="N880" s="85"/>
      <c r="O880" s="85"/>
      <c r="P880" s="85"/>
      <c r="Q880" s="85"/>
      <c r="R880" s="85"/>
      <c r="S880" s="85"/>
      <c r="T880" s="85"/>
      <c r="U880" s="85"/>
    </row>
    <row r="881" spans="2:21"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5"/>
      <c r="M881" s="85"/>
      <c r="N881" s="85"/>
      <c r="O881" s="85"/>
      <c r="P881" s="85"/>
      <c r="Q881" s="85"/>
      <c r="R881" s="85"/>
      <c r="S881" s="85"/>
      <c r="T881" s="85"/>
      <c r="U881" s="85"/>
    </row>
    <row r="882" spans="2:21"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5"/>
      <c r="M882" s="85"/>
      <c r="N882" s="85"/>
      <c r="O882" s="85"/>
      <c r="P882" s="85"/>
      <c r="Q882" s="85"/>
      <c r="R882" s="85"/>
      <c r="S882" s="85"/>
      <c r="T882" s="85"/>
      <c r="U882" s="85"/>
    </row>
    <row r="883" spans="2:21"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5"/>
      <c r="M883" s="85"/>
      <c r="N883" s="85"/>
      <c r="O883" s="85"/>
      <c r="P883" s="85"/>
      <c r="Q883" s="85"/>
      <c r="R883" s="85"/>
      <c r="S883" s="85"/>
      <c r="T883" s="85"/>
      <c r="U883" s="85"/>
    </row>
    <row r="884" spans="2:21"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5"/>
      <c r="M884" s="85"/>
      <c r="N884" s="85"/>
      <c r="O884" s="85"/>
      <c r="P884" s="85"/>
      <c r="Q884" s="85"/>
      <c r="R884" s="85"/>
      <c r="S884" s="85"/>
      <c r="T884" s="85"/>
      <c r="U884" s="85"/>
    </row>
    <row r="885" spans="2:21"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5"/>
      <c r="M885" s="85"/>
      <c r="N885" s="85"/>
      <c r="O885" s="85"/>
      <c r="P885" s="85"/>
      <c r="Q885" s="85"/>
      <c r="R885" s="85"/>
      <c r="S885" s="85"/>
      <c r="T885" s="85"/>
      <c r="U885" s="85"/>
    </row>
    <row r="886" spans="2:21"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5"/>
      <c r="M886" s="85"/>
      <c r="N886" s="85"/>
      <c r="O886" s="85"/>
      <c r="P886" s="85"/>
      <c r="Q886" s="85"/>
      <c r="R886" s="85"/>
      <c r="S886" s="85"/>
      <c r="T886" s="85"/>
      <c r="U886" s="85"/>
    </row>
    <row r="887" spans="2:21"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5"/>
      <c r="M887" s="85"/>
      <c r="N887" s="85"/>
      <c r="O887" s="85"/>
      <c r="P887" s="85"/>
      <c r="Q887" s="85"/>
      <c r="R887" s="85"/>
      <c r="S887" s="85"/>
      <c r="T887" s="85"/>
      <c r="U887" s="85"/>
    </row>
    <row r="888" spans="2:21"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5"/>
      <c r="M888" s="85"/>
      <c r="N888" s="85"/>
      <c r="O888" s="85"/>
      <c r="P888" s="85"/>
      <c r="Q888" s="85"/>
      <c r="R888" s="85"/>
      <c r="S888" s="85"/>
      <c r="T888" s="85"/>
      <c r="U888" s="85"/>
    </row>
    <row r="889" spans="2:21"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5"/>
      <c r="M889" s="85"/>
      <c r="N889" s="85"/>
      <c r="O889" s="85"/>
      <c r="P889" s="85"/>
      <c r="Q889" s="85"/>
      <c r="R889" s="85"/>
      <c r="S889" s="85"/>
      <c r="T889" s="85"/>
      <c r="U889" s="85"/>
    </row>
    <row r="890" spans="2:21"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5"/>
      <c r="M890" s="85"/>
      <c r="N890" s="85"/>
      <c r="O890" s="85"/>
      <c r="P890" s="85"/>
      <c r="Q890" s="85"/>
      <c r="R890" s="85"/>
      <c r="S890" s="85"/>
      <c r="T890" s="85"/>
      <c r="U890" s="85"/>
    </row>
    <row r="891" spans="2:21"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5"/>
      <c r="M891" s="85"/>
      <c r="N891" s="85"/>
      <c r="O891" s="85"/>
      <c r="P891" s="85"/>
      <c r="Q891" s="85"/>
      <c r="R891" s="85"/>
      <c r="S891" s="85"/>
      <c r="T891" s="85"/>
      <c r="U891" s="85"/>
    </row>
    <row r="892" spans="2:21"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5"/>
      <c r="M892" s="85"/>
      <c r="N892" s="85"/>
      <c r="O892" s="85"/>
      <c r="P892" s="85"/>
      <c r="Q892" s="85"/>
      <c r="R892" s="85"/>
      <c r="S892" s="85"/>
      <c r="T892" s="85"/>
      <c r="U892" s="85"/>
    </row>
    <row r="893" spans="2:21"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5"/>
      <c r="M893" s="85"/>
      <c r="N893" s="85"/>
      <c r="O893" s="85"/>
      <c r="P893" s="85"/>
      <c r="Q893" s="85"/>
      <c r="R893" s="85"/>
      <c r="S893" s="85"/>
      <c r="T893" s="85"/>
      <c r="U893" s="85"/>
    </row>
    <row r="894" spans="2:21"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5"/>
      <c r="M894" s="85"/>
      <c r="N894" s="85"/>
      <c r="O894" s="85"/>
      <c r="P894" s="85"/>
      <c r="Q894" s="85"/>
      <c r="R894" s="85"/>
      <c r="S894" s="85"/>
      <c r="T894" s="85"/>
      <c r="U894" s="85"/>
    </row>
    <row r="895" spans="2:21"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5"/>
      <c r="M895" s="85"/>
      <c r="N895" s="85"/>
      <c r="O895" s="85"/>
      <c r="P895" s="85"/>
      <c r="Q895" s="85"/>
      <c r="R895" s="85"/>
      <c r="S895" s="85"/>
      <c r="T895" s="85"/>
      <c r="U895" s="85"/>
    </row>
  </sheetData>
  <mergeCells count="10">
    <mergeCell ref="B2:U2"/>
    <mergeCell ref="B4:U4"/>
    <mergeCell ref="B5:U5"/>
    <mergeCell ref="B6:U6"/>
    <mergeCell ref="B7:B8"/>
    <mergeCell ref="C7:J7"/>
    <mergeCell ref="K7:K8"/>
    <mergeCell ref="L7:S7"/>
    <mergeCell ref="T7:T8"/>
    <mergeCell ref="U7:U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15"/>
  <sheetViews>
    <sheetView showGridLines="0" topLeftCell="A16" workbookViewId="0">
      <selection activeCell="T34" sqref="J34:T37"/>
    </sheetView>
  </sheetViews>
  <sheetFormatPr baseColWidth="10" defaultColWidth="11.42578125" defaultRowHeight="12.75"/>
  <cols>
    <col min="1" max="1" width="1.28515625" style="87" customWidth="1"/>
    <col min="2" max="2" width="68.7109375" style="87" customWidth="1"/>
    <col min="3" max="10" width="9.85546875" style="87" customWidth="1"/>
    <col min="11" max="11" width="11.42578125" style="87" customWidth="1"/>
    <col min="12" max="19" width="8.7109375" style="87" customWidth="1"/>
    <col min="20" max="20" width="13.5703125" style="87" customWidth="1"/>
    <col min="21" max="21" width="11.140625" style="87" customWidth="1"/>
    <col min="22" max="22" width="4.5703125" style="145" customWidth="1"/>
    <col min="23" max="16384" width="11.42578125" style="87"/>
  </cols>
  <sheetData>
    <row r="1" spans="1:54" ht="17.25">
      <c r="B1" s="88" t="s">
        <v>78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</row>
    <row r="2" spans="1:54" ht="17.25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</row>
    <row r="3" spans="1:54" ht="18.75" customHeight="1">
      <c r="B3" s="92" t="s">
        <v>79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</row>
    <row r="4" spans="1:54" ht="18.75" customHeight="1">
      <c r="B4" s="94" t="s">
        <v>2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1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</row>
    <row r="5" spans="1:54" ht="14.25" customHeight="1">
      <c r="B5" s="94" t="s">
        <v>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spans="1:54" ht="18" customHeight="1">
      <c r="A6" s="96"/>
      <c r="B6" s="97" t="s">
        <v>4</v>
      </c>
      <c r="C6" s="98">
        <v>2021</v>
      </c>
      <c r="D6" s="99"/>
      <c r="E6" s="99"/>
      <c r="F6" s="99"/>
      <c r="G6" s="99"/>
      <c r="H6" s="99"/>
      <c r="I6" s="99"/>
      <c r="J6" s="99"/>
      <c r="K6" s="100" t="s">
        <v>5</v>
      </c>
      <c r="L6" s="98">
        <v>2021</v>
      </c>
      <c r="M6" s="99"/>
      <c r="N6" s="99"/>
      <c r="O6" s="99"/>
      <c r="P6" s="99"/>
      <c r="Q6" s="99"/>
      <c r="R6" s="99"/>
      <c r="S6" s="99"/>
      <c r="T6" s="100" t="s">
        <v>80</v>
      </c>
      <c r="U6" s="100" t="s">
        <v>7</v>
      </c>
      <c r="V6" s="101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</row>
    <row r="7" spans="1:54" ht="27" customHeight="1" thickBot="1">
      <c r="A7" s="96"/>
      <c r="B7" s="102"/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8" t="s">
        <v>14</v>
      </c>
      <c r="J7" s="18" t="s">
        <v>15</v>
      </c>
      <c r="K7" s="103"/>
      <c r="L7" s="18" t="s">
        <v>8</v>
      </c>
      <c r="M7" s="18" t="s">
        <v>9</v>
      </c>
      <c r="N7" s="18" t="s">
        <v>10</v>
      </c>
      <c r="O7" s="18" t="s">
        <v>11</v>
      </c>
      <c r="P7" s="18" t="s">
        <v>12</v>
      </c>
      <c r="Q7" s="18" t="s">
        <v>13</v>
      </c>
      <c r="R7" s="18" t="s">
        <v>14</v>
      </c>
      <c r="S7" s="18" t="s">
        <v>15</v>
      </c>
      <c r="T7" s="103"/>
      <c r="U7" s="103"/>
      <c r="V7" s="101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</row>
    <row r="8" spans="1:54" ht="18" customHeight="1" thickTop="1">
      <c r="A8" s="96"/>
      <c r="B8" s="104" t="s">
        <v>17</v>
      </c>
      <c r="C8" s="105">
        <f t="shared" ref="C8:T8" si="0">+C9+C20</f>
        <v>12176.099999999999</v>
      </c>
      <c r="D8" s="105">
        <f t="shared" si="0"/>
        <v>12714.3</v>
      </c>
      <c r="E8" s="105">
        <f t="shared" si="0"/>
        <v>14277.900000000001</v>
      </c>
      <c r="F8" s="105">
        <f t="shared" si="0"/>
        <v>13523.5</v>
      </c>
      <c r="G8" s="105">
        <f t="shared" si="0"/>
        <v>15464.3</v>
      </c>
      <c r="H8" s="105">
        <f t="shared" si="0"/>
        <v>15494.3</v>
      </c>
      <c r="I8" s="105">
        <f t="shared" si="0"/>
        <v>15386.400000000001</v>
      </c>
      <c r="J8" s="105">
        <f t="shared" si="0"/>
        <v>15579.3</v>
      </c>
      <c r="K8" s="105">
        <f t="shared" si="0"/>
        <v>114616.1</v>
      </c>
      <c r="L8" s="105">
        <f t="shared" si="0"/>
        <v>12176.099999999999</v>
      </c>
      <c r="M8" s="105">
        <f t="shared" si="0"/>
        <v>12714.3</v>
      </c>
      <c r="N8" s="105">
        <f t="shared" si="0"/>
        <v>14278.000000000002</v>
      </c>
      <c r="O8" s="105">
        <f t="shared" si="0"/>
        <v>13523.5</v>
      </c>
      <c r="P8" s="105">
        <f t="shared" si="0"/>
        <v>15464.1</v>
      </c>
      <c r="Q8" s="105">
        <f t="shared" si="0"/>
        <v>14857.999999999998</v>
      </c>
      <c r="R8" s="105">
        <f t="shared" si="0"/>
        <v>14210.400000000001</v>
      </c>
      <c r="S8" s="105">
        <f t="shared" si="0"/>
        <v>13840.3</v>
      </c>
      <c r="T8" s="105">
        <f t="shared" si="0"/>
        <v>111064.7</v>
      </c>
      <c r="U8" s="106">
        <f t="shared" ref="U8:U13" si="1">+K8/T8*100</f>
        <v>103.19759563569704</v>
      </c>
      <c r="V8" s="107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</row>
    <row r="9" spans="1:54" ht="18" customHeight="1">
      <c r="A9" s="96"/>
      <c r="B9" s="108" t="s">
        <v>81</v>
      </c>
      <c r="C9" s="109">
        <f t="shared" ref="C9:J9" si="2">+C11+C12+C19</f>
        <v>9435.5999999999985</v>
      </c>
      <c r="D9" s="109">
        <f t="shared" si="2"/>
        <v>9745.7999999999993</v>
      </c>
      <c r="E9" s="109">
        <f t="shared" si="2"/>
        <v>11000.300000000001</v>
      </c>
      <c r="F9" s="109">
        <f t="shared" si="2"/>
        <v>10491.4</v>
      </c>
      <c r="G9" s="109">
        <f t="shared" si="2"/>
        <v>12283.699999999999</v>
      </c>
      <c r="H9" s="109">
        <f t="shared" si="2"/>
        <v>11911.4</v>
      </c>
      <c r="I9" s="109">
        <f t="shared" si="2"/>
        <v>11956.800000000001</v>
      </c>
      <c r="J9" s="109">
        <f t="shared" si="2"/>
        <v>11933</v>
      </c>
      <c r="K9" s="109">
        <f>+K10+K12+K19</f>
        <v>88758</v>
      </c>
      <c r="L9" s="109">
        <f t="shared" ref="L9:T9" si="3">+L11+L12+L19</f>
        <v>9435.5999999999985</v>
      </c>
      <c r="M9" s="109">
        <f t="shared" si="3"/>
        <v>9745.7999999999993</v>
      </c>
      <c r="N9" s="109">
        <f t="shared" si="3"/>
        <v>11000.300000000001</v>
      </c>
      <c r="O9" s="109">
        <f t="shared" si="3"/>
        <v>10491.4</v>
      </c>
      <c r="P9" s="109">
        <f t="shared" si="3"/>
        <v>12283.5</v>
      </c>
      <c r="Q9" s="109">
        <f t="shared" si="3"/>
        <v>11273.099999999999</v>
      </c>
      <c r="R9" s="109">
        <f t="shared" si="3"/>
        <v>10930.2</v>
      </c>
      <c r="S9" s="109">
        <f t="shared" si="3"/>
        <v>10595.1</v>
      </c>
      <c r="T9" s="109">
        <f t="shared" si="3"/>
        <v>85755</v>
      </c>
      <c r="U9" s="106">
        <f t="shared" si="1"/>
        <v>103.50183662760189</v>
      </c>
      <c r="V9" s="107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</row>
    <row r="10" spans="1:54" ht="18" customHeight="1">
      <c r="A10" s="96"/>
      <c r="B10" s="110" t="s">
        <v>34</v>
      </c>
      <c r="C10" s="109">
        <f t="shared" ref="C10:T10" si="4">+C11</f>
        <v>7976.4</v>
      </c>
      <c r="D10" s="109">
        <f t="shared" si="4"/>
        <v>8538.7999999999993</v>
      </c>
      <c r="E10" s="109">
        <f t="shared" si="4"/>
        <v>9633.1</v>
      </c>
      <c r="F10" s="109">
        <f t="shared" si="4"/>
        <v>9039.4</v>
      </c>
      <c r="G10" s="109">
        <f t="shared" si="4"/>
        <v>10820.3</v>
      </c>
      <c r="H10" s="109">
        <f t="shared" si="4"/>
        <v>10453.799999999999</v>
      </c>
      <c r="I10" s="109">
        <f t="shared" si="4"/>
        <v>10262.700000000001</v>
      </c>
      <c r="J10" s="109">
        <f t="shared" si="4"/>
        <v>10164</v>
      </c>
      <c r="K10" s="106">
        <f t="shared" si="4"/>
        <v>76888.5</v>
      </c>
      <c r="L10" s="109">
        <f t="shared" si="4"/>
        <v>7976.4</v>
      </c>
      <c r="M10" s="109">
        <f t="shared" si="4"/>
        <v>8538.7999999999993</v>
      </c>
      <c r="N10" s="109">
        <f t="shared" si="4"/>
        <v>9633.1</v>
      </c>
      <c r="O10" s="109">
        <f t="shared" si="4"/>
        <v>9039.4</v>
      </c>
      <c r="P10" s="109">
        <f t="shared" si="4"/>
        <v>10820.1</v>
      </c>
      <c r="Q10" s="109">
        <f t="shared" si="4"/>
        <v>9943.9</v>
      </c>
      <c r="R10" s="109">
        <f t="shared" si="4"/>
        <v>9528.1</v>
      </c>
      <c r="S10" s="109">
        <f t="shared" si="4"/>
        <v>9250.2000000000007</v>
      </c>
      <c r="T10" s="106">
        <f t="shared" si="4"/>
        <v>74730</v>
      </c>
      <c r="U10" s="106">
        <f t="shared" si="1"/>
        <v>102.88839823364111</v>
      </c>
      <c r="V10" s="107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</row>
    <row r="11" spans="1:54" ht="18" customHeight="1">
      <c r="A11" s="96"/>
      <c r="B11" s="111" t="s">
        <v>35</v>
      </c>
      <c r="C11" s="112">
        <f>+[1]DGA!L11</f>
        <v>7976.4</v>
      </c>
      <c r="D11" s="112">
        <f>+[1]DGA!M11</f>
        <v>8538.7999999999993</v>
      </c>
      <c r="E11" s="112">
        <f>+[1]DGA!N11</f>
        <v>9633.1</v>
      </c>
      <c r="F11" s="112">
        <f>+[1]DGA!O11</f>
        <v>9039.4</v>
      </c>
      <c r="G11" s="112">
        <f>+[1]DGA!P11</f>
        <v>10820.3</v>
      </c>
      <c r="H11" s="112">
        <f>+[1]DGA!Q11</f>
        <v>10453.799999999999</v>
      </c>
      <c r="I11" s="112">
        <f>+[1]DGA!R11</f>
        <v>10262.700000000001</v>
      </c>
      <c r="J11" s="112">
        <f>+[1]DGA!S11</f>
        <v>10164</v>
      </c>
      <c r="K11" s="113">
        <f>SUM(C11:J11)</f>
        <v>76888.5</v>
      </c>
      <c r="L11" s="112">
        <f>+'[1]PP (EST)'!L28</f>
        <v>7976.4</v>
      </c>
      <c r="M11" s="112">
        <f>+'[1]PP (EST)'!M28</f>
        <v>8538.7999999999993</v>
      </c>
      <c r="N11" s="112">
        <f>+'[1]PP (EST)'!N28</f>
        <v>9633.1</v>
      </c>
      <c r="O11" s="112">
        <f>+'[1]PP (EST)'!O28</f>
        <v>9039.4</v>
      </c>
      <c r="P11" s="112">
        <f>+'[1]PP (EST)'!P28</f>
        <v>10820.1</v>
      </c>
      <c r="Q11" s="112">
        <f>+'[1]PP (EST)'!Q28</f>
        <v>9943.9</v>
      </c>
      <c r="R11" s="112">
        <f>+'[1]PP (EST)'!R28</f>
        <v>9528.1</v>
      </c>
      <c r="S11" s="112">
        <f>+'[1]PP (EST)'!S28</f>
        <v>9250.2000000000007</v>
      </c>
      <c r="T11" s="113">
        <f>SUM(L11:S11)</f>
        <v>74730</v>
      </c>
      <c r="U11" s="113">
        <f t="shared" si="1"/>
        <v>102.88839823364111</v>
      </c>
      <c r="V11" s="107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</row>
    <row r="12" spans="1:54" ht="18" customHeight="1">
      <c r="A12" s="96"/>
      <c r="B12" s="41" t="s">
        <v>36</v>
      </c>
      <c r="C12" s="114">
        <f t="shared" ref="C12:S12" si="5">SUM(C13:C18)</f>
        <v>1407.4</v>
      </c>
      <c r="D12" s="114">
        <f t="shared" si="5"/>
        <v>1125.8</v>
      </c>
      <c r="E12" s="114">
        <f t="shared" si="5"/>
        <v>1330.8000000000002</v>
      </c>
      <c r="F12" s="114">
        <f t="shared" si="5"/>
        <v>1425.6</v>
      </c>
      <c r="G12" s="114">
        <f t="shared" si="5"/>
        <v>1435.3</v>
      </c>
      <c r="H12" s="114">
        <f t="shared" si="5"/>
        <v>1429.6000000000001</v>
      </c>
      <c r="I12" s="114">
        <f t="shared" si="5"/>
        <v>1666.7000000000003</v>
      </c>
      <c r="J12" s="114">
        <f t="shared" si="5"/>
        <v>1739.4</v>
      </c>
      <c r="K12" s="114">
        <f t="shared" si="5"/>
        <v>11560.6</v>
      </c>
      <c r="L12" s="114">
        <f t="shared" si="5"/>
        <v>1407.4</v>
      </c>
      <c r="M12" s="114">
        <f t="shared" si="5"/>
        <v>1125.8</v>
      </c>
      <c r="N12" s="114">
        <f t="shared" si="5"/>
        <v>1330.8000000000002</v>
      </c>
      <c r="O12" s="114">
        <f t="shared" si="5"/>
        <v>1425.6</v>
      </c>
      <c r="P12" s="114">
        <f t="shared" si="5"/>
        <v>1435.3</v>
      </c>
      <c r="Q12" s="114">
        <f t="shared" si="5"/>
        <v>1304.6999999999998</v>
      </c>
      <c r="R12" s="114">
        <f t="shared" si="5"/>
        <v>1365.6</v>
      </c>
      <c r="S12" s="114">
        <f t="shared" si="5"/>
        <v>1317.1</v>
      </c>
      <c r="T12" s="114">
        <f>SUM(T13:T18)</f>
        <v>10712.3</v>
      </c>
      <c r="U12" s="115">
        <f t="shared" si="1"/>
        <v>107.91893430915864</v>
      </c>
      <c r="V12" s="107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</row>
    <row r="13" spans="1:54" ht="18" customHeight="1">
      <c r="A13" s="96"/>
      <c r="B13" s="116" t="s">
        <v>39</v>
      </c>
      <c r="C13" s="112">
        <f>+[1]DGA!L13</f>
        <v>822.1</v>
      </c>
      <c r="D13" s="112">
        <f>+[1]DGA!M13</f>
        <v>642.20000000000005</v>
      </c>
      <c r="E13" s="112">
        <f>+[1]DGA!N13</f>
        <v>788.7</v>
      </c>
      <c r="F13" s="112">
        <f>+[1]DGA!O13</f>
        <v>871.4</v>
      </c>
      <c r="G13" s="112">
        <f>+[1]DGA!P13</f>
        <v>878.7</v>
      </c>
      <c r="H13" s="112">
        <f>+[1]DGA!Q13</f>
        <v>984</v>
      </c>
      <c r="I13" s="112">
        <f>+[1]DGA!R13</f>
        <v>1057.2</v>
      </c>
      <c r="J13" s="112">
        <f>+[1]DGA!S13</f>
        <v>1163.2</v>
      </c>
      <c r="K13" s="113">
        <f t="shared" ref="K13:K19" si="6">SUM(C13:J13)</f>
        <v>7207.5</v>
      </c>
      <c r="L13" s="117">
        <v>822.1</v>
      </c>
      <c r="M13" s="117">
        <v>642.20000000000005</v>
      </c>
      <c r="N13" s="117">
        <v>788.7</v>
      </c>
      <c r="O13" s="117">
        <v>871.4</v>
      </c>
      <c r="P13" s="117">
        <v>878.7</v>
      </c>
      <c r="Q13" s="117">
        <v>870.7</v>
      </c>
      <c r="R13" s="117">
        <v>842.4</v>
      </c>
      <c r="S13" s="117">
        <v>812.4</v>
      </c>
      <c r="T13" s="113">
        <f t="shared" ref="T13:T19" si="7">SUM(L13:S13)</f>
        <v>6528.5999999999995</v>
      </c>
      <c r="U13" s="113">
        <f t="shared" si="1"/>
        <v>110.39886039886039</v>
      </c>
      <c r="V13" s="107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</row>
    <row r="14" spans="1:54" ht="18" customHeight="1">
      <c r="A14" s="96"/>
      <c r="B14" s="116" t="s">
        <v>82</v>
      </c>
      <c r="C14" s="112">
        <f>+[1]DGA!L14</f>
        <v>0</v>
      </c>
      <c r="D14" s="112">
        <f>+[1]DGA!M14</f>
        <v>0</v>
      </c>
      <c r="E14" s="112">
        <f>+[1]DGA!N14</f>
        <v>0</v>
      </c>
      <c r="F14" s="112">
        <f>+[1]DGA!O14</f>
        <v>0</v>
      </c>
      <c r="G14" s="112">
        <f>+[1]DGA!P14</f>
        <v>0</v>
      </c>
      <c r="H14" s="112">
        <f>+[1]DGA!Q14</f>
        <v>0</v>
      </c>
      <c r="I14" s="112">
        <f>+[1]DGA!R14</f>
        <v>0</v>
      </c>
      <c r="J14" s="112">
        <f>+[1]DGA!S14</f>
        <v>0</v>
      </c>
      <c r="K14" s="113">
        <f t="shared" si="6"/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3">
        <f t="shared" si="7"/>
        <v>0</v>
      </c>
      <c r="U14" s="113">
        <v>0</v>
      </c>
      <c r="V14" s="107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</row>
    <row r="15" spans="1:54" ht="18" customHeight="1">
      <c r="A15" s="96"/>
      <c r="B15" s="116" t="s">
        <v>41</v>
      </c>
      <c r="C15" s="112">
        <f>+[1]DGA!L15</f>
        <v>300.89999999999998</v>
      </c>
      <c r="D15" s="112">
        <f>+[1]DGA!M15</f>
        <v>194.1</v>
      </c>
      <c r="E15" s="112">
        <f>+[1]DGA!N15</f>
        <v>218.9</v>
      </c>
      <c r="F15" s="112">
        <f>+[1]DGA!O15</f>
        <v>237.3</v>
      </c>
      <c r="G15" s="112">
        <f>+[1]DGA!P15</f>
        <v>227.6</v>
      </c>
      <c r="H15" s="112">
        <f>+[1]DGA!Q15</f>
        <v>116.4</v>
      </c>
      <c r="I15" s="112">
        <f>+[1]DGA!R15</f>
        <v>263.10000000000002</v>
      </c>
      <c r="J15" s="112">
        <f>+[1]DGA!S15</f>
        <v>194.9</v>
      </c>
      <c r="K15" s="113">
        <f t="shared" si="6"/>
        <v>1753.2000000000003</v>
      </c>
      <c r="L15" s="117">
        <v>300.89999999999998</v>
      </c>
      <c r="M15" s="117">
        <v>194.1</v>
      </c>
      <c r="N15" s="117">
        <v>218.9</v>
      </c>
      <c r="O15" s="117">
        <v>237.3</v>
      </c>
      <c r="P15" s="117">
        <v>227.6</v>
      </c>
      <c r="Q15" s="117">
        <v>166.1</v>
      </c>
      <c r="R15" s="117">
        <v>253.7</v>
      </c>
      <c r="S15" s="117">
        <v>207.6</v>
      </c>
      <c r="T15" s="113">
        <f t="shared" si="7"/>
        <v>1806.1999999999998</v>
      </c>
      <c r="U15" s="113">
        <f>+K15/T15*100</f>
        <v>97.065662717307077</v>
      </c>
      <c r="V15" s="107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</row>
    <row r="16" spans="1:54" ht="18" customHeight="1">
      <c r="A16" s="96"/>
      <c r="B16" s="116" t="s">
        <v>83</v>
      </c>
      <c r="C16" s="112">
        <f>+[1]DGA!L16</f>
        <v>169.5</v>
      </c>
      <c r="D16" s="112">
        <f>+[1]DGA!M16</f>
        <v>197.9</v>
      </c>
      <c r="E16" s="112">
        <f>+[1]DGA!N16</f>
        <v>192.8</v>
      </c>
      <c r="F16" s="112">
        <f>+[1]DGA!O16</f>
        <v>157.1</v>
      </c>
      <c r="G16" s="112">
        <f>+[1]DGA!P16</f>
        <v>202.8</v>
      </c>
      <c r="H16" s="112">
        <f>+[1]DGA!Q16</f>
        <v>190.2</v>
      </c>
      <c r="I16" s="112">
        <f>+[1]DGA!R16</f>
        <v>207.9</v>
      </c>
      <c r="J16" s="112">
        <f>+[1]DGA!S16</f>
        <v>205.1</v>
      </c>
      <c r="K16" s="113">
        <f t="shared" si="6"/>
        <v>1523.3000000000002</v>
      </c>
      <c r="L16" s="117">
        <v>169.5</v>
      </c>
      <c r="M16" s="117">
        <v>197.9</v>
      </c>
      <c r="N16" s="117">
        <v>192.8</v>
      </c>
      <c r="O16" s="117">
        <v>157.1</v>
      </c>
      <c r="P16" s="117">
        <v>202.8</v>
      </c>
      <c r="Q16" s="117">
        <v>149.80000000000001</v>
      </c>
      <c r="R16" s="117">
        <v>146.30000000000001</v>
      </c>
      <c r="S16" s="117">
        <v>166.6</v>
      </c>
      <c r="T16" s="113">
        <f t="shared" si="7"/>
        <v>1382.8</v>
      </c>
      <c r="U16" s="113">
        <f>+K16/T16*100</f>
        <v>110.16054382412499</v>
      </c>
      <c r="V16" s="107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</row>
    <row r="17" spans="1:54" ht="18" customHeight="1">
      <c r="A17" s="96"/>
      <c r="B17" s="116" t="s">
        <v>84</v>
      </c>
      <c r="C17" s="112">
        <f>+[1]DGA!L17</f>
        <v>114.9</v>
      </c>
      <c r="D17" s="112">
        <f>+[1]DGA!M17</f>
        <v>91.6</v>
      </c>
      <c r="E17" s="112">
        <f>+[1]DGA!N17</f>
        <v>130.4</v>
      </c>
      <c r="F17" s="112">
        <f>+[1]DGA!O17</f>
        <v>159.80000000000001</v>
      </c>
      <c r="G17" s="112">
        <f>+[1]DGA!P17</f>
        <v>126.2</v>
      </c>
      <c r="H17" s="112">
        <f>+[1]DGA!Q17</f>
        <v>139</v>
      </c>
      <c r="I17" s="112">
        <f>+[1]DGA!R17</f>
        <v>138.5</v>
      </c>
      <c r="J17" s="112">
        <f>+[1]DGA!S17</f>
        <v>176.2</v>
      </c>
      <c r="K17" s="113">
        <f t="shared" si="6"/>
        <v>1076.5999999999999</v>
      </c>
      <c r="L17" s="117">
        <v>114.9</v>
      </c>
      <c r="M17" s="117">
        <v>91.6</v>
      </c>
      <c r="N17" s="117">
        <v>130.4</v>
      </c>
      <c r="O17" s="117">
        <v>159.80000000000001</v>
      </c>
      <c r="P17" s="117">
        <v>126.2</v>
      </c>
      <c r="Q17" s="117">
        <v>118.1</v>
      </c>
      <c r="R17" s="117">
        <v>123.2</v>
      </c>
      <c r="S17" s="117">
        <v>130.5</v>
      </c>
      <c r="T17" s="113">
        <f t="shared" si="7"/>
        <v>994.7</v>
      </c>
      <c r="U17" s="113">
        <f>+K17/T17*100</f>
        <v>108.23363828289936</v>
      </c>
      <c r="V17" s="107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</row>
    <row r="18" spans="1:54" ht="14.25">
      <c r="A18" s="96"/>
      <c r="B18" s="116" t="s">
        <v>31</v>
      </c>
      <c r="C18" s="112">
        <f>+[1]DGA!L18</f>
        <v>0</v>
      </c>
      <c r="D18" s="112">
        <f>+[1]DGA!M18</f>
        <v>0</v>
      </c>
      <c r="E18" s="112">
        <f>+[1]DGA!N18</f>
        <v>0</v>
      </c>
      <c r="F18" s="112">
        <f>+[1]DGA!O18</f>
        <v>0</v>
      </c>
      <c r="G18" s="112">
        <f>+[1]DGA!P18</f>
        <v>0</v>
      </c>
      <c r="H18" s="112">
        <f>+[1]DGA!Q18</f>
        <v>0</v>
      </c>
      <c r="I18" s="112">
        <f>+[1]DGA!R18</f>
        <v>0</v>
      </c>
      <c r="J18" s="112">
        <f>+[1]DGA!S18</f>
        <v>0</v>
      </c>
      <c r="K18" s="113">
        <f t="shared" si="6"/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3">
        <f t="shared" si="7"/>
        <v>0</v>
      </c>
      <c r="U18" s="118">
        <v>0</v>
      </c>
      <c r="V18" s="107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</row>
    <row r="19" spans="1:54" ht="14.25">
      <c r="A19" s="96"/>
      <c r="B19" s="119" t="s">
        <v>49</v>
      </c>
      <c r="C19" s="114">
        <f>+[1]DGA!L19</f>
        <v>51.8</v>
      </c>
      <c r="D19" s="114">
        <f>+[1]DGA!M19</f>
        <v>81.2</v>
      </c>
      <c r="E19" s="114">
        <f>+[1]DGA!N19</f>
        <v>36.4</v>
      </c>
      <c r="F19" s="114">
        <f>+[1]DGA!O19</f>
        <v>26.4</v>
      </c>
      <c r="G19" s="114">
        <f>+[1]DGA!P19</f>
        <v>28.1</v>
      </c>
      <c r="H19" s="114">
        <f>+[1]DGA!Q19</f>
        <v>28</v>
      </c>
      <c r="I19" s="114">
        <f>+[1]DGA!R19</f>
        <v>27.4</v>
      </c>
      <c r="J19" s="114">
        <f>+[1]DGA!S19</f>
        <v>29.6</v>
      </c>
      <c r="K19" s="115">
        <f t="shared" si="6"/>
        <v>308.90000000000003</v>
      </c>
      <c r="L19" s="114">
        <v>51.8</v>
      </c>
      <c r="M19" s="114">
        <v>81.2</v>
      </c>
      <c r="N19" s="114">
        <v>36.4</v>
      </c>
      <c r="O19" s="114">
        <v>26.4</v>
      </c>
      <c r="P19" s="114">
        <v>28.1</v>
      </c>
      <c r="Q19" s="114">
        <v>24.5</v>
      </c>
      <c r="R19" s="114">
        <v>36.5</v>
      </c>
      <c r="S19" s="114">
        <v>27.8</v>
      </c>
      <c r="T19" s="115">
        <f t="shared" si="7"/>
        <v>312.7</v>
      </c>
      <c r="U19" s="115">
        <f>+K19/T19*100</f>
        <v>98.784777742244984</v>
      </c>
      <c r="V19" s="107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</row>
    <row r="20" spans="1:54" ht="18" customHeight="1">
      <c r="A20" s="96"/>
      <c r="B20" s="120" t="s">
        <v>85</v>
      </c>
      <c r="C20" s="114">
        <f t="shared" ref="C20:T20" si="8">+C21+C24+C25</f>
        <v>2740.5</v>
      </c>
      <c r="D20" s="114">
        <f t="shared" si="8"/>
        <v>2968.5</v>
      </c>
      <c r="E20" s="114">
        <f t="shared" si="8"/>
        <v>3277.6000000000004</v>
      </c>
      <c r="F20" s="114">
        <f t="shared" si="8"/>
        <v>3032.1</v>
      </c>
      <c r="G20" s="114">
        <f t="shared" si="8"/>
        <v>3180.6</v>
      </c>
      <c r="H20" s="114">
        <f t="shared" si="8"/>
        <v>3582.9</v>
      </c>
      <c r="I20" s="114">
        <f t="shared" si="8"/>
        <v>3429.6</v>
      </c>
      <c r="J20" s="114">
        <f t="shared" si="8"/>
        <v>3646.2999999999997</v>
      </c>
      <c r="K20" s="115">
        <f t="shared" si="8"/>
        <v>25858.1</v>
      </c>
      <c r="L20" s="114">
        <f t="shared" si="8"/>
        <v>2740.5</v>
      </c>
      <c r="M20" s="114">
        <f t="shared" si="8"/>
        <v>2968.5</v>
      </c>
      <c r="N20" s="114">
        <f t="shared" si="8"/>
        <v>3277.7000000000003</v>
      </c>
      <c r="O20" s="114">
        <f t="shared" si="8"/>
        <v>3032.1</v>
      </c>
      <c r="P20" s="114">
        <f t="shared" si="8"/>
        <v>3180.6</v>
      </c>
      <c r="Q20" s="114">
        <f t="shared" si="8"/>
        <v>3584.9</v>
      </c>
      <c r="R20" s="114">
        <f t="shared" si="8"/>
        <v>3280.2</v>
      </c>
      <c r="S20" s="114">
        <f t="shared" si="8"/>
        <v>3245.2</v>
      </c>
      <c r="T20" s="115">
        <f t="shared" si="8"/>
        <v>25309.7</v>
      </c>
      <c r="U20" s="115">
        <f>+K20/T20*100</f>
        <v>102.16675819942552</v>
      </c>
      <c r="V20" s="107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</row>
    <row r="21" spans="1:54" ht="18" customHeight="1">
      <c r="A21" s="96"/>
      <c r="B21" s="110" t="s">
        <v>86</v>
      </c>
      <c r="C21" s="114">
        <f t="shared" ref="C21:T21" si="9">+C22+C23</f>
        <v>2709.6</v>
      </c>
      <c r="D21" s="114">
        <f t="shared" si="9"/>
        <v>2948.2</v>
      </c>
      <c r="E21" s="114">
        <f t="shared" si="9"/>
        <v>3253.8</v>
      </c>
      <c r="F21" s="114">
        <f t="shared" si="9"/>
        <v>3010</v>
      </c>
      <c r="G21" s="114">
        <f t="shared" si="9"/>
        <v>3155.7</v>
      </c>
      <c r="H21" s="114">
        <f t="shared" si="9"/>
        <v>3560.9</v>
      </c>
      <c r="I21" s="114">
        <f t="shared" si="9"/>
        <v>3412.2</v>
      </c>
      <c r="J21" s="114">
        <f t="shared" si="9"/>
        <v>3620.1</v>
      </c>
      <c r="K21" s="115">
        <f t="shared" si="9"/>
        <v>25670.5</v>
      </c>
      <c r="L21" s="114">
        <f t="shared" si="9"/>
        <v>2709.6</v>
      </c>
      <c r="M21" s="114">
        <f t="shared" si="9"/>
        <v>2948.2</v>
      </c>
      <c r="N21" s="114">
        <f t="shared" si="9"/>
        <v>3253.8</v>
      </c>
      <c r="O21" s="114">
        <f t="shared" si="9"/>
        <v>3010</v>
      </c>
      <c r="P21" s="114">
        <f t="shared" si="9"/>
        <v>3155.7</v>
      </c>
      <c r="Q21" s="114">
        <f t="shared" si="9"/>
        <v>3561</v>
      </c>
      <c r="R21" s="114">
        <f t="shared" si="9"/>
        <v>3255.5</v>
      </c>
      <c r="S21" s="114">
        <f t="shared" si="9"/>
        <v>3221.7</v>
      </c>
      <c r="T21" s="115">
        <f t="shared" si="9"/>
        <v>25115.5</v>
      </c>
      <c r="U21" s="115">
        <f>+K21/T21*100</f>
        <v>102.20979076665803</v>
      </c>
      <c r="V21" s="107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</row>
    <row r="22" spans="1:54" ht="18" customHeight="1">
      <c r="A22" s="96"/>
      <c r="B22" s="50" t="s">
        <v>87</v>
      </c>
      <c r="C22" s="112">
        <f>+[1]DGA!L22</f>
        <v>2709.6</v>
      </c>
      <c r="D22" s="112">
        <f>+[1]DGA!M22</f>
        <v>2948.2</v>
      </c>
      <c r="E22" s="112">
        <f>+[1]DGA!N22</f>
        <v>3253.8</v>
      </c>
      <c r="F22" s="112">
        <f>+[1]DGA!O22</f>
        <v>3010</v>
      </c>
      <c r="G22" s="112">
        <f>+[1]DGA!P22</f>
        <v>3155.7</v>
      </c>
      <c r="H22" s="112">
        <f>+[1]DGA!Q22</f>
        <v>3560.9</v>
      </c>
      <c r="I22" s="112">
        <f>+[1]DGA!R22</f>
        <v>3412.2</v>
      </c>
      <c r="J22" s="112">
        <f>+[1]DGA!S22</f>
        <v>3620.1</v>
      </c>
      <c r="K22" s="113">
        <f>SUM(C22:J22)</f>
        <v>25670.5</v>
      </c>
      <c r="L22" s="112">
        <f>+'[1]PP (EST)'!L48</f>
        <v>2709.6</v>
      </c>
      <c r="M22" s="112">
        <f>+'[1]PP (EST)'!M48</f>
        <v>2948.2</v>
      </c>
      <c r="N22" s="112">
        <f>+'[1]PP (EST)'!N48</f>
        <v>3253.8</v>
      </c>
      <c r="O22" s="112">
        <f>+'[1]PP (EST)'!O48</f>
        <v>3010</v>
      </c>
      <c r="P22" s="112">
        <f>+'[1]PP (EST)'!P48</f>
        <v>3155.7</v>
      </c>
      <c r="Q22" s="112">
        <f>+'[1]PP (EST)'!Q48</f>
        <v>3561</v>
      </c>
      <c r="R22" s="112">
        <f>+'[1]PP (EST)'!R48</f>
        <v>3255.5</v>
      </c>
      <c r="S22" s="112">
        <f>+'[1]PP (EST)'!S48</f>
        <v>3221.7</v>
      </c>
      <c r="T22" s="113">
        <f>SUM(L22:S22)</f>
        <v>25115.5</v>
      </c>
      <c r="U22" s="113">
        <f>+K22/T22*100</f>
        <v>102.20979076665803</v>
      </c>
      <c r="V22" s="107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</row>
    <row r="23" spans="1:54" ht="18" hidden="1" customHeight="1">
      <c r="A23" s="96"/>
      <c r="B23" s="50" t="s">
        <v>88</v>
      </c>
      <c r="C23" s="112">
        <f>+[1]DGA!L23</f>
        <v>0</v>
      </c>
      <c r="D23" s="112">
        <f>+[1]DGA!M23</f>
        <v>0</v>
      </c>
      <c r="E23" s="112">
        <f>+[1]DGA!N23</f>
        <v>0</v>
      </c>
      <c r="F23" s="112">
        <f>+[1]DGA!O23</f>
        <v>0</v>
      </c>
      <c r="G23" s="112">
        <f>+[1]DGA!P23</f>
        <v>0</v>
      </c>
      <c r="H23" s="112">
        <f>+[1]DGA!Q23</f>
        <v>0</v>
      </c>
      <c r="I23" s="112">
        <f>+[1]DGA!R23</f>
        <v>0</v>
      </c>
      <c r="J23" s="112">
        <f>+[1]DGA!S23</f>
        <v>0</v>
      </c>
      <c r="K23" s="113">
        <f>SUM(C23:J23)</f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3">
        <f>SUM(L23:S23)</f>
        <v>0</v>
      </c>
      <c r="U23" s="121">
        <v>0</v>
      </c>
      <c r="V23" s="107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</row>
    <row r="24" spans="1:54" ht="18" customHeight="1">
      <c r="A24" s="96"/>
      <c r="B24" s="110" t="s">
        <v>89</v>
      </c>
      <c r="C24" s="114">
        <f>+[1]DGA!L24</f>
        <v>0</v>
      </c>
      <c r="D24" s="114">
        <f>+[1]DGA!M24</f>
        <v>0</v>
      </c>
      <c r="E24" s="114">
        <f>+[1]DGA!N24</f>
        <v>0</v>
      </c>
      <c r="F24" s="114">
        <f>+[1]DGA!O24</f>
        <v>0</v>
      </c>
      <c r="G24" s="114">
        <f>+[1]DGA!P24</f>
        <v>0</v>
      </c>
      <c r="H24" s="114">
        <f>+[1]DGA!Q24</f>
        <v>0</v>
      </c>
      <c r="I24" s="114">
        <f>+[1]DGA!R24</f>
        <v>0</v>
      </c>
      <c r="J24" s="114">
        <f>+[1]DGA!S24</f>
        <v>0</v>
      </c>
      <c r="K24" s="115">
        <f>SUM(C24:J24)</f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15">
        <f>SUM(L24:S24)</f>
        <v>0</v>
      </c>
      <c r="U24" s="121">
        <v>0</v>
      </c>
      <c r="V24" s="107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</row>
    <row r="25" spans="1:54" ht="18" customHeight="1">
      <c r="A25" s="96"/>
      <c r="B25" s="110" t="s">
        <v>90</v>
      </c>
      <c r="C25" s="27">
        <f t="shared" ref="C25:S25" si="10">+C26+C27</f>
        <v>30.9</v>
      </c>
      <c r="D25" s="27">
        <f t="shared" si="10"/>
        <v>20.3</v>
      </c>
      <c r="E25" s="27">
        <f t="shared" si="10"/>
        <v>23.8</v>
      </c>
      <c r="F25" s="27">
        <f t="shared" si="10"/>
        <v>22.1</v>
      </c>
      <c r="G25" s="27">
        <f t="shared" si="10"/>
        <v>24.900000000000002</v>
      </c>
      <c r="H25" s="27">
        <f t="shared" si="10"/>
        <v>22</v>
      </c>
      <c r="I25" s="27">
        <f t="shared" si="10"/>
        <v>17.399999999999999</v>
      </c>
      <c r="J25" s="27">
        <f t="shared" si="10"/>
        <v>26.2</v>
      </c>
      <c r="K25" s="40">
        <f t="shared" si="10"/>
        <v>187.6</v>
      </c>
      <c r="L25" s="27">
        <f t="shared" si="10"/>
        <v>30.9</v>
      </c>
      <c r="M25" s="27">
        <f t="shared" si="10"/>
        <v>20.3</v>
      </c>
      <c r="N25" s="27">
        <f t="shared" si="10"/>
        <v>23.9</v>
      </c>
      <c r="O25" s="27">
        <f t="shared" si="10"/>
        <v>22.1</v>
      </c>
      <c r="P25" s="27">
        <f t="shared" si="10"/>
        <v>24.900000000000002</v>
      </c>
      <c r="Q25" s="27">
        <f t="shared" si="10"/>
        <v>23.9</v>
      </c>
      <c r="R25" s="27">
        <f t="shared" si="10"/>
        <v>24.7</v>
      </c>
      <c r="S25" s="27">
        <f t="shared" si="10"/>
        <v>23.5</v>
      </c>
      <c r="T25" s="40">
        <f>+T26+T27</f>
        <v>194.2</v>
      </c>
      <c r="U25" s="115">
        <f t="shared" ref="U25:U32" si="11">+K25/T25*100</f>
        <v>96.601441812564374</v>
      </c>
      <c r="V25" s="107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</row>
    <row r="26" spans="1:54" ht="18" customHeight="1">
      <c r="A26" s="96"/>
      <c r="B26" s="50" t="s">
        <v>91</v>
      </c>
      <c r="C26" s="43">
        <f>+[1]DGA!L26</f>
        <v>30.2</v>
      </c>
      <c r="D26" s="43">
        <f>+[1]DGA!M26</f>
        <v>19.3</v>
      </c>
      <c r="E26" s="43">
        <f>+[1]DGA!N26</f>
        <v>22.5</v>
      </c>
      <c r="F26" s="43">
        <f>+[1]DGA!O26</f>
        <v>21.1</v>
      </c>
      <c r="G26" s="43">
        <f>+[1]DGA!P26</f>
        <v>24.3</v>
      </c>
      <c r="H26" s="43">
        <f>+[1]DGA!Q26</f>
        <v>20.9</v>
      </c>
      <c r="I26" s="43">
        <f>+[1]DGA!R26</f>
        <v>16.5</v>
      </c>
      <c r="J26" s="43">
        <f>+[1]DGA!S26</f>
        <v>25.4</v>
      </c>
      <c r="K26" s="113">
        <f>SUM(C26:J26)</f>
        <v>180.2</v>
      </c>
      <c r="L26" s="43">
        <v>30.2</v>
      </c>
      <c r="M26" s="43">
        <v>19.3</v>
      </c>
      <c r="N26" s="43">
        <v>22.5</v>
      </c>
      <c r="O26" s="43">
        <v>21.1</v>
      </c>
      <c r="P26" s="43">
        <v>24.3</v>
      </c>
      <c r="Q26" s="43">
        <v>22.9</v>
      </c>
      <c r="R26" s="43">
        <v>23.9</v>
      </c>
      <c r="S26" s="43">
        <v>22.4</v>
      </c>
      <c r="T26" s="113">
        <f>SUM(L26:S26)</f>
        <v>186.6</v>
      </c>
      <c r="U26" s="113">
        <f t="shared" si="11"/>
        <v>96.570203644158624</v>
      </c>
      <c r="V26" s="107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</row>
    <row r="27" spans="1:54" ht="18" customHeight="1">
      <c r="A27" s="96"/>
      <c r="B27" s="123" t="s">
        <v>31</v>
      </c>
      <c r="C27" s="43">
        <f>+[1]DGA!L27</f>
        <v>0.7</v>
      </c>
      <c r="D27" s="43">
        <f>+[1]DGA!M27</f>
        <v>1</v>
      </c>
      <c r="E27" s="43">
        <f>+[1]DGA!N27</f>
        <v>1.3</v>
      </c>
      <c r="F27" s="43">
        <f>+[1]DGA!O27</f>
        <v>1</v>
      </c>
      <c r="G27" s="43">
        <f>+[1]DGA!P27</f>
        <v>0.6</v>
      </c>
      <c r="H27" s="43">
        <f>+[1]DGA!Q27</f>
        <v>1.1000000000000001</v>
      </c>
      <c r="I27" s="43">
        <f>+[1]DGA!R27</f>
        <v>0.9</v>
      </c>
      <c r="J27" s="43">
        <f>+[1]DGA!S27</f>
        <v>0.8</v>
      </c>
      <c r="K27" s="113">
        <f>SUM(C27:J27)</f>
        <v>7.3999999999999995</v>
      </c>
      <c r="L27" s="43">
        <v>0.7</v>
      </c>
      <c r="M27" s="43">
        <v>1</v>
      </c>
      <c r="N27" s="43">
        <v>1.4</v>
      </c>
      <c r="O27" s="43">
        <v>1</v>
      </c>
      <c r="P27" s="43">
        <v>0.6</v>
      </c>
      <c r="Q27" s="43">
        <v>1</v>
      </c>
      <c r="R27" s="43">
        <v>0.8</v>
      </c>
      <c r="S27" s="43">
        <v>1.1000000000000001</v>
      </c>
      <c r="T27" s="113">
        <f>SUM(L27:S27)</f>
        <v>7.6</v>
      </c>
      <c r="U27" s="113">
        <f t="shared" si="11"/>
        <v>97.368421052631575</v>
      </c>
      <c r="V27" s="107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</row>
    <row r="28" spans="1:54" ht="18" customHeight="1">
      <c r="A28" s="96"/>
      <c r="B28" s="124" t="s">
        <v>92</v>
      </c>
      <c r="C28" s="27">
        <f>+[1]DGA!L28</f>
        <v>0</v>
      </c>
      <c r="D28" s="27">
        <f>+[1]DGA!M28</f>
        <v>0.2</v>
      </c>
      <c r="E28" s="27">
        <f>+[1]DGA!N28</f>
        <v>0.1</v>
      </c>
      <c r="F28" s="27">
        <f>+[1]DGA!O28</f>
        <v>0</v>
      </c>
      <c r="G28" s="27">
        <f>+[1]DGA!P28</f>
        <v>0.2</v>
      </c>
      <c r="H28" s="27">
        <f>+[1]DGA!Q28</f>
        <v>0</v>
      </c>
      <c r="I28" s="27">
        <f>+[1]DGA!R28</f>
        <v>0.1</v>
      </c>
      <c r="J28" s="27">
        <f>+[1]DGA!S28</f>
        <v>0</v>
      </c>
      <c r="K28" s="115">
        <f>SUM(C28:J28)</f>
        <v>0.6</v>
      </c>
      <c r="L28" s="27">
        <v>0</v>
      </c>
      <c r="M28" s="27">
        <v>0.2</v>
      </c>
      <c r="N28" s="27">
        <v>0.1</v>
      </c>
      <c r="O28" s="27">
        <v>0</v>
      </c>
      <c r="P28" s="27">
        <v>0.2</v>
      </c>
      <c r="Q28" s="27">
        <v>0.2</v>
      </c>
      <c r="R28" s="27">
        <v>0.1</v>
      </c>
      <c r="S28" s="27">
        <v>0.3</v>
      </c>
      <c r="T28" s="115">
        <f>SUM(L28:S28)</f>
        <v>1.0999999999999999</v>
      </c>
      <c r="U28" s="113">
        <f t="shared" si="11"/>
        <v>54.545454545454554</v>
      </c>
      <c r="V28" s="107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</row>
    <row r="29" spans="1:54" ht="18" customHeight="1">
      <c r="A29" s="96"/>
      <c r="B29" s="125" t="s">
        <v>93</v>
      </c>
      <c r="C29" s="31">
        <f t="shared" ref="C29:T30" si="12">+C30</f>
        <v>286.5</v>
      </c>
      <c r="D29" s="31">
        <f t="shared" si="12"/>
        <v>251.7</v>
      </c>
      <c r="E29" s="31">
        <f t="shared" si="12"/>
        <v>145.30000000000001</v>
      </c>
      <c r="F29" s="31">
        <f t="shared" si="12"/>
        <v>145.4</v>
      </c>
      <c r="G29" s="31">
        <f t="shared" si="12"/>
        <v>178.5</v>
      </c>
      <c r="H29" s="31">
        <f t="shared" si="12"/>
        <v>177.2</v>
      </c>
      <c r="I29" s="31">
        <f t="shared" si="12"/>
        <v>202.8</v>
      </c>
      <c r="J29" s="31">
        <f t="shared" si="12"/>
        <v>324.2</v>
      </c>
      <c r="K29" s="31">
        <f t="shared" si="12"/>
        <v>1711.6</v>
      </c>
      <c r="L29" s="31">
        <f t="shared" si="12"/>
        <v>286.5</v>
      </c>
      <c r="M29" s="31">
        <f t="shared" si="12"/>
        <v>251.7</v>
      </c>
      <c r="N29" s="31">
        <f t="shared" si="12"/>
        <v>145.30000000000001</v>
      </c>
      <c r="O29" s="31">
        <f t="shared" si="12"/>
        <v>145.4</v>
      </c>
      <c r="P29" s="31">
        <f t="shared" si="12"/>
        <v>178.5</v>
      </c>
      <c r="Q29" s="31">
        <f t="shared" si="12"/>
        <v>148.19999999999999</v>
      </c>
      <c r="R29" s="31">
        <f t="shared" si="12"/>
        <v>109.1</v>
      </c>
      <c r="S29" s="31">
        <f t="shared" si="12"/>
        <v>162.30000000000001</v>
      </c>
      <c r="T29" s="31">
        <f t="shared" si="12"/>
        <v>1426.9999999999998</v>
      </c>
      <c r="U29" s="115">
        <f t="shared" si="11"/>
        <v>119.94393833216539</v>
      </c>
      <c r="V29" s="126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</row>
    <row r="30" spans="1:54" ht="18" customHeight="1">
      <c r="A30" s="96"/>
      <c r="B30" s="127" t="s">
        <v>55</v>
      </c>
      <c r="C30" s="109">
        <f t="shared" si="12"/>
        <v>286.5</v>
      </c>
      <c r="D30" s="109">
        <f t="shared" si="12"/>
        <v>251.7</v>
      </c>
      <c r="E30" s="109">
        <f t="shared" si="12"/>
        <v>145.30000000000001</v>
      </c>
      <c r="F30" s="109">
        <f t="shared" si="12"/>
        <v>145.4</v>
      </c>
      <c r="G30" s="109">
        <f t="shared" si="12"/>
        <v>178.5</v>
      </c>
      <c r="H30" s="109">
        <f t="shared" si="12"/>
        <v>177.2</v>
      </c>
      <c r="I30" s="109">
        <f t="shared" si="12"/>
        <v>202.8</v>
      </c>
      <c r="J30" s="109">
        <f t="shared" si="12"/>
        <v>324.2</v>
      </c>
      <c r="K30" s="106">
        <f t="shared" si="12"/>
        <v>1711.6</v>
      </c>
      <c r="L30" s="109">
        <f t="shared" si="12"/>
        <v>286.5</v>
      </c>
      <c r="M30" s="109">
        <f t="shared" si="12"/>
        <v>251.7</v>
      </c>
      <c r="N30" s="109">
        <f t="shared" si="12"/>
        <v>145.30000000000001</v>
      </c>
      <c r="O30" s="109">
        <f t="shared" si="12"/>
        <v>145.4</v>
      </c>
      <c r="P30" s="109">
        <f t="shared" si="12"/>
        <v>178.5</v>
      </c>
      <c r="Q30" s="109">
        <f t="shared" si="12"/>
        <v>148.19999999999999</v>
      </c>
      <c r="R30" s="109">
        <f t="shared" si="12"/>
        <v>109.1</v>
      </c>
      <c r="S30" s="109">
        <f t="shared" si="12"/>
        <v>162.30000000000001</v>
      </c>
      <c r="T30" s="106">
        <f t="shared" si="12"/>
        <v>1426.9999999999998</v>
      </c>
      <c r="U30" s="115">
        <f t="shared" si="11"/>
        <v>119.94393833216539</v>
      </c>
      <c r="V30" s="107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</row>
    <row r="31" spans="1:54" ht="18" customHeight="1">
      <c r="A31" s="96"/>
      <c r="B31" s="128" t="s">
        <v>57</v>
      </c>
      <c r="C31" s="129">
        <f>+[1]DGA!L31</f>
        <v>286.5</v>
      </c>
      <c r="D31" s="129">
        <f>+[1]DGA!M31</f>
        <v>251.7</v>
      </c>
      <c r="E31" s="129">
        <f>+[1]DGA!N31</f>
        <v>145.30000000000001</v>
      </c>
      <c r="F31" s="129">
        <f>+[1]DGA!O31</f>
        <v>145.4</v>
      </c>
      <c r="G31" s="129">
        <f>+[1]DGA!P31</f>
        <v>178.5</v>
      </c>
      <c r="H31" s="129">
        <f>+[1]DGA!Q31</f>
        <v>177.2</v>
      </c>
      <c r="I31" s="129">
        <f>+[1]DGA!R31</f>
        <v>202.8</v>
      </c>
      <c r="J31" s="129">
        <f>+[1]DGA!S31</f>
        <v>324.2</v>
      </c>
      <c r="K31" s="113">
        <f>SUM(C31:J31)</f>
        <v>1711.6</v>
      </c>
      <c r="L31" s="129">
        <v>286.5</v>
      </c>
      <c r="M31" s="129">
        <v>251.7</v>
      </c>
      <c r="N31" s="129">
        <v>145.30000000000001</v>
      </c>
      <c r="O31" s="129">
        <v>145.4</v>
      </c>
      <c r="P31" s="129">
        <v>178.5</v>
      </c>
      <c r="Q31" s="129">
        <v>148.19999999999999</v>
      </c>
      <c r="R31" s="129">
        <v>109.1</v>
      </c>
      <c r="S31" s="129">
        <v>162.30000000000001</v>
      </c>
      <c r="T31" s="113">
        <f>SUM(L31:S31)</f>
        <v>1426.9999999999998</v>
      </c>
      <c r="U31" s="113">
        <f t="shared" si="11"/>
        <v>119.94393833216539</v>
      </c>
      <c r="V31" s="130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</row>
    <row r="32" spans="1:54" ht="18" customHeight="1">
      <c r="A32" s="96"/>
      <c r="B32" s="120" t="s">
        <v>94</v>
      </c>
      <c r="C32" s="109">
        <f>+[1]DGA!L32</f>
        <v>23.3</v>
      </c>
      <c r="D32" s="109">
        <f>+[1]DGA!M32</f>
        <v>0</v>
      </c>
      <c r="E32" s="109">
        <f>+[1]DGA!N32</f>
        <v>0</v>
      </c>
      <c r="F32" s="109">
        <f>+[1]DGA!O32</f>
        <v>34.6</v>
      </c>
      <c r="G32" s="109">
        <f>+[1]DGA!P32</f>
        <v>0</v>
      </c>
      <c r="H32" s="109">
        <f>+[1]DGA!Q32</f>
        <v>0</v>
      </c>
      <c r="I32" s="109">
        <f>+[1]DGA!R32</f>
        <v>44.5</v>
      </c>
      <c r="J32" s="109">
        <f>+[1]DGA!S32</f>
        <v>0</v>
      </c>
      <c r="K32" s="109">
        <f>+[1]DGA!T32</f>
        <v>102.4</v>
      </c>
      <c r="L32" s="109">
        <v>23.4</v>
      </c>
      <c r="M32" s="109">
        <v>0</v>
      </c>
      <c r="N32" s="109">
        <v>0</v>
      </c>
      <c r="O32" s="109">
        <v>34.6</v>
      </c>
      <c r="P32" s="109">
        <v>0</v>
      </c>
      <c r="Q32" s="109">
        <v>0.8</v>
      </c>
      <c r="R32" s="109">
        <v>0</v>
      </c>
      <c r="S32" s="109">
        <v>0</v>
      </c>
      <c r="T32" s="115">
        <f>SUM(L32:S32)</f>
        <v>58.8</v>
      </c>
      <c r="U32" s="115">
        <f t="shared" si="11"/>
        <v>174.1496598639456</v>
      </c>
      <c r="V32" s="130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</row>
    <row r="33" spans="1:54" ht="18" customHeight="1" thickBot="1">
      <c r="A33" s="96"/>
      <c r="B33" s="64" t="s">
        <v>95</v>
      </c>
      <c r="C33" s="65">
        <f t="shared" ref="C33:T33" si="13">+C8+C28+C29+C32</f>
        <v>12485.899999999998</v>
      </c>
      <c r="D33" s="65">
        <f t="shared" si="13"/>
        <v>12966.2</v>
      </c>
      <c r="E33" s="65">
        <f t="shared" si="13"/>
        <v>14423.300000000001</v>
      </c>
      <c r="F33" s="65">
        <f t="shared" si="13"/>
        <v>13703.5</v>
      </c>
      <c r="G33" s="65">
        <f t="shared" si="13"/>
        <v>15643</v>
      </c>
      <c r="H33" s="65">
        <f t="shared" si="13"/>
        <v>15671.5</v>
      </c>
      <c r="I33" s="65">
        <f t="shared" si="13"/>
        <v>15633.800000000001</v>
      </c>
      <c r="J33" s="65">
        <f t="shared" si="13"/>
        <v>15903.5</v>
      </c>
      <c r="K33" s="65">
        <f t="shared" si="13"/>
        <v>116430.70000000001</v>
      </c>
      <c r="L33" s="65">
        <f t="shared" si="13"/>
        <v>12485.999999999998</v>
      </c>
      <c r="M33" s="65">
        <f t="shared" si="13"/>
        <v>12966.2</v>
      </c>
      <c r="N33" s="65">
        <f t="shared" si="13"/>
        <v>14423.400000000001</v>
      </c>
      <c r="O33" s="65">
        <f t="shared" si="13"/>
        <v>13703.5</v>
      </c>
      <c r="P33" s="65">
        <f t="shared" si="13"/>
        <v>15642.800000000001</v>
      </c>
      <c r="Q33" s="65">
        <f t="shared" si="13"/>
        <v>15007.199999999999</v>
      </c>
      <c r="R33" s="65">
        <f t="shared" si="13"/>
        <v>14319.600000000002</v>
      </c>
      <c r="S33" s="65">
        <f t="shared" si="13"/>
        <v>14002.899999999998</v>
      </c>
      <c r="T33" s="65">
        <f t="shared" si="13"/>
        <v>112551.6</v>
      </c>
      <c r="U33" s="131">
        <f>+K33/T33*100</f>
        <v>103.44650809051137</v>
      </c>
      <c r="V33" s="132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</row>
    <row r="34" spans="1:54" ht="18" customHeight="1" thickTop="1">
      <c r="A34" s="133"/>
      <c r="B34" s="134" t="s">
        <v>72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135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</row>
    <row r="35" spans="1:54" ht="14.25">
      <c r="A35" s="96"/>
      <c r="B35" s="136" t="s">
        <v>73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</row>
    <row r="36" spans="1:54" ht="18" customHeight="1">
      <c r="A36" s="96"/>
      <c r="B36" s="137" t="s">
        <v>96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8"/>
      <c r="M36" s="138"/>
      <c r="N36" s="138"/>
      <c r="O36" s="138"/>
      <c r="P36" s="138"/>
      <c r="Q36" s="138"/>
      <c r="R36" s="138"/>
      <c r="S36" s="138"/>
      <c r="T36" s="139"/>
      <c r="U36" s="130"/>
      <c r="V36" s="135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</row>
    <row r="37" spans="1:54" ht="12" customHeight="1">
      <c r="A37" s="96"/>
      <c r="B37" s="137" t="s">
        <v>97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0"/>
      <c r="M37" s="130"/>
      <c r="N37" s="130"/>
      <c r="O37" s="130"/>
      <c r="P37" s="130"/>
      <c r="Q37" s="130"/>
      <c r="R37" s="130"/>
      <c r="S37" s="130"/>
      <c r="T37" s="135"/>
      <c r="U37" s="135"/>
      <c r="V37" s="135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</row>
    <row r="38" spans="1:54" ht="15.75" customHeight="1">
      <c r="A38" s="96"/>
      <c r="B38" s="140" t="s">
        <v>77</v>
      </c>
      <c r="C38" s="135"/>
      <c r="D38" s="135"/>
      <c r="E38" s="135"/>
      <c r="F38" s="135"/>
      <c r="G38" s="135"/>
      <c r="H38" s="135"/>
      <c r="I38" s="135"/>
      <c r="J38" s="135"/>
      <c r="K38" s="135"/>
      <c r="L38" s="77"/>
      <c r="M38" s="77"/>
      <c r="N38" s="77"/>
      <c r="O38" s="77"/>
      <c r="P38" s="77"/>
      <c r="Q38" s="77"/>
      <c r="R38" s="77"/>
      <c r="S38" s="77"/>
      <c r="T38" s="130"/>
      <c r="U38" s="135"/>
      <c r="V38" s="135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</row>
    <row r="39" spans="1:54" ht="14.25">
      <c r="A39" s="96"/>
      <c r="B39" s="141"/>
      <c r="C39" s="135"/>
      <c r="D39" s="135"/>
      <c r="E39" s="135"/>
      <c r="F39" s="135"/>
      <c r="G39" s="135"/>
      <c r="H39" s="135"/>
      <c r="I39" s="135"/>
      <c r="J39" s="135"/>
      <c r="K39" s="135"/>
      <c r="L39" s="77"/>
      <c r="M39" s="77"/>
      <c r="N39" s="77"/>
      <c r="O39" s="77"/>
      <c r="P39" s="77"/>
      <c r="Q39" s="77"/>
      <c r="R39" s="77"/>
      <c r="S39" s="77"/>
      <c r="T39" s="135"/>
      <c r="U39" s="135"/>
      <c r="V39" s="135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</row>
    <row r="40" spans="1:54" ht="14.25">
      <c r="A40" s="96"/>
      <c r="B40" s="135"/>
      <c r="C40" s="142"/>
      <c r="D40" s="142"/>
      <c r="E40" s="142"/>
      <c r="F40" s="142"/>
      <c r="G40" s="142"/>
      <c r="H40" s="142"/>
      <c r="I40" s="142"/>
      <c r="J40" s="142"/>
      <c r="K40" s="142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</row>
    <row r="41" spans="1:54" ht="14.25">
      <c r="A41" s="96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</row>
    <row r="42" spans="1:54" ht="14.25">
      <c r="A42" s="96"/>
      <c r="B42" s="101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</row>
    <row r="43" spans="1:54" ht="14.25">
      <c r="A43" s="96"/>
      <c r="B43" s="101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</row>
    <row r="44" spans="1:54" ht="14.25">
      <c r="A44" s="96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</row>
    <row r="45" spans="1:54" ht="14.25">
      <c r="A45" s="96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</row>
    <row r="46" spans="1:54" ht="14.25">
      <c r="A46" s="96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</row>
    <row r="47" spans="1:54" ht="14.25">
      <c r="A47" s="96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</row>
    <row r="48" spans="1:54" ht="14.25">
      <c r="A48" s="96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</row>
    <row r="49" spans="1:54" ht="14.25">
      <c r="A49" s="96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</row>
    <row r="50" spans="1:54" ht="14.25">
      <c r="A50" s="96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</row>
    <row r="51" spans="1:54" ht="14.25">
      <c r="A51" s="96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</row>
    <row r="52" spans="1:54" ht="14.25">
      <c r="A52" s="96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</row>
    <row r="53" spans="1:54" ht="14.25">
      <c r="A53" s="96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</row>
    <row r="54" spans="1:54" ht="14.25">
      <c r="A54" s="96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</row>
    <row r="55" spans="1:54" ht="14.25">
      <c r="A55" s="96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</row>
    <row r="56" spans="1:54" ht="14.25">
      <c r="A56" s="96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</row>
    <row r="57" spans="1:54" ht="14.25">
      <c r="A57" s="96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</row>
    <row r="58" spans="1:54" ht="14.25">
      <c r="A58" s="96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</row>
    <row r="59" spans="1:54" ht="14.25">
      <c r="A59" s="96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</row>
    <row r="60" spans="1:54" ht="14.25">
      <c r="A60" s="96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</row>
    <row r="61" spans="1:54" ht="14.25">
      <c r="A61" s="96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</row>
    <row r="62" spans="1:54" ht="14.25">
      <c r="A62" s="96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</row>
    <row r="63" spans="1:54" ht="14.25">
      <c r="A63" s="96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</row>
    <row r="64" spans="1:54" ht="14.25">
      <c r="A64" s="9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</row>
    <row r="65" spans="1:54" ht="14.25">
      <c r="A65" s="96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</row>
    <row r="66" spans="1:54" ht="14.25">
      <c r="A66" s="96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</row>
    <row r="67" spans="1:54" ht="14.25">
      <c r="A67" s="96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</row>
    <row r="68" spans="1:54" ht="14.25">
      <c r="A68" s="96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</row>
    <row r="69" spans="1:54" ht="14.25">
      <c r="A69" s="96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</row>
    <row r="70" spans="1:54" ht="14.25">
      <c r="A70" s="96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</row>
    <row r="71" spans="1:54" ht="14.25">
      <c r="A71" s="96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</row>
    <row r="72" spans="1:54" ht="14.25">
      <c r="A72" s="96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</row>
    <row r="73" spans="1:54" ht="14.25">
      <c r="A73" s="96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</row>
    <row r="74" spans="1:54" ht="14.25">
      <c r="A74" s="96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</row>
    <row r="75" spans="1:54" ht="14.25">
      <c r="A75" s="96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</row>
    <row r="76" spans="1:54" ht="14.25">
      <c r="A76" s="96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</row>
    <row r="77" spans="1:54" ht="14.25">
      <c r="A77" s="96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</row>
    <row r="78" spans="1:54" ht="14.25">
      <c r="A78" s="96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</row>
    <row r="79" spans="1:54" ht="14.25">
      <c r="A79" s="96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</row>
    <row r="80" spans="1:54" ht="14.25">
      <c r="A80" s="96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</row>
    <row r="81" spans="1:54" ht="14.25">
      <c r="A81" s="96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</row>
    <row r="82" spans="1:54" ht="14.25">
      <c r="A82" s="96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</row>
    <row r="83" spans="1:54" ht="14.25">
      <c r="A83" s="96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</row>
    <row r="84" spans="1:54" ht="14.25">
      <c r="A84" s="96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</row>
    <row r="85" spans="1:54" ht="14.25">
      <c r="A85" s="96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</row>
    <row r="86" spans="1:54" ht="14.25">
      <c r="A86" s="96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</row>
    <row r="87" spans="1:54" ht="14.25">
      <c r="A87" s="96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</row>
    <row r="88" spans="1:54" ht="14.25">
      <c r="A88" s="96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</row>
    <row r="89" spans="1:54" ht="14.25">
      <c r="A89" s="96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</row>
    <row r="90" spans="1:54" ht="14.25">
      <c r="A90" s="96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</row>
    <row r="91" spans="1:54" ht="14.25">
      <c r="A91" s="96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</row>
    <row r="92" spans="1:54" ht="14.25">
      <c r="A92" s="96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</row>
    <row r="93" spans="1:54" ht="14.25">
      <c r="A93" s="96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</row>
    <row r="94" spans="1:54" ht="14.25">
      <c r="A94" s="96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</row>
    <row r="95" spans="1:54" ht="14.25">
      <c r="A95" s="96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</row>
    <row r="96" spans="1:54" ht="14.25">
      <c r="A96" s="96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</row>
    <row r="97" spans="1:54" ht="14.25">
      <c r="A97" s="9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</row>
    <row r="98" spans="1:54" ht="14.25">
      <c r="A98" s="96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</row>
    <row r="99" spans="1:54" ht="14.25">
      <c r="A99" s="96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</row>
    <row r="100" spans="1:54" ht="14.25">
      <c r="A100" s="96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</row>
    <row r="101" spans="1:54" ht="14.25">
      <c r="A101" s="96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</row>
    <row r="102" spans="1:54" ht="14.25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</row>
    <row r="103" spans="1:54" ht="14.25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</row>
    <row r="104" spans="1:54" ht="14.25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</row>
    <row r="105" spans="1:54" ht="14.25"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</row>
    <row r="106" spans="1:54" ht="14.25"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</row>
    <row r="107" spans="1:54" ht="14.25"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</row>
    <row r="108" spans="1:54" ht="14.25"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</row>
    <row r="109" spans="1:54" ht="14.25"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</row>
    <row r="110" spans="1:54" ht="14.25"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</row>
    <row r="111" spans="1:54" ht="14.25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</row>
    <row r="112" spans="1:54" ht="14.25"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</row>
    <row r="113" spans="2:54" ht="14.25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</row>
    <row r="114" spans="2:54" ht="14.25"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</row>
    <row r="115" spans="2:54" ht="14.25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</row>
    <row r="116" spans="2:54" ht="14.25"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</row>
    <row r="117" spans="2:54" ht="14.25"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</row>
    <row r="118" spans="2:54" ht="14.25"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</row>
    <row r="119" spans="2:54" ht="14.25"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</row>
    <row r="120" spans="2:54" ht="14.25"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</row>
    <row r="121" spans="2:54" ht="14.25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</row>
    <row r="122" spans="2:54" ht="14.25"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</row>
    <row r="123" spans="2:54" ht="14.25"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</row>
    <row r="124" spans="2:54" ht="14.25"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</row>
    <row r="125" spans="2:54" ht="14.25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</row>
    <row r="126" spans="2:54" ht="14.25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</row>
    <row r="127" spans="2:54" ht="14.25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</row>
    <row r="128" spans="2:54" ht="14.25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</row>
    <row r="129" spans="2:54" ht="14.25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</row>
    <row r="130" spans="2:54" ht="14.25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</row>
    <row r="131" spans="2:54" ht="14.25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</row>
    <row r="132" spans="2:54" ht="14.25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</row>
    <row r="133" spans="2:54" ht="14.25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</row>
    <row r="134" spans="2:54" ht="14.25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</row>
    <row r="135" spans="2:54" ht="14.25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</row>
    <row r="136" spans="2:54" ht="14.25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</row>
    <row r="137" spans="2:54" ht="14.25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</row>
    <row r="138" spans="2:54" ht="14.25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</row>
    <row r="139" spans="2:54" ht="14.25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</row>
    <row r="140" spans="2:54" ht="14.25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</row>
    <row r="141" spans="2:54" ht="14.25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</row>
    <row r="142" spans="2:54" ht="14.25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</row>
    <row r="143" spans="2:54" ht="14.25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</row>
    <row r="144" spans="2:54" ht="14.25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</row>
    <row r="145" spans="2:54" ht="14.25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</row>
    <row r="146" spans="2:54" ht="14.25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</row>
    <row r="147" spans="2:54" ht="14.25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</row>
    <row r="148" spans="2:54" ht="14.25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</row>
    <row r="149" spans="2:54" ht="14.25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</row>
    <row r="150" spans="2:54" ht="14.25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</row>
    <row r="151" spans="2:54" ht="14.25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</row>
    <row r="152" spans="2:54" ht="14.25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</row>
    <row r="153" spans="2:54" ht="14.25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</row>
    <row r="154" spans="2:54" ht="14.25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</row>
    <row r="155" spans="2:54" ht="14.25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</row>
    <row r="156" spans="2:54" ht="14.25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</row>
    <row r="157" spans="2:54" ht="14.25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</row>
    <row r="158" spans="2:54" ht="14.25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</row>
    <row r="159" spans="2:54" ht="14.25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</row>
    <row r="160" spans="2:54" ht="14.25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</row>
    <row r="161" spans="2:54" ht="14.25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</row>
    <row r="162" spans="2:54" ht="14.25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</row>
    <row r="163" spans="2:54" ht="14.25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</row>
    <row r="164" spans="2:54" ht="14.25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3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</row>
    <row r="165" spans="2:54" ht="14.25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3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</row>
    <row r="166" spans="2:54" ht="14.25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3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</row>
    <row r="167" spans="2:54"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144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</row>
    <row r="168" spans="2:54"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144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</row>
    <row r="169" spans="2:54"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144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</row>
    <row r="170" spans="2:54"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144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</row>
    <row r="171" spans="2:54"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144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</row>
    <row r="172" spans="2:54"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144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</row>
    <row r="173" spans="2:54"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144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</row>
    <row r="174" spans="2:54"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144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</row>
    <row r="175" spans="2:5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144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</row>
    <row r="176" spans="2:54"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144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</row>
    <row r="177" spans="2:54"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144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</row>
    <row r="178" spans="2:54"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144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</row>
    <row r="179" spans="2:54"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144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</row>
    <row r="180" spans="2:54"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144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</row>
    <row r="181" spans="2:54"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144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</row>
    <row r="182" spans="2:54"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144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</row>
    <row r="183" spans="2:54"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144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</row>
    <row r="184" spans="2:54"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144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</row>
    <row r="185" spans="2:54"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144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</row>
    <row r="186" spans="2:54"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144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</row>
    <row r="187" spans="2:54"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144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</row>
    <row r="188" spans="2:54"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144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</row>
    <row r="189" spans="2:54"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144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</row>
    <row r="190" spans="2:54"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144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</row>
    <row r="191" spans="2:54"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144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</row>
    <row r="192" spans="2:54"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144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</row>
    <row r="193" spans="2:54"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144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</row>
    <row r="194" spans="2:54"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144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</row>
    <row r="195" spans="2:54"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144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</row>
    <row r="196" spans="2:54"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144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</row>
    <row r="197" spans="2:54"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144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</row>
    <row r="198" spans="2:54"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144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</row>
    <row r="199" spans="2:54"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144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</row>
    <row r="200" spans="2:54"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144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</row>
    <row r="201" spans="2:54"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144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</row>
    <row r="202" spans="2:54"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144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</row>
    <row r="203" spans="2:54"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144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</row>
    <row r="204" spans="2:54"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144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</row>
    <row r="205" spans="2:54"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144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</row>
    <row r="206" spans="2:54"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144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</row>
    <row r="207" spans="2:54"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144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</row>
    <row r="208" spans="2:54"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144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</row>
    <row r="209" spans="2:54"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144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</row>
    <row r="210" spans="2:54"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144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</row>
    <row r="211" spans="2:54"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144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</row>
    <row r="212" spans="2:54"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144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</row>
    <row r="213" spans="2:54"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144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</row>
    <row r="214" spans="2:54"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144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</row>
    <row r="215" spans="2:54"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144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</row>
  </sheetData>
  <mergeCells count="10">
    <mergeCell ref="B1:V1"/>
    <mergeCell ref="B3:U3"/>
    <mergeCell ref="B4:U4"/>
    <mergeCell ref="B5:U5"/>
    <mergeCell ref="B6:B7"/>
    <mergeCell ref="C6:J6"/>
    <mergeCell ref="K6:K7"/>
    <mergeCell ref="L6:S6"/>
    <mergeCell ref="T6:T7"/>
    <mergeCell ref="U6:U7"/>
  </mergeCells>
  <printOptions horizontalCentered="1"/>
  <pageMargins left="0" right="0" top="0.19685039370078741" bottom="0.19685039370078741" header="0" footer="0.19685039370078741"/>
  <pageSetup scale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8"/>
  <sheetViews>
    <sheetView showGridLines="0" tabSelected="1" topLeftCell="I48" workbookViewId="0">
      <selection activeCell="T61" sqref="T61"/>
    </sheetView>
  </sheetViews>
  <sheetFormatPr baseColWidth="10" defaultColWidth="11.42578125" defaultRowHeight="15"/>
  <cols>
    <col min="1" max="1" width="3.42578125" style="160" customWidth="1"/>
    <col min="2" max="2" width="68.5703125" style="87" customWidth="1"/>
    <col min="3" max="10" width="10" style="87" customWidth="1"/>
    <col min="11" max="11" width="11.28515625" style="87" customWidth="1"/>
    <col min="12" max="19" width="8.42578125" style="87" customWidth="1"/>
    <col min="20" max="20" width="15" style="87" customWidth="1"/>
    <col min="21" max="21" width="8.85546875" style="87" customWidth="1"/>
    <col min="22" max="22" width="10.140625" style="193" customWidth="1"/>
    <col min="23" max="23" width="7.5703125" style="162" customWidth="1"/>
    <col min="24" max="24" width="8.140625" style="162" customWidth="1"/>
    <col min="25" max="25" width="8.5703125" style="162" customWidth="1"/>
    <col min="26" max="54" width="11.42578125" style="162"/>
    <col min="55" max="16384" width="11.42578125" style="87"/>
  </cols>
  <sheetData>
    <row r="1" spans="1:54" ht="16.5">
      <c r="B1" s="179" t="s">
        <v>98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80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</row>
    <row r="2" spans="1:54" ht="14.25" customHeight="1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0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</row>
    <row r="3" spans="1:54" s="146" customFormat="1" ht="16.5">
      <c r="A3" s="183"/>
      <c r="B3" s="184" t="s">
        <v>99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5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</row>
    <row r="4" spans="1:54" s="146" customFormat="1" ht="16.5">
      <c r="A4" s="183"/>
      <c r="B4" s="94" t="s">
        <v>2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185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</row>
    <row r="5" spans="1:54" s="146" customFormat="1" ht="18" customHeight="1">
      <c r="A5" s="183"/>
      <c r="B5" s="94" t="s">
        <v>143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185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</row>
    <row r="6" spans="1:54" s="146" customFormat="1" ht="18" customHeight="1">
      <c r="A6" s="183"/>
      <c r="B6" s="147" t="s">
        <v>4</v>
      </c>
      <c r="C6" s="98">
        <v>2021</v>
      </c>
      <c r="D6" s="99"/>
      <c r="E6" s="99"/>
      <c r="F6" s="99"/>
      <c r="G6" s="99"/>
      <c r="H6" s="99"/>
      <c r="I6" s="99"/>
      <c r="J6" s="99"/>
      <c r="K6" s="100" t="s">
        <v>5</v>
      </c>
      <c r="L6" s="98">
        <v>2021</v>
      </c>
      <c r="M6" s="99"/>
      <c r="N6" s="99"/>
      <c r="O6" s="99"/>
      <c r="P6" s="99"/>
      <c r="Q6" s="99"/>
      <c r="R6" s="99"/>
      <c r="S6" s="99"/>
      <c r="T6" s="100" t="s">
        <v>6</v>
      </c>
      <c r="U6" s="97" t="s">
        <v>100</v>
      </c>
      <c r="V6" s="185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</row>
    <row r="7" spans="1:54" ht="21" customHeight="1" thickBot="1">
      <c r="A7" s="96"/>
      <c r="B7" s="148"/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8" t="s">
        <v>14</v>
      </c>
      <c r="J7" s="18" t="s">
        <v>15</v>
      </c>
      <c r="K7" s="103"/>
      <c r="L7" s="18" t="s">
        <v>8</v>
      </c>
      <c r="M7" s="18" t="s">
        <v>9</v>
      </c>
      <c r="N7" s="18" t="s">
        <v>10</v>
      </c>
      <c r="O7" s="18" t="s">
        <v>11</v>
      </c>
      <c r="P7" s="18" t="s">
        <v>12</v>
      </c>
      <c r="Q7" s="18" t="s">
        <v>13</v>
      </c>
      <c r="R7" s="18" t="s">
        <v>14</v>
      </c>
      <c r="S7" s="18" t="s">
        <v>15</v>
      </c>
      <c r="T7" s="103"/>
      <c r="U7" s="102"/>
      <c r="V7" s="180"/>
      <c r="W7" s="187"/>
      <c r="X7" s="187"/>
      <c r="Y7" s="187"/>
      <c r="Z7" s="187"/>
      <c r="AA7" s="187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</row>
    <row r="8" spans="1:54" ht="18" customHeight="1" thickTop="1">
      <c r="A8" s="96"/>
      <c r="B8" s="188" t="s">
        <v>16</v>
      </c>
      <c r="C8" s="109">
        <f t="shared" ref="C8:S8" si="0">+C9+C21+C30+C22+C47</f>
        <v>7202.5</v>
      </c>
      <c r="D8" s="109">
        <f t="shared" si="0"/>
        <v>3625.7</v>
      </c>
      <c r="E8" s="109">
        <f t="shared" si="0"/>
        <v>2098</v>
      </c>
      <c r="F8" s="109">
        <f t="shared" si="0"/>
        <v>2714.6</v>
      </c>
      <c r="G8" s="109">
        <f t="shared" si="0"/>
        <v>1863.4</v>
      </c>
      <c r="H8" s="109">
        <f t="shared" si="0"/>
        <v>2637.2999999999997</v>
      </c>
      <c r="I8" s="109">
        <f t="shared" si="0"/>
        <v>2091.9</v>
      </c>
      <c r="J8" s="109">
        <f t="shared" si="0"/>
        <v>2474.2000000000003</v>
      </c>
      <c r="K8" s="109">
        <f t="shared" si="0"/>
        <v>24707.599999999999</v>
      </c>
      <c r="L8" s="109">
        <f t="shared" si="0"/>
        <v>3224.2000000000003</v>
      </c>
      <c r="M8" s="109">
        <f t="shared" si="0"/>
        <v>1535.1019749999998</v>
      </c>
      <c r="N8" s="109">
        <f t="shared" si="0"/>
        <v>2098.0029382395001</v>
      </c>
      <c r="O8" s="109">
        <f t="shared" si="0"/>
        <v>1564.1</v>
      </c>
      <c r="P8" s="109">
        <f t="shared" si="0"/>
        <v>1690.6000000000001</v>
      </c>
      <c r="Q8" s="109">
        <f t="shared" si="0"/>
        <v>2061.1</v>
      </c>
      <c r="R8" s="109">
        <f t="shared" si="0"/>
        <v>1709.8999999999996</v>
      </c>
      <c r="S8" s="109">
        <f t="shared" si="0"/>
        <v>5399.7999999999993</v>
      </c>
      <c r="T8" s="109">
        <f>+T9+T21+T30+T22+T47</f>
        <v>19282.804913239499</v>
      </c>
      <c r="U8" s="109">
        <f t="shared" ref="U8:U16" si="1">+K8/T8*100</f>
        <v>128.13281112975352</v>
      </c>
      <c r="V8" s="180"/>
      <c r="W8" s="187"/>
      <c r="X8" s="187"/>
      <c r="Y8" s="187"/>
      <c r="Z8" s="187"/>
      <c r="AA8" s="187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</row>
    <row r="9" spans="1:54" ht="18" customHeight="1">
      <c r="A9" s="96"/>
      <c r="B9" s="149" t="s">
        <v>17</v>
      </c>
      <c r="C9" s="109">
        <f t="shared" ref="C9:S9" si="2">+C10+C19</f>
        <v>6.7</v>
      </c>
      <c r="D9" s="109">
        <f t="shared" si="2"/>
        <v>94.5</v>
      </c>
      <c r="E9" s="109">
        <f t="shared" si="2"/>
        <v>188.4</v>
      </c>
      <c r="F9" s="109">
        <f t="shared" si="2"/>
        <v>18.100000000000001</v>
      </c>
      <c r="G9" s="109">
        <f t="shared" si="2"/>
        <v>151.70000000000002</v>
      </c>
      <c r="H9" s="109">
        <f t="shared" si="2"/>
        <v>228.9</v>
      </c>
      <c r="I9" s="109">
        <f t="shared" si="2"/>
        <v>112.6</v>
      </c>
      <c r="J9" s="109">
        <f t="shared" si="2"/>
        <v>226.70000000000002</v>
      </c>
      <c r="K9" s="106">
        <f t="shared" si="2"/>
        <v>1027.6000000000001</v>
      </c>
      <c r="L9" s="109">
        <f t="shared" si="2"/>
        <v>6.7</v>
      </c>
      <c r="M9" s="109">
        <f t="shared" si="2"/>
        <v>94.5</v>
      </c>
      <c r="N9" s="109">
        <f t="shared" si="2"/>
        <v>188.4</v>
      </c>
      <c r="O9" s="109">
        <f t="shared" si="2"/>
        <v>18.100000000000001</v>
      </c>
      <c r="P9" s="109">
        <f t="shared" si="2"/>
        <v>151.70000000000002</v>
      </c>
      <c r="Q9" s="109">
        <f t="shared" si="2"/>
        <v>160.79999999999998</v>
      </c>
      <c r="R9" s="109">
        <f t="shared" si="2"/>
        <v>78.3</v>
      </c>
      <c r="S9" s="109">
        <f t="shared" si="2"/>
        <v>176</v>
      </c>
      <c r="T9" s="106">
        <f>+T10+T19</f>
        <v>874.5</v>
      </c>
      <c r="U9" s="106">
        <f t="shared" si="1"/>
        <v>117.50714694110923</v>
      </c>
      <c r="V9" s="180"/>
      <c r="W9" s="187"/>
      <c r="X9" s="187"/>
      <c r="Y9" s="187"/>
      <c r="Z9" s="187"/>
      <c r="AA9" s="187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</row>
    <row r="10" spans="1:54" ht="18" customHeight="1">
      <c r="A10" s="96"/>
      <c r="B10" s="149" t="s">
        <v>81</v>
      </c>
      <c r="C10" s="109">
        <f t="shared" ref="C10:T10" si="3">+C11+C14</f>
        <v>1.7</v>
      </c>
      <c r="D10" s="109">
        <f t="shared" si="3"/>
        <v>88.8</v>
      </c>
      <c r="E10" s="109">
        <f t="shared" si="3"/>
        <v>182.20000000000002</v>
      </c>
      <c r="F10" s="109">
        <f t="shared" si="3"/>
        <v>12.700000000000001</v>
      </c>
      <c r="G10" s="109">
        <f t="shared" si="3"/>
        <v>146.70000000000002</v>
      </c>
      <c r="H10" s="109">
        <f t="shared" si="3"/>
        <v>224</v>
      </c>
      <c r="I10" s="109">
        <f t="shared" si="3"/>
        <v>107.69999999999999</v>
      </c>
      <c r="J10" s="109">
        <f t="shared" si="3"/>
        <v>221.4</v>
      </c>
      <c r="K10" s="106">
        <f t="shared" si="3"/>
        <v>985.2</v>
      </c>
      <c r="L10" s="109">
        <f t="shared" si="3"/>
        <v>1.7</v>
      </c>
      <c r="M10" s="109">
        <f t="shared" si="3"/>
        <v>88.8</v>
      </c>
      <c r="N10" s="109">
        <f t="shared" si="3"/>
        <v>182.20000000000002</v>
      </c>
      <c r="O10" s="109">
        <f t="shared" si="3"/>
        <v>12.700000000000001</v>
      </c>
      <c r="P10" s="109">
        <f t="shared" si="3"/>
        <v>146.70000000000002</v>
      </c>
      <c r="Q10" s="109">
        <f t="shared" si="3"/>
        <v>153.79999999999998</v>
      </c>
      <c r="R10" s="109">
        <f t="shared" si="3"/>
        <v>69.099999999999994</v>
      </c>
      <c r="S10" s="109">
        <f t="shared" si="3"/>
        <v>166.8</v>
      </c>
      <c r="T10" s="106">
        <f t="shared" si="3"/>
        <v>821.8</v>
      </c>
      <c r="U10" s="106">
        <f t="shared" si="1"/>
        <v>119.88318325626675</v>
      </c>
      <c r="V10" s="180"/>
      <c r="W10" s="187"/>
      <c r="X10" s="187"/>
      <c r="Y10" s="187"/>
      <c r="Z10" s="187"/>
      <c r="AA10" s="187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</row>
    <row r="11" spans="1:54" ht="18" customHeight="1">
      <c r="A11" s="96"/>
      <c r="B11" s="150" t="s">
        <v>36</v>
      </c>
      <c r="C11" s="109">
        <f t="shared" ref="C11:T11" si="4">+C12+C13</f>
        <v>0</v>
      </c>
      <c r="D11" s="109">
        <f t="shared" si="4"/>
        <v>87.2</v>
      </c>
      <c r="E11" s="109">
        <f t="shared" si="4"/>
        <v>157.30000000000001</v>
      </c>
      <c r="F11" s="109">
        <f t="shared" si="4"/>
        <v>0</v>
      </c>
      <c r="G11" s="109">
        <f t="shared" si="4"/>
        <v>142.80000000000001</v>
      </c>
      <c r="H11" s="109">
        <f t="shared" si="4"/>
        <v>217.9</v>
      </c>
      <c r="I11" s="109">
        <f t="shared" si="4"/>
        <v>77.3</v>
      </c>
      <c r="J11" s="109">
        <f t="shared" si="4"/>
        <v>215.5</v>
      </c>
      <c r="K11" s="109">
        <f t="shared" si="4"/>
        <v>898.00000000000011</v>
      </c>
      <c r="L11" s="109">
        <f t="shared" si="4"/>
        <v>0</v>
      </c>
      <c r="M11" s="109">
        <f t="shared" si="4"/>
        <v>87.2</v>
      </c>
      <c r="N11" s="109">
        <f t="shared" si="4"/>
        <v>157.30000000000001</v>
      </c>
      <c r="O11" s="109">
        <f t="shared" si="4"/>
        <v>0</v>
      </c>
      <c r="P11" s="109">
        <f t="shared" si="4"/>
        <v>142.80000000000001</v>
      </c>
      <c r="Q11" s="109">
        <f t="shared" si="4"/>
        <v>145.19999999999999</v>
      </c>
      <c r="R11" s="109">
        <f t="shared" si="4"/>
        <v>55</v>
      </c>
      <c r="S11" s="109">
        <f t="shared" si="4"/>
        <v>154.5</v>
      </c>
      <c r="T11" s="109">
        <f t="shared" si="4"/>
        <v>742</v>
      </c>
      <c r="U11" s="40">
        <f t="shared" si="1"/>
        <v>121.02425876010783</v>
      </c>
      <c r="V11" s="180"/>
      <c r="W11" s="187"/>
      <c r="X11" s="187"/>
      <c r="Y11" s="187"/>
      <c r="Z11" s="187"/>
      <c r="AA11" s="187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</row>
    <row r="12" spans="1:54" ht="18" customHeight="1">
      <c r="A12" s="96"/>
      <c r="B12" s="151" t="s">
        <v>101</v>
      </c>
      <c r="C12" s="43">
        <f>+[1]TESORERIA!L12</f>
        <v>0</v>
      </c>
      <c r="D12" s="43">
        <f>+[1]TESORERIA!M12</f>
        <v>0</v>
      </c>
      <c r="E12" s="43">
        <f>+[1]TESORERIA!N12</f>
        <v>69.099999999999994</v>
      </c>
      <c r="F12" s="43">
        <f>+[1]TESORERIA!O12</f>
        <v>0</v>
      </c>
      <c r="G12" s="43">
        <f>+[1]TESORERIA!P12</f>
        <v>65.7</v>
      </c>
      <c r="H12" s="43">
        <f>+[1]TESORERIA!Q12</f>
        <v>131.80000000000001</v>
      </c>
      <c r="I12" s="43">
        <f>+[1]TESORERIA!R12</f>
        <v>0</v>
      </c>
      <c r="J12" s="43">
        <f>+[1]TESORERIA!S12</f>
        <v>135.1</v>
      </c>
      <c r="K12" s="152">
        <f>SUM(C12:J12)</f>
        <v>401.70000000000005</v>
      </c>
      <c r="L12" s="43">
        <v>0</v>
      </c>
      <c r="M12" s="43">
        <v>0</v>
      </c>
      <c r="N12" s="43">
        <v>69.099999999999994</v>
      </c>
      <c r="O12" s="43">
        <v>0</v>
      </c>
      <c r="P12" s="43">
        <v>65.7</v>
      </c>
      <c r="Q12" s="43">
        <v>56.4</v>
      </c>
      <c r="R12" s="43">
        <v>55</v>
      </c>
      <c r="S12" s="43">
        <v>55.8</v>
      </c>
      <c r="T12" s="152">
        <f t="shared" ref="T12:T13" si="5">SUM(L12:S12)</f>
        <v>302</v>
      </c>
      <c r="U12" s="152">
        <f t="shared" si="1"/>
        <v>133.01324503311261</v>
      </c>
      <c r="V12" s="180"/>
      <c r="W12" s="187"/>
      <c r="X12" s="187"/>
      <c r="Y12" s="187"/>
      <c r="Z12" s="187"/>
      <c r="AA12" s="187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</row>
    <row r="13" spans="1:54" ht="18" customHeight="1">
      <c r="A13" s="96"/>
      <c r="B13" s="151" t="s">
        <v>102</v>
      </c>
      <c r="C13" s="43">
        <f>+[1]TESORERIA!L13</f>
        <v>0</v>
      </c>
      <c r="D13" s="43">
        <f>+[1]TESORERIA!M13</f>
        <v>87.2</v>
      </c>
      <c r="E13" s="43">
        <f>+[1]TESORERIA!N13</f>
        <v>88.2</v>
      </c>
      <c r="F13" s="43">
        <f>+[1]TESORERIA!O13</f>
        <v>0</v>
      </c>
      <c r="G13" s="43">
        <f>+[1]TESORERIA!P13</f>
        <v>77.099999999999994</v>
      </c>
      <c r="H13" s="43">
        <f>+[1]TESORERIA!Q13</f>
        <v>86.1</v>
      </c>
      <c r="I13" s="43">
        <f>+[1]TESORERIA!R13</f>
        <v>77.3</v>
      </c>
      <c r="J13" s="43">
        <f>+[1]TESORERIA!S13</f>
        <v>80.400000000000006</v>
      </c>
      <c r="K13" s="152">
        <f>SUM(C13:J13)</f>
        <v>496.30000000000007</v>
      </c>
      <c r="L13" s="43">
        <v>0</v>
      </c>
      <c r="M13" s="43">
        <v>87.2</v>
      </c>
      <c r="N13" s="43">
        <v>88.2</v>
      </c>
      <c r="O13" s="43">
        <v>0</v>
      </c>
      <c r="P13" s="43">
        <v>77.099999999999994</v>
      </c>
      <c r="Q13" s="43">
        <v>88.8</v>
      </c>
      <c r="R13" s="43">
        <v>0</v>
      </c>
      <c r="S13" s="43">
        <v>98.7</v>
      </c>
      <c r="T13" s="152">
        <f t="shared" si="5"/>
        <v>440</v>
      </c>
      <c r="U13" s="152">
        <f t="shared" si="1"/>
        <v>112.79545454545456</v>
      </c>
      <c r="V13" s="180"/>
      <c r="W13" s="187"/>
      <c r="X13" s="187"/>
      <c r="Y13" s="187"/>
      <c r="Z13" s="187"/>
      <c r="AA13" s="187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</row>
    <row r="14" spans="1:54" ht="18" customHeight="1">
      <c r="A14" s="96"/>
      <c r="B14" s="154" t="s">
        <v>103</v>
      </c>
      <c r="C14" s="27">
        <f t="shared" ref="C14:T14" si="6">+C15</f>
        <v>1.7</v>
      </c>
      <c r="D14" s="27">
        <f t="shared" si="6"/>
        <v>1.6</v>
      </c>
      <c r="E14" s="27">
        <f t="shared" si="6"/>
        <v>24.9</v>
      </c>
      <c r="F14" s="27">
        <f t="shared" si="6"/>
        <v>12.700000000000001</v>
      </c>
      <c r="G14" s="27">
        <f t="shared" si="6"/>
        <v>3.9</v>
      </c>
      <c r="H14" s="27">
        <f t="shared" si="6"/>
        <v>6.1</v>
      </c>
      <c r="I14" s="27">
        <f t="shared" si="6"/>
        <v>30.4</v>
      </c>
      <c r="J14" s="27">
        <f t="shared" si="6"/>
        <v>5.9</v>
      </c>
      <c r="K14" s="27">
        <f>+K15+K18</f>
        <v>87.199999999999989</v>
      </c>
      <c r="L14" s="27">
        <f t="shared" si="6"/>
        <v>1.7</v>
      </c>
      <c r="M14" s="27">
        <f t="shared" si="6"/>
        <v>1.6</v>
      </c>
      <c r="N14" s="27">
        <f t="shared" si="6"/>
        <v>24.9</v>
      </c>
      <c r="O14" s="27">
        <f t="shared" si="6"/>
        <v>12.700000000000001</v>
      </c>
      <c r="P14" s="27">
        <f t="shared" si="6"/>
        <v>3.9</v>
      </c>
      <c r="Q14" s="27">
        <f t="shared" si="6"/>
        <v>8.6</v>
      </c>
      <c r="R14" s="27">
        <f t="shared" si="6"/>
        <v>14.1</v>
      </c>
      <c r="S14" s="27">
        <f t="shared" si="6"/>
        <v>12.3</v>
      </c>
      <c r="T14" s="27">
        <f t="shared" si="6"/>
        <v>79.800000000000011</v>
      </c>
      <c r="U14" s="40">
        <f t="shared" si="1"/>
        <v>109.27318295739346</v>
      </c>
      <c r="V14" s="180"/>
      <c r="W14" s="187"/>
      <c r="X14" s="187"/>
      <c r="Y14" s="187"/>
      <c r="Z14" s="187"/>
      <c r="AA14" s="187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</row>
    <row r="15" spans="1:54" ht="18" customHeight="1">
      <c r="A15" s="96"/>
      <c r="B15" s="163" t="s">
        <v>104</v>
      </c>
      <c r="C15" s="31">
        <f t="shared" ref="C15:S15" si="7">+C16+C17</f>
        <v>1.7</v>
      </c>
      <c r="D15" s="31">
        <f t="shared" si="7"/>
        <v>1.6</v>
      </c>
      <c r="E15" s="31">
        <f t="shared" si="7"/>
        <v>24.9</v>
      </c>
      <c r="F15" s="31">
        <f t="shared" si="7"/>
        <v>12.700000000000001</v>
      </c>
      <c r="G15" s="31">
        <f t="shared" si="7"/>
        <v>3.9</v>
      </c>
      <c r="H15" s="31">
        <f t="shared" si="7"/>
        <v>6.1</v>
      </c>
      <c r="I15" s="31">
        <f t="shared" si="7"/>
        <v>30.4</v>
      </c>
      <c r="J15" s="31">
        <f t="shared" si="7"/>
        <v>5.9</v>
      </c>
      <c r="K15" s="31">
        <f t="shared" si="7"/>
        <v>87.199999999999989</v>
      </c>
      <c r="L15" s="31">
        <f t="shared" si="7"/>
        <v>1.7</v>
      </c>
      <c r="M15" s="31">
        <f t="shared" si="7"/>
        <v>1.6</v>
      </c>
      <c r="N15" s="31">
        <f t="shared" si="7"/>
        <v>24.9</v>
      </c>
      <c r="O15" s="31">
        <f t="shared" si="7"/>
        <v>12.700000000000001</v>
      </c>
      <c r="P15" s="31">
        <f t="shared" si="7"/>
        <v>3.9</v>
      </c>
      <c r="Q15" s="31">
        <f t="shared" si="7"/>
        <v>8.6</v>
      </c>
      <c r="R15" s="31">
        <f t="shared" si="7"/>
        <v>14.1</v>
      </c>
      <c r="S15" s="31">
        <f t="shared" si="7"/>
        <v>12.3</v>
      </c>
      <c r="T15" s="31">
        <f>+T16+T17</f>
        <v>79.800000000000011</v>
      </c>
      <c r="U15" s="40">
        <f t="shared" si="1"/>
        <v>109.27318295739346</v>
      </c>
      <c r="V15" s="180"/>
      <c r="W15" s="187"/>
      <c r="X15" s="187"/>
      <c r="Y15" s="187"/>
      <c r="Z15" s="187"/>
      <c r="AA15" s="187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</row>
    <row r="16" spans="1:54" ht="18" customHeight="1">
      <c r="A16" s="96"/>
      <c r="B16" s="189" t="s">
        <v>105</v>
      </c>
      <c r="C16" s="35">
        <f>+[1]TESORERIA!L16</f>
        <v>0</v>
      </c>
      <c r="D16" s="35">
        <f>+[1]TESORERIA!M16</f>
        <v>0</v>
      </c>
      <c r="E16" s="35">
        <f>+[1]TESORERIA!N16</f>
        <v>20.9</v>
      </c>
      <c r="F16" s="35">
        <f>+[1]TESORERIA!O16</f>
        <v>10.8</v>
      </c>
      <c r="G16" s="35">
        <f>+[1]TESORERIA!P16</f>
        <v>0</v>
      </c>
      <c r="H16" s="35">
        <f>+[1]TESORERIA!Q16</f>
        <v>0</v>
      </c>
      <c r="I16" s="35">
        <f>+[1]TESORERIA!R16</f>
        <v>22.4</v>
      </c>
      <c r="J16" s="35">
        <f>+[1]TESORERIA!S16</f>
        <v>0</v>
      </c>
      <c r="K16" s="152">
        <f>SUM(C16:J16)</f>
        <v>54.099999999999994</v>
      </c>
      <c r="L16" s="35">
        <f>+'[1]PP (EST)'!L41</f>
        <v>0</v>
      </c>
      <c r="M16" s="35">
        <f>+'[1]PP (EST)'!M41</f>
        <v>0</v>
      </c>
      <c r="N16" s="35">
        <f>+'[1]PP (EST)'!N41</f>
        <v>20.9</v>
      </c>
      <c r="O16" s="35">
        <f>+'[1]PP (EST)'!O41</f>
        <v>10.8</v>
      </c>
      <c r="P16" s="35">
        <f>+'[1]PP (EST)'!P41</f>
        <v>3.9</v>
      </c>
      <c r="Q16" s="35">
        <f>+'[1]PP (EST)'!Q41</f>
        <v>8.6</v>
      </c>
      <c r="R16" s="35">
        <f>+'[1]PP (EST)'!R41</f>
        <v>14.1</v>
      </c>
      <c r="S16" s="35">
        <f>+'[1]PP (EST)'!S41</f>
        <v>12.3</v>
      </c>
      <c r="T16" s="152">
        <f>SUM(L16:S16)</f>
        <v>70.600000000000009</v>
      </c>
      <c r="U16" s="152">
        <f t="shared" si="1"/>
        <v>76.628895184135956</v>
      </c>
      <c r="V16" s="180"/>
      <c r="W16" s="187"/>
      <c r="X16" s="187"/>
      <c r="Y16" s="187"/>
      <c r="Z16" s="187"/>
      <c r="AA16" s="187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</row>
    <row r="17" spans="1:54" s="192" customFormat="1" ht="18" customHeight="1">
      <c r="A17" s="96"/>
      <c r="B17" s="190" t="s">
        <v>106</v>
      </c>
      <c r="C17" s="155">
        <f>+[1]TESORERIA!L17</f>
        <v>1.7</v>
      </c>
      <c r="D17" s="155">
        <f>+[1]TESORERIA!M17</f>
        <v>1.6</v>
      </c>
      <c r="E17" s="155">
        <f>+[1]TESORERIA!N17</f>
        <v>4</v>
      </c>
      <c r="F17" s="155">
        <f>+[1]TESORERIA!O17</f>
        <v>1.9</v>
      </c>
      <c r="G17" s="155">
        <f>+[1]TESORERIA!P17</f>
        <v>3.9</v>
      </c>
      <c r="H17" s="155">
        <f>+[1]TESORERIA!Q17</f>
        <v>6.1</v>
      </c>
      <c r="I17" s="155">
        <f>+[1]TESORERIA!R17</f>
        <v>8</v>
      </c>
      <c r="J17" s="155">
        <f>+[1]TESORERIA!S17</f>
        <v>5.9</v>
      </c>
      <c r="K17" s="156">
        <f>SUM(C17:J17)</f>
        <v>33.1</v>
      </c>
      <c r="L17" s="155">
        <f>+'[1]PP (EST)'!L42</f>
        <v>1.7</v>
      </c>
      <c r="M17" s="155">
        <f>+'[1]PP (EST)'!M42</f>
        <v>1.6</v>
      </c>
      <c r="N17" s="155">
        <f>+'[1]PP (EST)'!N42</f>
        <v>4</v>
      </c>
      <c r="O17" s="155">
        <f>+'[1]PP (EST)'!O42</f>
        <v>1.9</v>
      </c>
      <c r="P17" s="155">
        <f>+'[1]PP (EST)'!P42</f>
        <v>0</v>
      </c>
      <c r="Q17" s="155">
        <f>+'[1]PP (EST)'!Q42</f>
        <v>0</v>
      </c>
      <c r="R17" s="155">
        <f>+'[1]PP (EST)'!R42</f>
        <v>0</v>
      </c>
      <c r="S17" s="155">
        <f>+'[1]PP (EST)'!S42</f>
        <v>0</v>
      </c>
      <c r="T17" s="156">
        <f>SUM(L17:S17)</f>
        <v>9.1999999999999993</v>
      </c>
      <c r="U17" s="191">
        <v>0</v>
      </c>
      <c r="V17" s="180"/>
      <c r="W17" s="187"/>
      <c r="X17" s="187"/>
      <c r="Y17" s="187"/>
      <c r="Z17" s="187"/>
      <c r="AA17" s="187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62"/>
    </row>
    <row r="18" spans="1:54" ht="18" customHeight="1">
      <c r="A18" s="96"/>
      <c r="B18" s="153" t="s">
        <v>31</v>
      </c>
      <c r="C18" s="35">
        <f>+[1]TESORERIA!L18</f>
        <v>0</v>
      </c>
      <c r="D18" s="35">
        <f>+[1]TESORERIA!M18</f>
        <v>0</v>
      </c>
      <c r="E18" s="35">
        <f>+[1]TESORERIA!N18</f>
        <v>0</v>
      </c>
      <c r="F18" s="35">
        <f>+[1]TESORERIA!O18</f>
        <v>0</v>
      </c>
      <c r="G18" s="35">
        <f>+[1]TESORERIA!P18</f>
        <v>0</v>
      </c>
      <c r="H18" s="35">
        <f>+[1]TESORERIA!Q18</f>
        <v>0</v>
      </c>
      <c r="I18" s="35">
        <f>+[1]TESORERIA!R18</f>
        <v>0</v>
      </c>
      <c r="J18" s="35">
        <f>+[1]TESORERIA!S18</f>
        <v>0</v>
      </c>
      <c r="K18" s="152">
        <f>SUM(C18:J18)</f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152">
        <f>SUM(L18:S18)</f>
        <v>0</v>
      </c>
      <c r="U18" s="157">
        <v>0</v>
      </c>
      <c r="V18" s="180"/>
      <c r="W18" s="187"/>
      <c r="X18" s="187"/>
      <c r="Y18" s="187"/>
      <c r="Z18" s="187"/>
      <c r="AA18" s="187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</row>
    <row r="19" spans="1:54" ht="18" customHeight="1">
      <c r="A19" s="96"/>
      <c r="B19" s="150" t="s">
        <v>85</v>
      </c>
      <c r="C19" s="31">
        <f t="shared" ref="C19:T19" si="8">+C20</f>
        <v>5</v>
      </c>
      <c r="D19" s="31">
        <f t="shared" si="8"/>
        <v>5.7</v>
      </c>
      <c r="E19" s="31">
        <f t="shared" si="8"/>
        <v>6.2</v>
      </c>
      <c r="F19" s="31">
        <f t="shared" si="8"/>
        <v>5.4</v>
      </c>
      <c r="G19" s="31">
        <f t="shared" si="8"/>
        <v>5</v>
      </c>
      <c r="H19" s="31">
        <f t="shared" si="8"/>
        <v>4.9000000000000004</v>
      </c>
      <c r="I19" s="31">
        <f t="shared" si="8"/>
        <v>4.9000000000000004</v>
      </c>
      <c r="J19" s="31">
        <f t="shared" si="8"/>
        <v>5.3</v>
      </c>
      <c r="K19" s="32">
        <f t="shared" si="8"/>
        <v>42.399999999999991</v>
      </c>
      <c r="L19" s="31">
        <f t="shared" si="8"/>
        <v>5</v>
      </c>
      <c r="M19" s="31">
        <f t="shared" si="8"/>
        <v>5.7</v>
      </c>
      <c r="N19" s="31">
        <f t="shared" si="8"/>
        <v>6.2</v>
      </c>
      <c r="O19" s="31">
        <f t="shared" si="8"/>
        <v>5.4</v>
      </c>
      <c r="P19" s="31">
        <f t="shared" si="8"/>
        <v>5</v>
      </c>
      <c r="Q19" s="31">
        <f t="shared" si="8"/>
        <v>7</v>
      </c>
      <c r="R19" s="31">
        <f t="shared" si="8"/>
        <v>9.1999999999999993</v>
      </c>
      <c r="S19" s="31">
        <f t="shared" si="8"/>
        <v>9.1999999999999993</v>
      </c>
      <c r="T19" s="32">
        <f t="shared" si="8"/>
        <v>52.7</v>
      </c>
      <c r="U19" s="32">
        <f>+K19/T19*100</f>
        <v>80.455407969639452</v>
      </c>
      <c r="W19" s="187"/>
      <c r="X19" s="187"/>
      <c r="Y19" s="187"/>
      <c r="Z19" s="187"/>
      <c r="AA19" s="187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</row>
    <row r="20" spans="1:54" ht="18" customHeight="1">
      <c r="A20" s="96"/>
      <c r="B20" s="153" t="s">
        <v>107</v>
      </c>
      <c r="C20" s="129">
        <f>+[1]TESORERIA!L20</f>
        <v>5</v>
      </c>
      <c r="D20" s="129">
        <f>+[1]TESORERIA!M20</f>
        <v>5.7</v>
      </c>
      <c r="E20" s="129">
        <f>+[1]TESORERIA!N20</f>
        <v>6.2</v>
      </c>
      <c r="F20" s="129">
        <f>+[1]TESORERIA!O20</f>
        <v>5.4</v>
      </c>
      <c r="G20" s="129">
        <f>+[1]TESORERIA!P20</f>
        <v>5</v>
      </c>
      <c r="H20" s="129">
        <f>+[1]TESORERIA!Q20</f>
        <v>4.9000000000000004</v>
      </c>
      <c r="I20" s="129">
        <f>+[1]TESORERIA!R20</f>
        <v>4.9000000000000004</v>
      </c>
      <c r="J20" s="129">
        <f>+[1]TESORERIA!S20</f>
        <v>5.3</v>
      </c>
      <c r="K20" s="152">
        <f>SUM(C20:J20)</f>
        <v>42.399999999999991</v>
      </c>
      <c r="L20" s="129">
        <f>+'[1]PP (EST)'!L53</f>
        <v>5</v>
      </c>
      <c r="M20" s="129">
        <f>+'[1]PP (EST)'!M53</f>
        <v>5.7</v>
      </c>
      <c r="N20" s="129">
        <f>+'[1]PP (EST)'!N53</f>
        <v>6.2</v>
      </c>
      <c r="O20" s="129">
        <f>+'[1]PP (EST)'!O53</f>
        <v>5.4</v>
      </c>
      <c r="P20" s="129">
        <f>+'[1]PP (EST)'!P53</f>
        <v>5</v>
      </c>
      <c r="Q20" s="129">
        <f>+'[1]PP (EST)'!Q53</f>
        <v>7</v>
      </c>
      <c r="R20" s="129">
        <f>+'[1]PP (EST)'!R53</f>
        <v>9.1999999999999993</v>
      </c>
      <c r="S20" s="129">
        <f>+'[1]PP (EST)'!S53</f>
        <v>9.1999999999999993</v>
      </c>
      <c r="T20" s="152">
        <f>SUM(L20:S20)</f>
        <v>52.7</v>
      </c>
      <c r="U20" s="152">
        <f>+K20/T20*100</f>
        <v>80.455407969639452</v>
      </c>
      <c r="W20" s="187"/>
      <c r="X20" s="187"/>
      <c r="Y20" s="187"/>
      <c r="Z20" s="187"/>
      <c r="AA20" s="187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</row>
    <row r="21" spans="1:54" ht="18" customHeight="1">
      <c r="A21" s="96"/>
      <c r="B21" s="158" t="s">
        <v>108</v>
      </c>
      <c r="C21" s="109">
        <f>+[1]TESORERIA!L21</f>
        <v>179.7</v>
      </c>
      <c r="D21" s="109">
        <f>+[1]TESORERIA!M21</f>
        <v>204.5</v>
      </c>
      <c r="E21" s="109">
        <f>+[1]TESORERIA!N21</f>
        <v>203.5</v>
      </c>
      <c r="F21" s="109">
        <f>+[1]TESORERIA!O21</f>
        <v>200</v>
      </c>
      <c r="G21" s="109">
        <f>+[1]TESORERIA!P21</f>
        <v>200.8</v>
      </c>
      <c r="H21" s="109">
        <f>+[1]TESORERIA!Q21</f>
        <v>523.6</v>
      </c>
      <c r="I21" s="109">
        <f>+[1]TESORERIA!R21</f>
        <v>216.9</v>
      </c>
      <c r="J21" s="109">
        <f>+[1]TESORERIA!S21</f>
        <v>400</v>
      </c>
      <c r="K21" s="40">
        <f>SUM(C21:J21)</f>
        <v>2129</v>
      </c>
      <c r="L21" s="109">
        <f>+'[1]PP (EST)'!L57</f>
        <v>179.7</v>
      </c>
      <c r="M21" s="109">
        <f>+'[1]PP (EST)'!M57</f>
        <v>204.5</v>
      </c>
      <c r="N21" s="109">
        <f>+'[1]PP (EST)'!N57</f>
        <v>203.5</v>
      </c>
      <c r="O21" s="109">
        <f>+'[1]PP (EST)'!O57</f>
        <v>200</v>
      </c>
      <c r="P21" s="109">
        <f>+'[1]PP (EST)'!P57</f>
        <v>200.8</v>
      </c>
      <c r="Q21" s="109">
        <f>+'[1]PP (EST)'!Q57</f>
        <v>214</v>
      </c>
      <c r="R21" s="109">
        <f>+'[1]PP (EST)'!R57</f>
        <v>224.6</v>
      </c>
      <c r="S21" s="109">
        <f>+'[1]PP (EST)'!S57</f>
        <v>200.8</v>
      </c>
      <c r="T21" s="40">
        <f>SUM(L21:S21)</f>
        <v>1627.8999999999999</v>
      </c>
      <c r="U21" s="40">
        <f>+K21/T21*100</f>
        <v>130.78198906566743</v>
      </c>
      <c r="W21" s="194"/>
      <c r="X21" s="194"/>
      <c r="Y21" s="194"/>
      <c r="Z21" s="187"/>
      <c r="AA21" s="187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</row>
    <row r="22" spans="1:54" ht="18" customHeight="1">
      <c r="A22" s="96"/>
      <c r="B22" s="158" t="s">
        <v>109</v>
      </c>
      <c r="C22" s="109">
        <f>+C23</f>
        <v>1648.9</v>
      </c>
      <c r="D22" s="109">
        <f t="shared" ref="D22:T22" si="9">+D23</f>
        <v>0</v>
      </c>
      <c r="E22" s="109">
        <f t="shared" si="9"/>
        <v>341.8</v>
      </c>
      <c r="F22" s="109">
        <f t="shared" si="9"/>
        <v>0</v>
      </c>
      <c r="G22" s="109">
        <f t="shared" si="9"/>
        <v>0</v>
      </c>
      <c r="H22" s="109">
        <f t="shared" si="9"/>
        <v>330</v>
      </c>
      <c r="I22" s="109">
        <f t="shared" si="9"/>
        <v>0</v>
      </c>
      <c r="J22" s="109">
        <f t="shared" si="9"/>
        <v>0</v>
      </c>
      <c r="K22" s="109">
        <f t="shared" si="9"/>
        <v>2320.6999999999998</v>
      </c>
      <c r="L22" s="109">
        <f t="shared" si="9"/>
        <v>1648.9</v>
      </c>
      <c r="M22" s="109">
        <f t="shared" si="9"/>
        <v>0</v>
      </c>
      <c r="N22" s="109">
        <f t="shared" si="9"/>
        <v>341.8</v>
      </c>
      <c r="O22" s="109">
        <f t="shared" si="9"/>
        <v>0</v>
      </c>
      <c r="P22" s="109">
        <f t="shared" si="9"/>
        <v>0</v>
      </c>
      <c r="Q22" s="109">
        <f t="shared" si="9"/>
        <v>330</v>
      </c>
      <c r="R22" s="109">
        <f t="shared" si="9"/>
        <v>0</v>
      </c>
      <c r="S22" s="109">
        <f t="shared" si="9"/>
        <v>0</v>
      </c>
      <c r="T22" s="109">
        <f t="shared" si="9"/>
        <v>2320.6999999999998</v>
      </c>
      <c r="U22" s="40">
        <f t="shared" ref="U22:U28" si="10">+K22/T22*100</f>
        <v>100</v>
      </c>
      <c r="W22" s="194"/>
      <c r="X22" s="194"/>
      <c r="Y22" s="194"/>
      <c r="Z22" s="187"/>
      <c r="AA22" s="187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</row>
    <row r="23" spans="1:54" ht="18" customHeight="1">
      <c r="A23" s="96"/>
      <c r="B23" s="159" t="s">
        <v>110</v>
      </c>
      <c r="C23" s="109">
        <f t="shared" ref="C23:G23" si="11">SUM(C24:C29)</f>
        <v>1648.9</v>
      </c>
      <c r="D23" s="109">
        <f t="shared" si="11"/>
        <v>0</v>
      </c>
      <c r="E23" s="109">
        <f t="shared" si="11"/>
        <v>341.8</v>
      </c>
      <c r="F23" s="109">
        <f t="shared" si="11"/>
        <v>0</v>
      </c>
      <c r="G23" s="109">
        <f t="shared" si="11"/>
        <v>0</v>
      </c>
      <c r="H23" s="109">
        <f t="shared" ref="H23:T23" si="12">SUM(H24:H29)</f>
        <v>330</v>
      </c>
      <c r="I23" s="109">
        <f t="shared" si="12"/>
        <v>0</v>
      </c>
      <c r="J23" s="109">
        <f t="shared" si="12"/>
        <v>0</v>
      </c>
      <c r="K23" s="109">
        <f t="shared" si="12"/>
        <v>2320.6999999999998</v>
      </c>
      <c r="L23" s="109">
        <f t="shared" si="12"/>
        <v>1648.9</v>
      </c>
      <c r="M23" s="109">
        <f t="shared" si="12"/>
        <v>0</v>
      </c>
      <c r="N23" s="109">
        <f t="shared" si="12"/>
        <v>341.8</v>
      </c>
      <c r="O23" s="109">
        <f t="shared" si="12"/>
        <v>0</v>
      </c>
      <c r="P23" s="109">
        <f t="shared" si="12"/>
        <v>0</v>
      </c>
      <c r="Q23" s="109">
        <f t="shared" si="12"/>
        <v>330</v>
      </c>
      <c r="R23" s="109">
        <f t="shared" si="12"/>
        <v>0</v>
      </c>
      <c r="S23" s="109">
        <f t="shared" si="12"/>
        <v>0</v>
      </c>
      <c r="T23" s="109">
        <f t="shared" si="12"/>
        <v>2320.6999999999998</v>
      </c>
      <c r="U23" s="40">
        <f t="shared" si="10"/>
        <v>100</v>
      </c>
      <c r="V23" s="87"/>
      <c r="W23" s="194"/>
      <c r="X23" s="194"/>
      <c r="Y23" s="194"/>
      <c r="Z23" s="187"/>
      <c r="AA23" s="187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</row>
    <row r="24" spans="1:54" s="162" customFormat="1" ht="18" customHeight="1">
      <c r="A24" s="161"/>
      <c r="B24" s="195" t="s">
        <v>111</v>
      </c>
      <c r="C24" s="167">
        <f>+[1]TESORERIA!L24</f>
        <v>0</v>
      </c>
      <c r="D24" s="167">
        <f>+[1]TESORERIA!M24</f>
        <v>0</v>
      </c>
      <c r="E24" s="167">
        <f>+[1]TESORERIA!N24</f>
        <v>0</v>
      </c>
      <c r="F24" s="167">
        <f>+[1]TESORERIA!O24</f>
        <v>0</v>
      </c>
      <c r="G24" s="167">
        <f>+[1]TESORERIA!P24</f>
        <v>0</v>
      </c>
      <c r="H24" s="167">
        <f>+[1]TESORERIA!Q24</f>
        <v>0</v>
      </c>
      <c r="I24" s="167">
        <f>+[1]TESORERIA!R24</f>
        <v>0</v>
      </c>
      <c r="J24" s="167">
        <f>+[1]TESORERIA!S24</f>
        <v>0</v>
      </c>
      <c r="K24" s="167">
        <f>SUM(C24:J24)</f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f>SUM(L24:S24)</f>
        <v>0</v>
      </c>
      <c r="U24" s="196">
        <v>0</v>
      </c>
      <c r="W24" s="194"/>
      <c r="X24" s="194"/>
      <c r="Y24" s="194"/>
      <c r="Z24" s="187"/>
      <c r="AA24" s="187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</row>
    <row r="25" spans="1:54" ht="18" customHeight="1">
      <c r="A25" s="96"/>
      <c r="B25" s="197" t="s">
        <v>112</v>
      </c>
      <c r="C25" s="129">
        <f>+[1]TESORERIA!L25</f>
        <v>0</v>
      </c>
      <c r="D25" s="129">
        <f>+[1]TESORERIA!M25</f>
        <v>0</v>
      </c>
      <c r="E25" s="129">
        <f>+[1]TESORERIA!N25</f>
        <v>0</v>
      </c>
      <c r="F25" s="129">
        <f>+[1]TESORERIA!O25</f>
        <v>0</v>
      </c>
      <c r="G25" s="129">
        <f>+[1]TESORERIA!P25</f>
        <v>0</v>
      </c>
      <c r="H25" s="129">
        <f>+[1]TESORERIA!Q25</f>
        <v>0</v>
      </c>
      <c r="I25" s="129">
        <f>+[1]TESORERIA!R25</f>
        <v>0</v>
      </c>
      <c r="J25" s="129">
        <f>+[1]TESORERIA!S25</f>
        <v>0</v>
      </c>
      <c r="K25" s="152">
        <f>SUM(C25:J25)</f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52">
        <f>SUM(L25:S25)</f>
        <v>0</v>
      </c>
      <c r="U25" s="157">
        <v>0</v>
      </c>
      <c r="V25" s="87"/>
      <c r="W25" s="194"/>
      <c r="X25" s="194"/>
      <c r="Y25" s="194"/>
      <c r="Z25" s="187"/>
      <c r="AA25" s="187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</row>
    <row r="26" spans="1:54" ht="18" customHeight="1">
      <c r="A26" s="96"/>
      <c r="B26" s="197" t="s">
        <v>113</v>
      </c>
      <c r="C26" s="129">
        <f>+[1]TESORERIA!L26</f>
        <v>1648.9</v>
      </c>
      <c r="D26" s="129">
        <f>+[1]TESORERIA!M26</f>
        <v>0</v>
      </c>
      <c r="E26" s="129">
        <f>+[1]TESORERIA!N26</f>
        <v>0</v>
      </c>
      <c r="F26" s="129">
        <f>+[1]TESORERIA!O26</f>
        <v>0</v>
      </c>
      <c r="G26" s="129">
        <f>+[1]TESORERIA!P26</f>
        <v>0</v>
      </c>
      <c r="H26" s="129">
        <f>+[1]TESORERIA!Q26</f>
        <v>0</v>
      </c>
      <c r="I26" s="129">
        <f>+[1]TESORERIA!R26</f>
        <v>0</v>
      </c>
      <c r="J26" s="129">
        <f>+[1]TESORERIA!S26</f>
        <v>0</v>
      </c>
      <c r="K26" s="152">
        <f t="shared" ref="K26:K28" si="13">SUM(C26:J26)</f>
        <v>1648.9</v>
      </c>
      <c r="L26" s="129">
        <f>+'[1]PP (EST)'!L64</f>
        <v>1648.9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52">
        <f t="shared" ref="T26:T28" si="14">SUM(L26:S26)</f>
        <v>1648.9</v>
      </c>
      <c r="U26" s="152">
        <f t="shared" si="10"/>
        <v>100</v>
      </c>
      <c r="V26" s="87"/>
      <c r="W26" s="194"/>
      <c r="X26" s="194"/>
      <c r="Y26" s="194"/>
      <c r="Z26" s="187"/>
      <c r="AA26" s="187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</row>
    <row r="27" spans="1:54" ht="18" customHeight="1">
      <c r="A27" s="96"/>
      <c r="B27" s="197" t="s">
        <v>114</v>
      </c>
      <c r="C27" s="129">
        <f>+[1]TESORERIA!L27</f>
        <v>0</v>
      </c>
      <c r="D27" s="129">
        <f>+[1]TESORERIA!M27</f>
        <v>0</v>
      </c>
      <c r="E27" s="129">
        <f>+[1]TESORERIA!N27</f>
        <v>11.8</v>
      </c>
      <c r="F27" s="129">
        <f>+[1]TESORERIA!O27</f>
        <v>0</v>
      </c>
      <c r="G27" s="129">
        <f>+[1]TESORERIA!P27</f>
        <v>0</v>
      </c>
      <c r="H27" s="129">
        <f>+[1]TESORERIA!Q27</f>
        <v>0</v>
      </c>
      <c r="I27" s="129">
        <f>+[1]TESORERIA!R27</f>
        <v>0</v>
      </c>
      <c r="J27" s="129">
        <f>+[1]TESORERIA!S27</f>
        <v>0</v>
      </c>
      <c r="K27" s="152">
        <f t="shared" si="13"/>
        <v>11.8</v>
      </c>
      <c r="L27" s="129">
        <v>0</v>
      </c>
      <c r="M27" s="129">
        <v>0</v>
      </c>
      <c r="N27" s="129">
        <v>11.8</v>
      </c>
      <c r="O27" s="129">
        <v>0</v>
      </c>
      <c r="P27" s="129">
        <v>0</v>
      </c>
      <c r="Q27" s="129">
        <v>0</v>
      </c>
      <c r="R27" s="129">
        <v>0</v>
      </c>
      <c r="S27" s="129">
        <v>0</v>
      </c>
      <c r="T27" s="152">
        <f t="shared" si="14"/>
        <v>11.8</v>
      </c>
      <c r="U27" s="152">
        <f t="shared" si="10"/>
        <v>100</v>
      </c>
      <c r="V27" s="87"/>
      <c r="W27" s="194"/>
      <c r="X27" s="194"/>
      <c r="Y27" s="194"/>
      <c r="Z27" s="187"/>
      <c r="AA27" s="187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</row>
    <row r="28" spans="1:54" ht="18" customHeight="1">
      <c r="A28" s="96"/>
      <c r="B28" s="197" t="s">
        <v>115</v>
      </c>
      <c r="C28" s="129">
        <f>+[1]TESORERIA!L28</f>
        <v>0</v>
      </c>
      <c r="D28" s="129">
        <f>+[1]TESORERIA!M28</f>
        <v>0</v>
      </c>
      <c r="E28" s="129">
        <f>+[1]TESORERIA!N28</f>
        <v>330</v>
      </c>
      <c r="F28" s="129">
        <f>+[1]TESORERIA!O28</f>
        <v>0</v>
      </c>
      <c r="G28" s="129">
        <f>+[1]TESORERIA!P28</f>
        <v>0</v>
      </c>
      <c r="H28" s="129">
        <f>+[1]TESORERIA!Q28</f>
        <v>330</v>
      </c>
      <c r="I28" s="129">
        <f>+[1]TESORERIA!R28</f>
        <v>0</v>
      </c>
      <c r="J28" s="129">
        <f>+[1]TESORERIA!S28</f>
        <v>0</v>
      </c>
      <c r="K28" s="152">
        <f t="shared" si="13"/>
        <v>660</v>
      </c>
      <c r="L28" s="129">
        <v>0</v>
      </c>
      <c r="M28" s="129">
        <v>0</v>
      </c>
      <c r="N28" s="129">
        <v>330</v>
      </c>
      <c r="O28" s="129">
        <v>0</v>
      </c>
      <c r="P28" s="129">
        <v>0</v>
      </c>
      <c r="Q28" s="129">
        <v>330</v>
      </c>
      <c r="R28" s="129">
        <v>0</v>
      </c>
      <c r="S28" s="129">
        <v>0</v>
      </c>
      <c r="T28" s="152">
        <f t="shared" si="14"/>
        <v>660</v>
      </c>
      <c r="U28" s="152">
        <f t="shared" si="10"/>
        <v>100</v>
      </c>
      <c r="V28" s="87"/>
      <c r="W28" s="194"/>
      <c r="X28" s="194"/>
      <c r="Y28" s="194"/>
      <c r="Z28" s="187"/>
      <c r="AA28" s="187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</row>
    <row r="29" spans="1:54" ht="18" customHeight="1">
      <c r="A29" s="96"/>
      <c r="B29" s="197" t="s">
        <v>31</v>
      </c>
      <c r="C29" s="129">
        <f>+[1]TESORERIA!L29</f>
        <v>0</v>
      </c>
      <c r="D29" s="129">
        <f>+[1]TESORERIA!M29</f>
        <v>0</v>
      </c>
      <c r="E29" s="129">
        <f>+[1]TESORERIA!N29</f>
        <v>0</v>
      </c>
      <c r="F29" s="129">
        <f>+[1]TESORERIA!O29</f>
        <v>0</v>
      </c>
      <c r="G29" s="129">
        <f>+[1]TESORERIA!P29</f>
        <v>0</v>
      </c>
      <c r="H29" s="129">
        <f>+[1]TESORERIA!Q29</f>
        <v>0</v>
      </c>
      <c r="I29" s="129">
        <f>+[1]TESORERIA!R29</f>
        <v>0</v>
      </c>
      <c r="J29" s="129">
        <f>+[1]TESORERIA!S29</f>
        <v>0</v>
      </c>
      <c r="K29" s="129">
        <f>+[1]TESORERIA!T29</f>
        <v>0</v>
      </c>
      <c r="L29" s="129">
        <v>0</v>
      </c>
      <c r="M29" s="129">
        <v>0</v>
      </c>
      <c r="N29" s="129">
        <v>0</v>
      </c>
      <c r="O29" s="129">
        <v>0</v>
      </c>
      <c r="P29" s="129">
        <v>0</v>
      </c>
      <c r="Q29" s="129">
        <v>0</v>
      </c>
      <c r="R29" s="129">
        <v>0</v>
      </c>
      <c r="S29" s="129">
        <v>0</v>
      </c>
      <c r="T29" s="152">
        <f>SUM(L29:S29)</f>
        <v>0</v>
      </c>
      <c r="U29" s="152">
        <v>0</v>
      </c>
      <c r="V29" s="87"/>
      <c r="W29" s="194"/>
      <c r="X29" s="194"/>
      <c r="Y29" s="194"/>
      <c r="Z29" s="187"/>
      <c r="AA29" s="187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</row>
    <row r="30" spans="1:54" ht="18" customHeight="1">
      <c r="A30" s="96"/>
      <c r="B30" s="158" t="s">
        <v>116</v>
      </c>
      <c r="C30" s="109">
        <f t="shared" ref="C30:T30" si="15">+C31+C41+C44</f>
        <v>1202.6000000000001</v>
      </c>
      <c r="D30" s="109">
        <f t="shared" si="15"/>
        <v>1023.5999999999999</v>
      </c>
      <c r="E30" s="109">
        <f t="shared" si="15"/>
        <v>1108.6000000000001</v>
      </c>
      <c r="F30" s="109">
        <f t="shared" si="15"/>
        <v>1107.8</v>
      </c>
      <c r="G30" s="109">
        <f t="shared" si="15"/>
        <v>1251.7</v>
      </c>
      <c r="H30" s="109">
        <f t="shared" si="15"/>
        <v>1300.1999999999998</v>
      </c>
      <c r="I30" s="109">
        <f t="shared" si="15"/>
        <v>1500.9</v>
      </c>
      <c r="J30" s="109">
        <f t="shared" si="15"/>
        <v>1583.1</v>
      </c>
      <c r="K30" s="109">
        <f t="shared" si="15"/>
        <v>10078.5</v>
      </c>
      <c r="L30" s="109">
        <f t="shared" si="15"/>
        <v>1202.6000000000001</v>
      </c>
      <c r="M30" s="109">
        <f t="shared" si="15"/>
        <v>1023.5999999999999</v>
      </c>
      <c r="N30" s="109">
        <f t="shared" si="15"/>
        <v>1108.6000000000001</v>
      </c>
      <c r="O30" s="109">
        <f t="shared" si="15"/>
        <v>1107.8</v>
      </c>
      <c r="P30" s="109">
        <f t="shared" si="15"/>
        <v>1252.1000000000001</v>
      </c>
      <c r="Q30" s="109">
        <f t="shared" si="15"/>
        <v>1271.5</v>
      </c>
      <c r="R30" s="109">
        <f t="shared" si="15"/>
        <v>1314.3999999999999</v>
      </c>
      <c r="S30" s="109">
        <f t="shared" si="15"/>
        <v>1368.6000000000001</v>
      </c>
      <c r="T30" s="109">
        <f t="shared" si="15"/>
        <v>9649.2000000000007</v>
      </c>
      <c r="U30" s="106">
        <f t="shared" ref="U30:U35" si="16">+K30/T30*100</f>
        <v>104.44907349832108</v>
      </c>
      <c r="W30" s="194"/>
      <c r="X30" s="194"/>
      <c r="Y30" s="194"/>
      <c r="Z30" s="187"/>
      <c r="AA30" s="187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</row>
    <row r="31" spans="1:54" ht="18" customHeight="1">
      <c r="A31" s="96"/>
      <c r="B31" s="163" t="s">
        <v>55</v>
      </c>
      <c r="C31" s="109">
        <f t="shared" ref="C31:T31" si="17">+C32+C37</f>
        <v>1142.7</v>
      </c>
      <c r="D31" s="109">
        <f t="shared" si="17"/>
        <v>962.19999999999993</v>
      </c>
      <c r="E31" s="109">
        <f t="shared" si="17"/>
        <v>1026.9000000000001</v>
      </c>
      <c r="F31" s="109">
        <f t="shared" si="17"/>
        <v>1024.8</v>
      </c>
      <c r="G31" s="109">
        <f t="shared" si="17"/>
        <v>1169.2</v>
      </c>
      <c r="H31" s="109">
        <f t="shared" si="17"/>
        <v>1217.3</v>
      </c>
      <c r="I31" s="109">
        <f t="shared" si="17"/>
        <v>1412</v>
      </c>
      <c r="J31" s="109">
        <f t="shared" si="17"/>
        <v>1474.7</v>
      </c>
      <c r="K31" s="106">
        <f t="shared" si="17"/>
        <v>9429.7999999999993</v>
      </c>
      <c r="L31" s="109">
        <f t="shared" si="17"/>
        <v>1142.7</v>
      </c>
      <c r="M31" s="109">
        <f t="shared" si="17"/>
        <v>962.19999999999993</v>
      </c>
      <c r="N31" s="109">
        <f t="shared" si="17"/>
        <v>1026.9000000000001</v>
      </c>
      <c r="O31" s="109">
        <f t="shared" si="17"/>
        <v>1024.8</v>
      </c>
      <c r="P31" s="109">
        <f t="shared" si="17"/>
        <v>1169.6000000000001</v>
      </c>
      <c r="Q31" s="109">
        <f t="shared" si="17"/>
        <v>1197.2</v>
      </c>
      <c r="R31" s="109">
        <f t="shared" si="17"/>
        <v>1239.5</v>
      </c>
      <c r="S31" s="109">
        <f t="shared" si="17"/>
        <v>1285.3000000000002</v>
      </c>
      <c r="T31" s="106">
        <f t="shared" si="17"/>
        <v>9048.2000000000007</v>
      </c>
      <c r="U31" s="106">
        <f t="shared" si="16"/>
        <v>104.21741340819166</v>
      </c>
      <c r="W31" s="194"/>
      <c r="X31" s="194"/>
      <c r="Y31" s="194"/>
      <c r="Z31" s="187"/>
      <c r="AA31" s="187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</row>
    <row r="32" spans="1:54" ht="18" customHeight="1">
      <c r="A32" s="96"/>
      <c r="B32" s="164" t="s">
        <v>56</v>
      </c>
      <c r="C32" s="109">
        <f t="shared" ref="C32:G32" si="18">SUM(C33:C36)</f>
        <v>76.800000000000011</v>
      </c>
      <c r="D32" s="109">
        <f t="shared" si="18"/>
        <v>91.8</v>
      </c>
      <c r="E32" s="109">
        <f t="shared" si="18"/>
        <v>107.8</v>
      </c>
      <c r="F32" s="109">
        <f t="shared" si="18"/>
        <v>148.6</v>
      </c>
      <c r="G32" s="109">
        <f t="shared" si="18"/>
        <v>146.80000000000001</v>
      </c>
      <c r="H32" s="109">
        <f t="shared" ref="H32:T32" si="19">SUM(H33:H36)</f>
        <v>175.6</v>
      </c>
      <c r="I32" s="109">
        <f t="shared" si="19"/>
        <v>90.1</v>
      </c>
      <c r="J32" s="109">
        <f t="shared" si="19"/>
        <v>231.4</v>
      </c>
      <c r="K32" s="106">
        <f t="shared" si="19"/>
        <v>1068.9000000000001</v>
      </c>
      <c r="L32" s="109">
        <f t="shared" si="19"/>
        <v>76.800000000000011</v>
      </c>
      <c r="M32" s="109">
        <f t="shared" si="19"/>
        <v>91.8</v>
      </c>
      <c r="N32" s="109">
        <f t="shared" si="19"/>
        <v>107.8</v>
      </c>
      <c r="O32" s="109">
        <f t="shared" si="19"/>
        <v>148.6</v>
      </c>
      <c r="P32" s="109">
        <f t="shared" si="19"/>
        <v>146.9</v>
      </c>
      <c r="Q32" s="109">
        <f t="shared" si="19"/>
        <v>169.5</v>
      </c>
      <c r="R32" s="109">
        <f t="shared" si="19"/>
        <v>146.9</v>
      </c>
      <c r="S32" s="109">
        <f t="shared" si="19"/>
        <v>137.69999999999999</v>
      </c>
      <c r="T32" s="106">
        <f t="shared" si="19"/>
        <v>1026</v>
      </c>
      <c r="U32" s="106">
        <f t="shared" si="16"/>
        <v>104.18128654970762</v>
      </c>
      <c r="V32" s="180"/>
      <c r="W32" s="194"/>
      <c r="X32" s="194"/>
      <c r="Y32" s="194"/>
      <c r="Z32" s="187"/>
      <c r="AA32" s="187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</row>
    <row r="33" spans="1:54" ht="18" customHeight="1">
      <c r="A33" s="96"/>
      <c r="B33" s="165" t="s">
        <v>117</v>
      </c>
      <c r="C33" s="35">
        <f>+[1]TESORERIA!L33</f>
        <v>74.900000000000006</v>
      </c>
      <c r="D33" s="35">
        <f>+[1]TESORERIA!M33</f>
        <v>91.8</v>
      </c>
      <c r="E33" s="35">
        <f>+[1]TESORERIA!N33</f>
        <v>100.7</v>
      </c>
      <c r="F33" s="35">
        <f>+[1]TESORERIA!O33</f>
        <v>89.1</v>
      </c>
      <c r="G33" s="35">
        <f>+[1]TESORERIA!P33</f>
        <v>87.3</v>
      </c>
      <c r="H33" s="35">
        <f>+[1]TESORERIA!Q33</f>
        <v>93.1</v>
      </c>
      <c r="I33" s="35">
        <f>+[1]TESORERIA!R33</f>
        <v>89.5</v>
      </c>
      <c r="J33" s="35">
        <f>+[1]TESORERIA!S33</f>
        <v>80</v>
      </c>
      <c r="K33" s="152">
        <f>SUM(C33:J33)</f>
        <v>706.4</v>
      </c>
      <c r="L33" s="35">
        <f>+'[1]PP (EST)'!L69</f>
        <v>74.900000000000006</v>
      </c>
      <c r="M33" s="35">
        <f>+'[1]PP (EST)'!M69</f>
        <v>91.8</v>
      </c>
      <c r="N33" s="35">
        <f>+'[1]PP (EST)'!N69</f>
        <v>100.7</v>
      </c>
      <c r="O33" s="35">
        <f>+'[1]PP (EST)'!O69</f>
        <v>89.1</v>
      </c>
      <c r="P33" s="35">
        <f>+'[1]PP (EST)'!P69</f>
        <v>87.4</v>
      </c>
      <c r="Q33" s="35">
        <f>+'[1]PP (EST)'!Q69</f>
        <v>87</v>
      </c>
      <c r="R33" s="35">
        <f>+'[1]PP (EST)'!R69</f>
        <v>90.4</v>
      </c>
      <c r="S33" s="35">
        <f>+'[1]PP (EST)'!S69</f>
        <v>96.7</v>
      </c>
      <c r="T33" s="152">
        <f>SUM(L33:S33)</f>
        <v>718</v>
      </c>
      <c r="U33" s="152">
        <f t="shared" si="16"/>
        <v>98.384401114206128</v>
      </c>
      <c r="V33" s="198"/>
      <c r="W33" s="194"/>
      <c r="X33" s="194"/>
      <c r="Y33" s="194"/>
      <c r="Z33" s="187"/>
      <c r="AA33" s="187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</row>
    <row r="34" spans="1:54" ht="18" customHeight="1">
      <c r="A34" s="96"/>
      <c r="B34" s="165" t="s">
        <v>118</v>
      </c>
      <c r="C34" s="35">
        <f>+[1]TESORERIA!L34</f>
        <v>0</v>
      </c>
      <c r="D34" s="35">
        <f>+[1]TESORERIA!M34</f>
        <v>0</v>
      </c>
      <c r="E34" s="35">
        <f>+[1]TESORERIA!N34</f>
        <v>0</v>
      </c>
      <c r="F34" s="35">
        <f>+[1]TESORERIA!O34</f>
        <v>0</v>
      </c>
      <c r="G34" s="35">
        <f>+[1]TESORERIA!P34</f>
        <v>0</v>
      </c>
      <c r="H34" s="35">
        <f>+[1]TESORERIA!Q34</f>
        <v>0</v>
      </c>
      <c r="I34" s="35">
        <f>+[1]TESORERIA!R34</f>
        <v>0</v>
      </c>
      <c r="J34" s="35">
        <f>+[1]TESORERIA!S34</f>
        <v>0</v>
      </c>
      <c r="K34" s="152">
        <f>SUM(C34:J34)</f>
        <v>0</v>
      </c>
      <c r="L34" s="35">
        <f>+'[1]PP (EST)'!L70</f>
        <v>0</v>
      </c>
      <c r="M34" s="35">
        <f>+'[1]PP (EST)'!M70</f>
        <v>0</v>
      </c>
      <c r="N34" s="35">
        <f>+'[1]PP (EST)'!N70</f>
        <v>0</v>
      </c>
      <c r="O34" s="35">
        <f>+'[1]PP (EST)'!O70</f>
        <v>0</v>
      </c>
      <c r="P34" s="35">
        <f>+'[1]PP (EST)'!P70</f>
        <v>0</v>
      </c>
      <c r="Q34" s="35">
        <f>+'[1]PP (EST)'!Q70</f>
        <v>0</v>
      </c>
      <c r="R34" s="35">
        <f>+'[1]PP (EST)'!R70</f>
        <v>0</v>
      </c>
      <c r="S34" s="35">
        <f>+'[1]PP (EST)'!S70</f>
        <v>0</v>
      </c>
      <c r="T34" s="152">
        <f>SUM(L34:S34)</f>
        <v>0</v>
      </c>
      <c r="U34" s="157">
        <v>0</v>
      </c>
      <c r="V34" s="199"/>
      <c r="W34" s="194"/>
      <c r="X34" s="194"/>
      <c r="Y34" s="194"/>
      <c r="Z34" s="187"/>
      <c r="AA34" s="187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</row>
    <row r="35" spans="1:54" s="192" customFormat="1" ht="18" customHeight="1">
      <c r="A35" s="96"/>
      <c r="B35" s="166" t="s">
        <v>119</v>
      </c>
      <c r="C35" s="155">
        <f>+[1]TESORERIA!L35</f>
        <v>1.9</v>
      </c>
      <c r="D35" s="155">
        <f>+[1]TESORERIA!M35</f>
        <v>0</v>
      </c>
      <c r="E35" s="155">
        <f>+[1]TESORERIA!N35</f>
        <v>7.1</v>
      </c>
      <c r="F35" s="155">
        <f>+[1]TESORERIA!O35</f>
        <v>59.5</v>
      </c>
      <c r="G35" s="155">
        <f>+[1]TESORERIA!P35</f>
        <v>59.5</v>
      </c>
      <c r="H35" s="155">
        <f>+[1]TESORERIA!Q35</f>
        <v>82.5</v>
      </c>
      <c r="I35" s="155">
        <f>+[1]TESORERIA!R35</f>
        <v>0.6</v>
      </c>
      <c r="J35" s="155">
        <f>+[1]TESORERIA!S35</f>
        <v>151.4</v>
      </c>
      <c r="K35" s="156">
        <f>SUM(C35:J35)</f>
        <v>362.5</v>
      </c>
      <c r="L35" s="155">
        <f>+'[1]PP (EST)'!L71</f>
        <v>1.9</v>
      </c>
      <c r="M35" s="155">
        <f>+'[1]PP (EST)'!M71</f>
        <v>0</v>
      </c>
      <c r="N35" s="155">
        <f>+'[1]PP (EST)'!N71</f>
        <v>7.1</v>
      </c>
      <c r="O35" s="155">
        <f>+'[1]PP (EST)'!O71</f>
        <v>59.5</v>
      </c>
      <c r="P35" s="155">
        <f>+'[1]PP (EST)'!P71</f>
        <v>59.5</v>
      </c>
      <c r="Q35" s="155">
        <f>+'[1]PP (EST)'!Q71</f>
        <v>82.5</v>
      </c>
      <c r="R35" s="155">
        <f>+'[1]PP (EST)'!R71</f>
        <v>56.5</v>
      </c>
      <c r="S35" s="155">
        <f>+'[1]PP (EST)'!S71</f>
        <v>41</v>
      </c>
      <c r="T35" s="156">
        <f>SUM(L35:S35)</f>
        <v>308</v>
      </c>
      <c r="U35" s="156">
        <f t="shared" si="16"/>
        <v>117.6948051948052</v>
      </c>
      <c r="V35" s="198"/>
      <c r="W35" s="194"/>
      <c r="X35" s="194"/>
      <c r="Y35" s="194"/>
      <c r="Z35" s="187"/>
      <c r="AA35" s="187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62"/>
    </row>
    <row r="36" spans="1:54" ht="18" customHeight="1">
      <c r="A36" s="96"/>
      <c r="B36" s="165" t="s">
        <v>120</v>
      </c>
      <c r="C36" s="35">
        <f>+[1]TESORERIA!L36</f>
        <v>0</v>
      </c>
      <c r="D36" s="35">
        <f>+[1]TESORERIA!M36</f>
        <v>0</v>
      </c>
      <c r="E36" s="35">
        <f>+[1]TESORERIA!N36</f>
        <v>0</v>
      </c>
      <c r="F36" s="35">
        <f>+[1]TESORERIA!O36</f>
        <v>0</v>
      </c>
      <c r="G36" s="35">
        <f>+[1]TESORERIA!P36</f>
        <v>0</v>
      </c>
      <c r="H36" s="35">
        <f>+[1]TESORERIA!Q36</f>
        <v>0</v>
      </c>
      <c r="I36" s="35">
        <f>+[1]TESORERIA!R36</f>
        <v>0</v>
      </c>
      <c r="J36" s="35">
        <f>+[1]TESORERIA!S36</f>
        <v>0</v>
      </c>
      <c r="K36" s="152">
        <f>SUM(C36:J36)</f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29">
        <v>0</v>
      </c>
      <c r="T36" s="152">
        <f>SUM(L36:S36)</f>
        <v>0</v>
      </c>
      <c r="U36" s="157">
        <v>0</v>
      </c>
      <c r="V36" s="198"/>
      <c r="W36" s="194"/>
      <c r="X36" s="194"/>
      <c r="Y36" s="194"/>
      <c r="Z36" s="187"/>
      <c r="AA36" s="187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</row>
    <row r="37" spans="1:54" ht="18" customHeight="1">
      <c r="A37" s="96"/>
      <c r="B37" s="164" t="s">
        <v>57</v>
      </c>
      <c r="C37" s="109">
        <f t="shared" ref="C37:T37" si="20">SUM(C38:C40)</f>
        <v>1065.9000000000001</v>
      </c>
      <c r="D37" s="109">
        <f t="shared" si="20"/>
        <v>870.4</v>
      </c>
      <c r="E37" s="109">
        <f t="shared" si="20"/>
        <v>919.1</v>
      </c>
      <c r="F37" s="109">
        <f t="shared" si="20"/>
        <v>876.19999999999993</v>
      </c>
      <c r="G37" s="109">
        <f t="shared" si="20"/>
        <v>1022.4</v>
      </c>
      <c r="H37" s="109">
        <f t="shared" si="20"/>
        <v>1041.7</v>
      </c>
      <c r="I37" s="109">
        <f t="shared" si="20"/>
        <v>1321.9</v>
      </c>
      <c r="J37" s="109">
        <f t="shared" si="20"/>
        <v>1243.3</v>
      </c>
      <c r="K37" s="106">
        <f t="shared" si="20"/>
        <v>8360.9</v>
      </c>
      <c r="L37" s="109">
        <f t="shared" si="20"/>
        <v>1065.9000000000001</v>
      </c>
      <c r="M37" s="109">
        <f t="shared" si="20"/>
        <v>870.4</v>
      </c>
      <c r="N37" s="109">
        <f t="shared" si="20"/>
        <v>919.1</v>
      </c>
      <c r="O37" s="109">
        <f t="shared" si="20"/>
        <v>876.19999999999993</v>
      </c>
      <c r="P37" s="109">
        <f t="shared" si="20"/>
        <v>1022.7</v>
      </c>
      <c r="Q37" s="109">
        <f t="shared" si="20"/>
        <v>1027.7</v>
      </c>
      <c r="R37" s="109">
        <f t="shared" si="20"/>
        <v>1092.5999999999999</v>
      </c>
      <c r="S37" s="109">
        <f t="shared" si="20"/>
        <v>1147.6000000000001</v>
      </c>
      <c r="T37" s="106">
        <f t="shared" si="20"/>
        <v>8022.2</v>
      </c>
      <c r="U37" s="106">
        <f>+K37/T37*100</f>
        <v>104.22203385604946</v>
      </c>
      <c r="V37" s="180"/>
      <c r="W37" s="194"/>
      <c r="X37" s="194"/>
      <c r="Y37" s="194"/>
      <c r="Z37" s="187"/>
      <c r="AA37" s="187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</row>
    <row r="38" spans="1:54" ht="18" customHeight="1">
      <c r="A38" s="96"/>
      <c r="B38" s="165" t="s">
        <v>121</v>
      </c>
      <c r="C38" s="35">
        <f>+[1]TESORERIA!L38</f>
        <v>23.2</v>
      </c>
      <c r="D38" s="35">
        <f>+[1]TESORERIA!M38</f>
        <v>30.9</v>
      </c>
      <c r="E38" s="35">
        <f>+[1]TESORERIA!N38</f>
        <v>28.9</v>
      </c>
      <c r="F38" s="35">
        <f>+[1]TESORERIA!O38</f>
        <v>25.3</v>
      </c>
      <c r="G38" s="35">
        <f>+[1]TESORERIA!P38</f>
        <v>22.9</v>
      </c>
      <c r="H38" s="35">
        <f>+[1]TESORERIA!Q38</f>
        <v>24.1</v>
      </c>
      <c r="I38" s="35">
        <f>+[1]TESORERIA!R38</f>
        <v>31.7</v>
      </c>
      <c r="J38" s="35">
        <f>+[1]TESORERIA!S38</f>
        <v>56</v>
      </c>
      <c r="K38" s="152">
        <f>SUM(C38:J38)</f>
        <v>242.99999999999997</v>
      </c>
      <c r="L38" s="35">
        <f>+'[1]PP (EST)'!L74</f>
        <v>23.2</v>
      </c>
      <c r="M38" s="35">
        <f>+'[1]PP (EST)'!M74</f>
        <v>30.9</v>
      </c>
      <c r="N38" s="35">
        <f>+'[1]PP (EST)'!N74</f>
        <v>28.9</v>
      </c>
      <c r="O38" s="35">
        <f>+'[1]PP (EST)'!O74</f>
        <v>25.3</v>
      </c>
      <c r="P38" s="35">
        <f>+'[1]PP (EST)'!P74</f>
        <v>23</v>
      </c>
      <c r="Q38" s="35">
        <f>+'[1]PP (EST)'!Q74</f>
        <v>22</v>
      </c>
      <c r="R38" s="35">
        <f>+'[1]PP (EST)'!R74</f>
        <v>24.8</v>
      </c>
      <c r="S38" s="35">
        <f>+'[1]PP (EST)'!S74</f>
        <v>22.9</v>
      </c>
      <c r="T38" s="152">
        <f>SUM(L38:S38)</f>
        <v>201.00000000000003</v>
      </c>
      <c r="U38" s="152">
        <f>+K38/T38*100</f>
        <v>120.89552238805967</v>
      </c>
      <c r="V38" s="180"/>
      <c r="W38" s="194"/>
      <c r="X38" s="194"/>
      <c r="Y38" s="194"/>
      <c r="Z38" s="187"/>
      <c r="AA38" s="187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</row>
    <row r="39" spans="1:54" s="192" customFormat="1" ht="18" customHeight="1">
      <c r="A39" s="96"/>
      <c r="B39" s="166" t="s">
        <v>122</v>
      </c>
      <c r="C39" s="155">
        <f>+[1]TESORERIA!L39</f>
        <v>1042.7</v>
      </c>
      <c r="D39" s="155">
        <f>+[1]TESORERIA!M39</f>
        <v>839.5</v>
      </c>
      <c r="E39" s="155">
        <f>+[1]TESORERIA!N39</f>
        <v>890.2</v>
      </c>
      <c r="F39" s="155">
        <f>+[1]TESORERIA!O39</f>
        <v>850.9</v>
      </c>
      <c r="G39" s="155">
        <f>+[1]TESORERIA!P39</f>
        <v>999.5</v>
      </c>
      <c r="H39" s="155">
        <f>+[1]TESORERIA!Q39</f>
        <v>1017.6</v>
      </c>
      <c r="I39" s="155">
        <f>+[1]TESORERIA!R39</f>
        <v>1290.2</v>
      </c>
      <c r="J39" s="155">
        <f>+[1]TESORERIA!S39</f>
        <v>1187.3</v>
      </c>
      <c r="K39" s="156">
        <f>SUM(C39:J39)</f>
        <v>8117.9000000000005</v>
      </c>
      <c r="L39" s="155">
        <f>+'[1]PP (EST)'!L75</f>
        <v>1042.7</v>
      </c>
      <c r="M39" s="155">
        <f>+'[1]PP (EST)'!M75</f>
        <v>839.5</v>
      </c>
      <c r="N39" s="155">
        <f>+'[1]PP (EST)'!N75</f>
        <v>890.2</v>
      </c>
      <c r="O39" s="155">
        <f>+'[1]PP (EST)'!O75</f>
        <v>850.9</v>
      </c>
      <c r="P39" s="155">
        <f>+'[1]PP (EST)'!P75</f>
        <v>999.7</v>
      </c>
      <c r="Q39" s="155">
        <f>+'[1]PP (EST)'!Q75</f>
        <v>1005.7</v>
      </c>
      <c r="R39" s="155">
        <f>+'[1]PP (EST)'!R75</f>
        <v>1067.8</v>
      </c>
      <c r="S39" s="155">
        <f>+'[1]PP (EST)'!S75</f>
        <v>1124.7</v>
      </c>
      <c r="T39" s="156">
        <f>SUM(L39:S39)</f>
        <v>7821.2</v>
      </c>
      <c r="U39" s="156">
        <f>+K39/T39*100</f>
        <v>103.79353551884623</v>
      </c>
      <c r="V39" s="180"/>
      <c r="W39" s="194"/>
      <c r="X39" s="194"/>
      <c r="Y39" s="194"/>
      <c r="Z39" s="187"/>
      <c r="AA39" s="187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62"/>
    </row>
    <row r="40" spans="1:54" ht="18" customHeight="1">
      <c r="A40" s="96"/>
      <c r="B40" s="165" t="s">
        <v>31</v>
      </c>
      <c r="C40" s="35">
        <f>+[1]TESORERIA!L40</f>
        <v>0</v>
      </c>
      <c r="D40" s="35">
        <f>+[1]TESORERIA!M40</f>
        <v>0</v>
      </c>
      <c r="E40" s="35">
        <f>+[1]TESORERIA!N40</f>
        <v>0</v>
      </c>
      <c r="F40" s="35">
        <f>+[1]TESORERIA!O40</f>
        <v>0</v>
      </c>
      <c r="G40" s="35">
        <f>+[1]TESORERIA!P40</f>
        <v>0</v>
      </c>
      <c r="H40" s="35">
        <f>+[1]TESORERIA!Q40</f>
        <v>0</v>
      </c>
      <c r="I40" s="35">
        <f>+[1]TESORERIA!R40</f>
        <v>0</v>
      </c>
      <c r="J40" s="35">
        <f>+[1]TESORERIA!S40</f>
        <v>0</v>
      </c>
      <c r="K40" s="152">
        <f>SUM(C40:J40)</f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152">
        <f>SUM(L40:S40)</f>
        <v>0</v>
      </c>
      <c r="U40" s="157">
        <v>0</v>
      </c>
      <c r="V40" s="180"/>
      <c r="W40" s="194"/>
      <c r="X40" s="194"/>
      <c r="Y40" s="194"/>
      <c r="Z40" s="187"/>
      <c r="AA40" s="187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</row>
    <row r="41" spans="1:54" ht="18" customHeight="1">
      <c r="A41" s="96"/>
      <c r="B41" s="164" t="s">
        <v>59</v>
      </c>
      <c r="C41" s="31">
        <f t="shared" ref="C41:S41" si="21">+C42+C43</f>
        <v>57.9</v>
      </c>
      <c r="D41" s="31">
        <f t="shared" si="21"/>
        <v>59</v>
      </c>
      <c r="E41" s="31">
        <f t="shared" si="21"/>
        <v>78.400000000000006</v>
      </c>
      <c r="F41" s="31">
        <f t="shared" si="21"/>
        <v>80.5</v>
      </c>
      <c r="G41" s="31">
        <f t="shared" si="21"/>
        <v>79.599999999999994</v>
      </c>
      <c r="H41" s="31">
        <f t="shared" si="21"/>
        <v>80.3</v>
      </c>
      <c r="I41" s="31">
        <f t="shared" si="21"/>
        <v>85.5</v>
      </c>
      <c r="J41" s="31">
        <f t="shared" si="21"/>
        <v>87.3</v>
      </c>
      <c r="K41" s="32">
        <f t="shared" si="21"/>
        <v>608.5</v>
      </c>
      <c r="L41" s="31">
        <f t="shared" si="21"/>
        <v>57.9</v>
      </c>
      <c r="M41" s="31">
        <f t="shared" si="21"/>
        <v>59</v>
      </c>
      <c r="N41" s="31">
        <f t="shared" si="21"/>
        <v>78.400000000000006</v>
      </c>
      <c r="O41" s="31">
        <f t="shared" si="21"/>
        <v>80.5</v>
      </c>
      <c r="P41" s="31">
        <f t="shared" si="21"/>
        <v>79.599999999999994</v>
      </c>
      <c r="Q41" s="31">
        <f t="shared" si="21"/>
        <v>71.8</v>
      </c>
      <c r="R41" s="31">
        <f t="shared" si="21"/>
        <v>72.599999999999994</v>
      </c>
      <c r="S41" s="31">
        <f t="shared" si="21"/>
        <v>80.8</v>
      </c>
      <c r="T41" s="32">
        <f>+T42+T43</f>
        <v>580.59999999999991</v>
      </c>
      <c r="U41" s="32">
        <f>+K41/T41*100</f>
        <v>104.80537375129177</v>
      </c>
      <c r="V41" s="180"/>
      <c r="W41" s="194"/>
      <c r="X41" s="194"/>
      <c r="Y41" s="194"/>
      <c r="Z41" s="187"/>
      <c r="AA41" s="187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</row>
    <row r="42" spans="1:54" ht="16.5" customHeight="1">
      <c r="A42" s="96"/>
      <c r="B42" s="165" t="s">
        <v>123</v>
      </c>
      <c r="C42" s="35">
        <f>+[1]TESORERIA!L42</f>
        <v>57.9</v>
      </c>
      <c r="D42" s="35">
        <f>+[1]TESORERIA!M42</f>
        <v>59</v>
      </c>
      <c r="E42" s="35">
        <f>+[1]TESORERIA!N42</f>
        <v>78.400000000000006</v>
      </c>
      <c r="F42" s="35">
        <f>+[1]TESORERIA!O42</f>
        <v>80.5</v>
      </c>
      <c r="G42" s="35">
        <f>+[1]TESORERIA!P42</f>
        <v>79.599999999999994</v>
      </c>
      <c r="H42" s="35">
        <f>+[1]TESORERIA!Q42</f>
        <v>80.3</v>
      </c>
      <c r="I42" s="35">
        <f>+[1]TESORERIA!R42</f>
        <v>85.5</v>
      </c>
      <c r="J42" s="35">
        <f>+[1]TESORERIA!S42</f>
        <v>87.3</v>
      </c>
      <c r="K42" s="152">
        <f>SUM(C42:J42)</f>
        <v>608.5</v>
      </c>
      <c r="L42" s="35">
        <f>+'[1]PP (EST)'!L79</f>
        <v>57.9</v>
      </c>
      <c r="M42" s="35">
        <f>+'[1]PP (EST)'!M79</f>
        <v>59</v>
      </c>
      <c r="N42" s="35">
        <f>+'[1]PP (EST)'!N79</f>
        <v>78.400000000000006</v>
      </c>
      <c r="O42" s="35">
        <f>+'[1]PP (EST)'!O79</f>
        <v>80.5</v>
      </c>
      <c r="P42" s="35">
        <f>+'[1]PP (EST)'!P79</f>
        <v>79.599999999999994</v>
      </c>
      <c r="Q42" s="35">
        <f>+'[1]PP (EST)'!Q79</f>
        <v>71.8</v>
      </c>
      <c r="R42" s="35">
        <f>+'[1]PP (EST)'!R79</f>
        <v>72.599999999999994</v>
      </c>
      <c r="S42" s="35">
        <f>+'[1]PP (EST)'!S79</f>
        <v>80.8</v>
      </c>
      <c r="T42" s="152">
        <f>SUM(L42:S42)</f>
        <v>580.59999999999991</v>
      </c>
      <c r="U42" s="152">
        <f>+K42/T42*100</f>
        <v>104.80537375129177</v>
      </c>
      <c r="V42" s="180"/>
      <c r="W42" s="194"/>
      <c r="X42" s="194"/>
      <c r="Y42" s="194"/>
      <c r="Z42" s="187"/>
      <c r="AA42" s="187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</row>
    <row r="43" spans="1:54" ht="18" customHeight="1">
      <c r="A43" s="96"/>
      <c r="B43" s="165" t="s">
        <v>31</v>
      </c>
      <c r="C43" s="35">
        <f>+[1]TESORERIA!L43</f>
        <v>0</v>
      </c>
      <c r="D43" s="35">
        <f>+[1]TESORERIA!M43</f>
        <v>0</v>
      </c>
      <c r="E43" s="35">
        <f>+[1]TESORERIA!N43</f>
        <v>0</v>
      </c>
      <c r="F43" s="35">
        <f>+[1]TESORERIA!O43</f>
        <v>0</v>
      </c>
      <c r="G43" s="35">
        <f>+[1]TESORERIA!P43</f>
        <v>0</v>
      </c>
      <c r="H43" s="35">
        <f>+[1]TESORERIA!Q43</f>
        <v>0</v>
      </c>
      <c r="I43" s="35">
        <f>+[1]TESORERIA!R43</f>
        <v>0</v>
      </c>
      <c r="J43" s="35">
        <f>+[1]TESORERIA!S43</f>
        <v>0</v>
      </c>
      <c r="K43" s="152">
        <f>SUM(C43:J43)</f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52">
        <f>SUM(L43:S43)</f>
        <v>0</v>
      </c>
      <c r="U43" s="157">
        <v>0</v>
      </c>
      <c r="V43" s="180"/>
      <c r="W43" s="194"/>
      <c r="X43" s="194"/>
      <c r="Y43" s="194"/>
      <c r="Z43" s="187"/>
      <c r="AA43" s="187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</row>
    <row r="44" spans="1:54" ht="18" customHeight="1">
      <c r="A44" s="96"/>
      <c r="B44" s="164" t="s">
        <v>61</v>
      </c>
      <c r="C44" s="31">
        <f>+[1]TESORERIA!L44</f>
        <v>2</v>
      </c>
      <c r="D44" s="31">
        <f>+[1]TESORERIA!M44</f>
        <v>2.4</v>
      </c>
      <c r="E44" s="31">
        <f>+[1]TESORERIA!N44</f>
        <v>3.3</v>
      </c>
      <c r="F44" s="31">
        <f>+[1]TESORERIA!O44</f>
        <v>2.5</v>
      </c>
      <c r="G44" s="31">
        <f>+[1]TESORERIA!P44</f>
        <v>2.9</v>
      </c>
      <c r="H44" s="31">
        <f>+[1]TESORERIA!Q44</f>
        <v>2.6</v>
      </c>
      <c r="I44" s="31">
        <f>+[1]TESORERIA!R44</f>
        <v>3.4</v>
      </c>
      <c r="J44" s="31">
        <f>+[1]TESORERIA!S44</f>
        <v>21.1</v>
      </c>
      <c r="K44" s="40">
        <f>SUM(C44:J44)</f>
        <v>40.200000000000003</v>
      </c>
      <c r="L44" s="109">
        <f t="shared" ref="L44:S44" si="22">+L45+L46</f>
        <v>2</v>
      </c>
      <c r="M44" s="109">
        <f t="shared" si="22"/>
        <v>2.4</v>
      </c>
      <c r="N44" s="109">
        <f t="shared" si="22"/>
        <v>3.3</v>
      </c>
      <c r="O44" s="109">
        <f t="shared" si="22"/>
        <v>2.5</v>
      </c>
      <c r="P44" s="109">
        <f t="shared" si="22"/>
        <v>2.9</v>
      </c>
      <c r="Q44" s="109">
        <f t="shared" si="22"/>
        <v>2.5</v>
      </c>
      <c r="R44" s="109">
        <f t="shared" si="22"/>
        <v>2.2999999999999998</v>
      </c>
      <c r="S44" s="109">
        <f t="shared" si="22"/>
        <v>2.5</v>
      </c>
      <c r="T44" s="40">
        <f>SUM(L44:S44)</f>
        <v>20.399999999999999</v>
      </c>
      <c r="U44" s="40">
        <f t="shared" ref="U44:U45" si="23">+K44/T44*100</f>
        <v>197.0588235294118</v>
      </c>
      <c r="V44" s="180"/>
      <c r="W44" s="194"/>
      <c r="X44" s="194"/>
      <c r="Y44" s="194"/>
      <c r="Z44" s="187"/>
      <c r="AA44" s="187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</row>
    <row r="45" spans="1:54" s="192" customFormat="1" ht="18" customHeight="1">
      <c r="A45" s="96"/>
      <c r="B45" s="166" t="s">
        <v>124</v>
      </c>
      <c r="C45" s="155">
        <f>+[1]TESORERIA!L45</f>
        <v>2</v>
      </c>
      <c r="D45" s="155">
        <f>+[1]TESORERIA!M45</f>
        <v>2.4</v>
      </c>
      <c r="E45" s="155">
        <f>+[1]TESORERIA!N45</f>
        <v>3.3</v>
      </c>
      <c r="F45" s="155">
        <f>+[1]TESORERIA!O45</f>
        <v>2.5</v>
      </c>
      <c r="G45" s="155">
        <f>+[1]TESORERIA!P45</f>
        <v>2.9</v>
      </c>
      <c r="H45" s="155">
        <f>+[1]TESORERIA!Q45</f>
        <v>2.6</v>
      </c>
      <c r="I45" s="155">
        <f>+[1]TESORERIA!R45</f>
        <v>3.4</v>
      </c>
      <c r="J45" s="155">
        <f>+[1]TESORERIA!S45</f>
        <v>2.8</v>
      </c>
      <c r="K45" s="156">
        <f>SUM(C45:J45)</f>
        <v>21.9</v>
      </c>
      <c r="L45" s="167">
        <f>+'[1]PP (EST)'!L82</f>
        <v>2</v>
      </c>
      <c r="M45" s="167">
        <f>+'[1]PP (EST)'!M82</f>
        <v>2.4</v>
      </c>
      <c r="N45" s="167">
        <f>+'[1]PP (EST)'!N82</f>
        <v>3.3</v>
      </c>
      <c r="O45" s="167">
        <f>+'[1]PP (EST)'!O82</f>
        <v>2.5</v>
      </c>
      <c r="P45" s="167">
        <f>+'[1]PP (EST)'!P82</f>
        <v>2.9</v>
      </c>
      <c r="Q45" s="167">
        <f>+'[1]PP (EST)'!Q82</f>
        <v>2.5</v>
      </c>
      <c r="R45" s="167">
        <f>+'[1]PP (EST)'!R82</f>
        <v>2.2999999999999998</v>
      </c>
      <c r="S45" s="167">
        <f>+'[1]PP (EST)'!S82</f>
        <v>2.5</v>
      </c>
      <c r="T45" s="156">
        <f>SUM(L45:S45)</f>
        <v>20.399999999999999</v>
      </c>
      <c r="U45" s="156">
        <f t="shared" si="23"/>
        <v>107.35294117647058</v>
      </c>
      <c r="V45" s="180"/>
      <c r="W45" s="194"/>
      <c r="X45" s="194"/>
      <c r="Y45" s="194"/>
      <c r="Z45" s="187"/>
      <c r="AA45" s="187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62"/>
    </row>
    <row r="46" spans="1:54" s="192" customFormat="1" ht="18" customHeight="1">
      <c r="A46" s="96"/>
      <c r="B46" s="166" t="s">
        <v>144</v>
      </c>
      <c r="C46" s="155">
        <f>+[1]TESORERIA!L47</f>
        <v>0</v>
      </c>
      <c r="D46" s="155">
        <f>+[1]TESORERIA!M47</f>
        <v>0</v>
      </c>
      <c r="E46" s="155">
        <f>+[1]TESORERIA!N47</f>
        <v>0</v>
      </c>
      <c r="F46" s="155">
        <f>+[1]TESORERIA!O47</f>
        <v>0</v>
      </c>
      <c r="G46" s="155">
        <f>+[1]TESORERIA!P47</f>
        <v>0</v>
      </c>
      <c r="H46" s="155">
        <f>+[1]TESORERIA!Q47</f>
        <v>0</v>
      </c>
      <c r="I46" s="155">
        <f>+[1]TESORERIA!R47</f>
        <v>0</v>
      </c>
      <c r="J46" s="155">
        <f>+[1]TESORERIA!S47</f>
        <v>18.3</v>
      </c>
      <c r="K46" s="156">
        <f>SUM(C46:J46)</f>
        <v>18.3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56">
        <f>SUM(L46:S46)</f>
        <v>0</v>
      </c>
      <c r="U46" s="191">
        <v>0</v>
      </c>
      <c r="V46" s="180"/>
      <c r="W46" s="194"/>
      <c r="X46" s="194"/>
      <c r="Y46" s="194"/>
      <c r="Z46" s="187"/>
      <c r="AA46" s="187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62"/>
    </row>
    <row r="47" spans="1:54" ht="18" customHeight="1">
      <c r="A47" s="96"/>
      <c r="B47" s="158" t="s">
        <v>125</v>
      </c>
      <c r="C47" s="109">
        <f t="shared" ref="C47:S47" si="24">+C48+C61+C63</f>
        <v>4164.6000000000004</v>
      </c>
      <c r="D47" s="109">
        <f t="shared" si="24"/>
        <v>2303.1</v>
      </c>
      <c r="E47" s="109">
        <f t="shared" si="24"/>
        <v>255.70000000000002</v>
      </c>
      <c r="F47" s="109">
        <f t="shared" si="24"/>
        <v>1388.7</v>
      </c>
      <c r="G47" s="109">
        <f t="shared" si="24"/>
        <v>259.2</v>
      </c>
      <c r="H47" s="109">
        <f t="shared" si="24"/>
        <v>254.60000000000002</v>
      </c>
      <c r="I47" s="109">
        <f t="shared" si="24"/>
        <v>261.5</v>
      </c>
      <c r="J47" s="109">
        <f t="shared" si="24"/>
        <v>264.39999999999998</v>
      </c>
      <c r="K47" s="106">
        <f t="shared" si="24"/>
        <v>9151.7999999999993</v>
      </c>
      <c r="L47" s="109">
        <f t="shared" si="24"/>
        <v>186.3</v>
      </c>
      <c r="M47" s="109">
        <f t="shared" si="24"/>
        <v>212.50197499999996</v>
      </c>
      <c r="N47" s="109">
        <f t="shared" si="24"/>
        <v>255.70293823950001</v>
      </c>
      <c r="O47" s="109">
        <f t="shared" si="24"/>
        <v>238.2</v>
      </c>
      <c r="P47" s="109">
        <f t="shared" si="24"/>
        <v>86</v>
      </c>
      <c r="Q47" s="109">
        <f t="shared" si="24"/>
        <v>84.8</v>
      </c>
      <c r="R47" s="109">
        <f t="shared" si="24"/>
        <v>92.6</v>
      </c>
      <c r="S47" s="109">
        <f t="shared" si="24"/>
        <v>3654.3999999999996</v>
      </c>
      <c r="T47" s="106">
        <f>+T48+T61+T63</f>
        <v>4810.5049132394997</v>
      </c>
      <c r="U47" s="40">
        <f>+K47/T47*100</f>
        <v>190.24614183040043</v>
      </c>
      <c r="V47" s="180"/>
      <c r="W47" s="194"/>
      <c r="X47" s="194"/>
      <c r="Y47" s="194"/>
      <c r="Z47" s="187"/>
      <c r="AA47" s="187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</row>
    <row r="48" spans="1:54" ht="18" customHeight="1">
      <c r="A48" s="96"/>
      <c r="B48" s="149" t="s">
        <v>126</v>
      </c>
      <c r="C48" s="109">
        <f t="shared" ref="C48:S48" si="25">+C49+C53+C60</f>
        <v>4087.7000000000003</v>
      </c>
      <c r="D48" s="109">
        <f t="shared" si="25"/>
        <v>2246.2999999999997</v>
      </c>
      <c r="E48" s="109">
        <f t="shared" si="25"/>
        <v>183.8</v>
      </c>
      <c r="F48" s="109">
        <f t="shared" si="25"/>
        <v>1317.9</v>
      </c>
      <c r="G48" s="109">
        <f t="shared" si="25"/>
        <v>173.2</v>
      </c>
      <c r="H48" s="109">
        <f t="shared" si="25"/>
        <v>167.9</v>
      </c>
      <c r="I48" s="109">
        <f t="shared" si="25"/>
        <v>168.2</v>
      </c>
      <c r="J48" s="109">
        <f t="shared" si="25"/>
        <v>183</v>
      </c>
      <c r="K48" s="106">
        <f t="shared" si="25"/>
        <v>8528</v>
      </c>
      <c r="L48" s="109">
        <f t="shared" si="25"/>
        <v>109.4</v>
      </c>
      <c r="M48" s="109">
        <f t="shared" si="25"/>
        <v>155.70197499999998</v>
      </c>
      <c r="N48" s="109">
        <f t="shared" si="25"/>
        <v>183.80293823950001</v>
      </c>
      <c r="O48" s="109">
        <f t="shared" si="25"/>
        <v>167.4</v>
      </c>
      <c r="P48" s="109">
        <f t="shared" si="25"/>
        <v>0</v>
      </c>
      <c r="Q48" s="109">
        <f t="shared" si="25"/>
        <v>0</v>
      </c>
      <c r="R48" s="109">
        <f t="shared" si="25"/>
        <v>13</v>
      </c>
      <c r="S48" s="109">
        <f t="shared" si="25"/>
        <v>3571.2</v>
      </c>
      <c r="T48" s="106">
        <f>+T49+T53+T60</f>
        <v>4200.5049132394997</v>
      </c>
      <c r="U48" s="40">
        <f>+K48/T48*100</f>
        <v>203.02321211720863</v>
      </c>
      <c r="V48" s="180"/>
      <c r="W48" s="194"/>
      <c r="X48" s="194"/>
      <c r="Y48" s="194"/>
      <c r="Z48" s="187"/>
      <c r="AA48" s="187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</row>
    <row r="49" spans="1:53" ht="18" customHeight="1">
      <c r="A49" s="96"/>
      <c r="B49" s="168" t="s">
        <v>127</v>
      </c>
      <c r="C49" s="109">
        <f t="shared" ref="C49:T49" si="26">SUM(C50:C52)</f>
        <v>0</v>
      </c>
      <c r="D49" s="109">
        <f t="shared" ref="D49:J49" si="27">SUM(D50:D52)</f>
        <v>0</v>
      </c>
      <c r="E49" s="109">
        <f t="shared" si="27"/>
        <v>0</v>
      </c>
      <c r="F49" s="109">
        <f t="shared" si="27"/>
        <v>0</v>
      </c>
      <c r="G49" s="109">
        <f t="shared" si="27"/>
        <v>0</v>
      </c>
      <c r="H49" s="109">
        <f t="shared" si="27"/>
        <v>0</v>
      </c>
      <c r="I49" s="109">
        <f t="shared" si="27"/>
        <v>0</v>
      </c>
      <c r="J49" s="109">
        <f t="shared" si="27"/>
        <v>0</v>
      </c>
      <c r="K49" s="109">
        <f t="shared" si="26"/>
        <v>0</v>
      </c>
      <c r="L49" s="109">
        <f t="shared" si="26"/>
        <v>0</v>
      </c>
      <c r="M49" s="109">
        <f t="shared" ref="M49:R49" si="28">SUM(M50:M52)</f>
        <v>0</v>
      </c>
      <c r="N49" s="109">
        <f t="shared" si="28"/>
        <v>0</v>
      </c>
      <c r="O49" s="109">
        <f t="shared" si="28"/>
        <v>0</v>
      </c>
      <c r="P49" s="109">
        <f t="shared" si="28"/>
        <v>0</v>
      </c>
      <c r="Q49" s="109">
        <f t="shared" si="28"/>
        <v>0</v>
      </c>
      <c r="R49" s="109">
        <f t="shared" si="28"/>
        <v>0</v>
      </c>
      <c r="S49" s="109">
        <f t="shared" si="26"/>
        <v>3500</v>
      </c>
      <c r="T49" s="106">
        <f t="shared" si="26"/>
        <v>3500</v>
      </c>
      <c r="U49" s="40">
        <v>0</v>
      </c>
      <c r="V49" s="180"/>
      <c r="W49" s="194"/>
      <c r="X49" s="194"/>
      <c r="Y49" s="194"/>
      <c r="Z49" s="187"/>
      <c r="AA49" s="187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</row>
    <row r="50" spans="1:53" ht="18" customHeight="1">
      <c r="A50" s="96"/>
      <c r="B50" s="153" t="s">
        <v>128</v>
      </c>
      <c r="C50" s="35">
        <f>+[1]TESORERIA!L51</f>
        <v>0</v>
      </c>
      <c r="D50" s="35">
        <f>+[1]TESORERIA!M51</f>
        <v>0</v>
      </c>
      <c r="E50" s="35">
        <f>+[1]TESORERIA!N51</f>
        <v>0</v>
      </c>
      <c r="F50" s="35">
        <f>+[1]TESORERIA!O51</f>
        <v>0</v>
      </c>
      <c r="G50" s="35">
        <f>+[1]TESORERIA!P51</f>
        <v>0</v>
      </c>
      <c r="H50" s="35">
        <f>+[1]TESORERIA!Q51</f>
        <v>0</v>
      </c>
      <c r="I50" s="35">
        <f>+[1]TESORERIA!R51</f>
        <v>0</v>
      </c>
      <c r="J50" s="35">
        <f>+[1]TESORERIA!S51</f>
        <v>0</v>
      </c>
      <c r="K50" s="35">
        <f>+[1]TESORERIA!T51</f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3500</v>
      </c>
      <c r="T50" s="152">
        <f>SUM(L50:S50)</f>
        <v>3500</v>
      </c>
      <c r="U50" s="152">
        <v>0</v>
      </c>
      <c r="V50" s="180"/>
      <c r="W50" s="194"/>
      <c r="X50" s="194"/>
      <c r="Y50" s="194"/>
      <c r="Z50" s="187"/>
      <c r="AA50" s="187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</row>
    <row r="51" spans="1:53" ht="18" customHeight="1">
      <c r="A51" s="96"/>
      <c r="B51" s="153" t="s">
        <v>129</v>
      </c>
      <c r="C51" s="35">
        <f>+[1]TESORERIA!L52</f>
        <v>0</v>
      </c>
      <c r="D51" s="35">
        <f>+[1]TESORERIA!M52</f>
        <v>0</v>
      </c>
      <c r="E51" s="35">
        <f>+[1]TESORERIA!N52</f>
        <v>0</v>
      </c>
      <c r="F51" s="35">
        <f>+[1]TESORERIA!O52</f>
        <v>0</v>
      </c>
      <c r="G51" s="35">
        <f>+[1]TESORERIA!P52</f>
        <v>0</v>
      </c>
      <c r="H51" s="35">
        <f>+[1]TESORERIA!Q52</f>
        <v>0</v>
      </c>
      <c r="I51" s="35">
        <f>+[1]TESORERIA!R52</f>
        <v>0</v>
      </c>
      <c r="J51" s="35">
        <f>+[1]TESORERIA!S52</f>
        <v>0</v>
      </c>
      <c r="K51" s="152">
        <f>SUM(C51:J51)</f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152">
        <f>SUM(L51:S51)</f>
        <v>0</v>
      </c>
      <c r="U51" s="157">
        <v>0</v>
      </c>
      <c r="V51" s="180"/>
      <c r="W51" s="194"/>
      <c r="X51" s="194"/>
      <c r="Y51" s="194"/>
      <c r="Z51" s="187"/>
      <c r="AA51" s="187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</row>
    <row r="52" spans="1:53" ht="18" customHeight="1">
      <c r="A52" s="96"/>
      <c r="B52" s="153" t="s">
        <v>130</v>
      </c>
      <c r="C52" s="35">
        <f>+[1]TESORERIA!L53</f>
        <v>0</v>
      </c>
      <c r="D52" s="35">
        <f>+[1]TESORERIA!M53</f>
        <v>0</v>
      </c>
      <c r="E52" s="35">
        <f>+[1]TESORERIA!N53</f>
        <v>0</v>
      </c>
      <c r="F52" s="35">
        <f>+[1]TESORERIA!O53</f>
        <v>0</v>
      </c>
      <c r="G52" s="35">
        <f>+[1]TESORERIA!P53</f>
        <v>0</v>
      </c>
      <c r="H52" s="35">
        <f>+[1]TESORERIA!Q53</f>
        <v>0</v>
      </c>
      <c r="I52" s="35">
        <f>+[1]TESORERIA!R53</f>
        <v>0</v>
      </c>
      <c r="J52" s="35">
        <f>+[1]TESORERIA!S53</f>
        <v>0</v>
      </c>
      <c r="K52" s="152">
        <f>SUM(C52:J52)</f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152">
        <f>SUM(L52:S52)</f>
        <v>0</v>
      </c>
      <c r="U52" s="157">
        <v>0</v>
      </c>
      <c r="V52" s="180"/>
      <c r="W52" s="194"/>
      <c r="X52" s="194"/>
      <c r="Y52" s="194"/>
      <c r="Z52" s="187"/>
      <c r="AA52" s="187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</row>
    <row r="53" spans="1:53" ht="18" customHeight="1">
      <c r="A53" s="96"/>
      <c r="B53" s="150" t="s">
        <v>131</v>
      </c>
      <c r="C53" s="109">
        <f t="shared" ref="C53:S53" si="29">SUM(C54:C59)</f>
        <v>4087.7000000000003</v>
      </c>
      <c r="D53" s="109">
        <f t="shared" si="29"/>
        <v>2246.2999999999997</v>
      </c>
      <c r="E53" s="109">
        <f t="shared" si="29"/>
        <v>183.8</v>
      </c>
      <c r="F53" s="109">
        <f t="shared" si="29"/>
        <v>1317.9</v>
      </c>
      <c r="G53" s="109">
        <f t="shared" si="29"/>
        <v>173.2</v>
      </c>
      <c r="H53" s="109">
        <f t="shared" si="29"/>
        <v>167.9</v>
      </c>
      <c r="I53" s="109">
        <f t="shared" si="29"/>
        <v>168.2</v>
      </c>
      <c r="J53" s="109">
        <f t="shared" si="29"/>
        <v>183</v>
      </c>
      <c r="K53" s="109">
        <f t="shared" si="29"/>
        <v>8528</v>
      </c>
      <c r="L53" s="109">
        <f t="shared" si="29"/>
        <v>109.4</v>
      </c>
      <c r="M53" s="109">
        <f t="shared" si="29"/>
        <v>155.69999999999999</v>
      </c>
      <c r="N53" s="109">
        <f t="shared" si="29"/>
        <v>183.8</v>
      </c>
      <c r="O53" s="109">
        <f t="shared" si="29"/>
        <v>167.4</v>
      </c>
      <c r="P53" s="109">
        <f t="shared" si="29"/>
        <v>0</v>
      </c>
      <c r="Q53" s="109">
        <f t="shared" si="29"/>
        <v>0</v>
      </c>
      <c r="R53" s="109">
        <f t="shared" si="29"/>
        <v>13</v>
      </c>
      <c r="S53" s="109">
        <f t="shared" si="29"/>
        <v>71.2</v>
      </c>
      <c r="T53" s="109">
        <f>SUM(T54:T59)</f>
        <v>700.50000000000011</v>
      </c>
      <c r="U53" s="40">
        <f>+K53/T53*100</f>
        <v>1217.4161313347606</v>
      </c>
      <c r="V53" s="180"/>
      <c r="W53" s="194"/>
      <c r="X53" s="194"/>
      <c r="Y53" s="194"/>
      <c r="Z53" s="187"/>
      <c r="AA53" s="187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</row>
    <row r="54" spans="1:53" ht="18" customHeight="1">
      <c r="A54" s="96"/>
      <c r="B54" s="153" t="s">
        <v>132</v>
      </c>
      <c r="C54" s="129">
        <f>+[1]TESORERIA!L55</f>
        <v>0</v>
      </c>
      <c r="D54" s="129">
        <f>+[1]TESORERIA!M55</f>
        <v>65.5</v>
      </c>
      <c r="E54" s="129">
        <f>+[1]TESORERIA!N55</f>
        <v>0</v>
      </c>
      <c r="F54" s="129">
        <f>+[1]TESORERIA!O55</f>
        <v>140</v>
      </c>
      <c r="G54" s="129">
        <f>+[1]TESORERIA!P55</f>
        <v>0</v>
      </c>
      <c r="H54" s="129">
        <f>+[1]TESORERIA!Q55</f>
        <v>0</v>
      </c>
      <c r="I54" s="129">
        <f>+[1]TESORERIA!R55</f>
        <v>0</v>
      </c>
      <c r="J54" s="129">
        <f>+[1]TESORERIA!S55</f>
        <v>0</v>
      </c>
      <c r="K54" s="152">
        <f t="shared" ref="K54:K66" si="30">SUM(C54:J54)</f>
        <v>205.5</v>
      </c>
      <c r="L54" s="170">
        <v>0</v>
      </c>
      <c r="M54" s="170">
        <v>0</v>
      </c>
      <c r="N54" s="170">
        <v>0</v>
      </c>
      <c r="O54" s="170">
        <v>0</v>
      </c>
      <c r="P54" s="170">
        <v>0</v>
      </c>
      <c r="Q54" s="170">
        <v>0</v>
      </c>
      <c r="R54" s="170">
        <v>0</v>
      </c>
      <c r="S54" s="170">
        <v>0</v>
      </c>
      <c r="T54" s="152">
        <f t="shared" ref="T54:T66" si="31">SUM(L54:S54)</f>
        <v>0</v>
      </c>
      <c r="U54" s="157">
        <v>0</v>
      </c>
      <c r="V54" s="180"/>
      <c r="W54" s="194"/>
      <c r="X54" s="194"/>
      <c r="Y54" s="194"/>
      <c r="Z54" s="187"/>
      <c r="AA54" s="187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</row>
    <row r="55" spans="1:53" ht="18" customHeight="1">
      <c r="A55" s="96"/>
      <c r="B55" s="153" t="s">
        <v>133</v>
      </c>
      <c r="C55" s="129">
        <f>+[1]TESORERIA!L56</f>
        <v>109.4</v>
      </c>
      <c r="D55" s="129">
        <f>+[1]TESORERIA!M56</f>
        <v>155.69999999999999</v>
      </c>
      <c r="E55" s="129">
        <f>+[1]TESORERIA!N56</f>
        <v>183.8</v>
      </c>
      <c r="F55" s="129">
        <f>+[1]TESORERIA!O56</f>
        <v>167.4</v>
      </c>
      <c r="G55" s="129">
        <f>+[1]TESORERIA!P56</f>
        <v>173.2</v>
      </c>
      <c r="H55" s="129">
        <f>+[1]TESORERIA!Q56</f>
        <v>167.9</v>
      </c>
      <c r="I55" s="129">
        <f>+[1]TESORERIA!R56</f>
        <v>168.2</v>
      </c>
      <c r="J55" s="129">
        <f>+[1]TESORERIA!S56</f>
        <v>183</v>
      </c>
      <c r="K55" s="152">
        <f t="shared" si="30"/>
        <v>1308.5999999999999</v>
      </c>
      <c r="L55" s="170">
        <v>109.4</v>
      </c>
      <c r="M55" s="170">
        <v>155.69999999999999</v>
      </c>
      <c r="N55" s="170">
        <v>183.8</v>
      </c>
      <c r="O55" s="170">
        <v>167.4</v>
      </c>
      <c r="P55" s="170">
        <v>0</v>
      </c>
      <c r="Q55" s="170">
        <v>0</v>
      </c>
      <c r="R55" s="170">
        <v>13</v>
      </c>
      <c r="S55" s="170">
        <v>71.2</v>
      </c>
      <c r="T55" s="152">
        <f t="shared" si="31"/>
        <v>700.50000000000011</v>
      </c>
      <c r="U55" s="152">
        <f>+K55/T55*100</f>
        <v>186.80942184154173</v>
      </c>
      <c r="V55" s="180"/>
      <c r="W55" s="194"/>
      <c r="X55" s="194"/>
      <c r="Y55" s="194"/>
      <c r="Z55" s="187"/>
      <c r="AA55" s="187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</row>
    <row r="56" spans="1:53" ht="18" customHeight="1">
      <c r="A56" s="96"/>
      <c r="B56" s="153" t="s">
        <v>134</v>
      </c>
      <c r="C56" s="129">
        <f>+[1]TESORERIA!L57</f>
        <v>0</v>
      </c>
      <c r="D56" s="129">
        <f>+[1]TESORERIA!M57</f>
        <v>2025.1</v>
      </c>
      <c r="E56" s="129">
        <f>+[1]TESORERIA!N57</f>
        <v>0</v>
      </c>
      <c r="F56" s="129">
        <f>+[1]TESORERIA!O57</f>
        <v>1010.5</v>
      </c>
      <c r="G56" s="129">
        <f>+[1]TESORERIA!P57</f>
        <v>0</v>
      </c>
      <c r="H56" s="129">
        <f>+[1]TESORERIA!Q57</f>
        <v>0</v>
      </c>
      <c r="I56" s="129">
        <f>+[1]TESORERIA!R57</f>
        <v>0</v>
      </c>
      <c r="J56" s="129">
        <f>+[1]TESORERIA!S57</f>
        <v>0</v>
      </c>
      <c r="K56" s="152">
        <f t="shared" si="30"/>
        <v>3035.6</v>
      </c>
      <c r="L56" s="170">
        <v>0</v>
      </c>
      <c r="M56" s="170">
        <v>0</v>
      </c>
      <c r="N56" s="170">
        <v>0</v>
      </c>
      <c r="O56" s="170">
        <v>0</v>
      </c>
      <c r="P56" s="170">
        <v>0</v>
      </c>
      <c r="Q56" s="170">
        <v>0</v>
      </c>
      <c r="R56" s="170">
        <v>0</v>
      </c>
      <c r="S56" s="170">
        <v>0</v>
      </c>
      <c r="T56" s="152">
        <f t="shared" si="31"/>
        <v>0</v>
      </c>
      <c r="U56" s="157">
        <v>0</v>
      </c>
      <c r="V56" s="180"/>
      <c r="W56" s="194"/>
      <c r="X56" s="194"/>
      <c r="Y56" s="194"/>
      <c r="Z56" s="187"/>
      <c r="AA56" s="187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</row>
    <row r="57" spans="1:53" ht="18" customHeight="1">
      <c r="A57" s="96"/>
      <c r="B57" s="153" t="s">
        <v>135</v>
      </c>
      <c r="C57" s="129">
        <f>+[1]TESORERIA!L58</f>
        <v>0</v>
      </c>
      <c r="D57" s="129">
        <f>+[1]TESORERIA!M58</f>
        <v>0</v>
      </c>
      <c r="E57" s="129">
        <f>+[1]TESORERIA!N58</f>
        <v>0</v>
      </c>
      <c r="F57" s="129">
        <f>+[1]TESORERIA!O58</f>
        <v>0</v>
      </c>
      <c r="G57" s="129">
        <f>+[1]TESORERIA!P58</f>
        <v>0</v>
      </c>
      <c r="H57" s="129">
        <f>+[1]TESORERIA!Q58</f>
        <v>0</v>
      </c>
      <c r="I57" s="129">
        <f>+[1]TESORERIA!R58</f>
        <v>0</v>
      </c>
      <c r="J57" s="129">
        <f>+[1]TESORERIA!S58</f>
        <v>0</v>
      </c>
      <c r="K57" s="152">
        <f t="shared" si="30"/>
        <v>0</v>
      </c>
      <c r="L57" s="170">
        <v>0</v>
      </c>
      <c r="M57" s="170">
        <v>0</v>
      </c>
      <c r="N57" s="170">
        <v>0</v>
      </c>
      <c r="O57" s="170">
        <v>0</v>
      </c>
      <c r="P57" s="170">
        <v>0</v>
      </c>
      <c r="Q57" s="170">
        <v>0</v>
      </c>
      <c r="R57" s="170">
        <v>0</v>
      </c>
      <c r="S57" s="170">
        <v>0</v>
      </c>
      <c r="T57" s="152">
        <f t="shared" si="31"/>
        <v>0</v>
      </c>
      <c r="U57" s="157">
        <v>0</v>
      </c>
      <c r="V57" s="180"/>
      <c r="W57" s="194"/>
      <c r="X57" s="194"/>
      <c r="Z57" s="187"/>
      <c r="AA57" s="187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</row>
    <row r="58" spans="1:53" ht="18" customHeight="1">
      <c r="A58" s="96"/>
      <c r="B58" s="153" t="s">
        <v>136</v>
      </c>
      <c r="C58" s="129">
        <f>+[1]TESORERIA!L59</f>
        <v>1239.9000000000001</v>
      </c>
      <c r="D58" s="129">
        <f>+[1]TESORERIA!M59</f>
        <v>0</v>
      </c>
      <c r="E58" s="129">
        <f>+[1]TESORERIA!N59</f>
        <v>0</v>
      </c>
      <c r="F58" s="129">
        <f>+[1]TESORERIA!O59</f>
        <v>0</v>
      </c>
      <c r="G58" s="129">
        <f>+[1]TESORERIA!P59</f>
        <v>0</v>
      </c>
      <c r="H58" s="129">
        <f>+[1]TESORERIA!Q59</f>
        <v>0</v>
      </c>
      <c r="I58" s="129">
        <f>+[1]TESORERIA!R59</f>
        <v>0</v>
      </c>
      <c r="J58" s="129">
        <f>+[1]TESORERIA!S59</f>
        <v>0</v>
      </c>
      <c r="K58" s="152">
        <f t="shared" si="30"/>
        <v>1239.9000000000001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70">
        <v>0</v>
      </c>
      <c r="T58" s="152">
        <f t="shared" si="31"/>
        <v>0</v>
      </c>
      <c r="U58" s="157">
        <v>0</v>
      </c>
      <c r="V58" s="200"/>
      <c r="W58" s="194"/>
      <c r="X58" s="194"/>
      <c r="Z58" s="187"/>
      <c r="AA58" s="187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</row>
    <row r="59" spans="1:53" ht="18" customHeight="1">
      <c r="A59" s="96"/>
      <c r="B59" s="153" t="s">
        <v>137</v>
      </c>
      <c r="C59" s="129">
        <f>+[1]TESORERIA!L60</f>
        <v>2738.4</v>
      </c>
      <c r="D59" s="129">
        <f>+[1]TESORERIA!M60</f>
        <v>0</v>
      </c>
      <c r="E59" s="129">
        <f>+[1]TESORERIA!N60</f>
        <v>0</v>
      </c>
      <c r="F59" s="129">
        <f>+[1]TESORERIA!O60</f>
        <v>0</v>
      </c>
      <c r="G59" s="129">
        <f>+[1]TESORERIA!P60</f>
        <v>0</v>
      </c>
      <c r="H59" s="129">
        <f>+[1]TESORERIA!Q60</f>
        <v>0</v>
      </c>
      <c r="I59" s="129">
        <f>+[1]TESORERIA!R60</f>
        <v>0</v>
      </c>
      <c r="J59" s="129">
        <f>+[1]TESORERIA!S60</f>
        <v>0</v>
      </c>
      <c r="K59" s="152">
        <f t="shared" si="30"/>
        <v>2738.4</v>
      </c>
      <c r="L59" s="170">
        <v>0</v>
      </c>
      <c r="M59" s="170">
        <v>0</v>
      </c>
      <c r="N59" s="170">
        <v>0</v>
      </c>
      <c r="O59" s="170">
        <v>0</v>
      </c>
      <c r="P59" s="170">
        <v>0</v>
      </c>
      <c r="Q59" s="170">
        <v>0</v>
      </c>
      <c r="R59" s="170">
        <v>0</v>
      </c>
      <c r="S59" s="170">
        <v>0</v>
      </c>
      <c r="T59" s="152">
        <f t="shared" si="31"/>
        <v>0</v>
      </c>
      <c r="U59" s="157">
        <v>0</v>
      </c>
      <c r="V59" s="180"/>
      <c r="W59" s="194"/>
      <c r="X59" s="194"/>
      <c r="AA59" s="187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</row>
    <row r="60" spans="1:53" ht="18" customHeight="1">
      <c r="A60" s="96"/>
      <c r="B60" s="150" t="s">
        <v>64</v>
      </c>
      <c r="C60" s="171">
        <f>+[1]TESORERIA!L61</f>
        <v>0</v>
      </c>
      <c r="D60" s="171">
        <f>+[1]TESORERIA!M61</f>
        <v>0</v>
      </c>
      <c r="E60" s="171">
        <f>+[1]TESORERIA!N61</f>
        <v>0</v>
      </c>
      <c r="F60" s="171">
        <f>+[1]TESORERIA!O61</f>
        <v>0</v>
      </c>
      <c r="G60" s="171">
        <f>+[1]TESORERIA!P61</f>
        <v>0</v>
      </c>
      <c r="H60" s="171">
        <f>+[1]TESORERIA!Q61</f>
        <v>0</v>
      </c>
      <c r="I60" s="171">
        <f>+[1]TESORERIA!R61</f>
        <v>0</v>
      </c>
      <c r="J60" s="171">
        <f>+[1]TESORERIA!S61</f>
        <v>0</v>
      </c>
      <c r="K60" s="40">
        <f t="shared" si="30"/>
        <v>0</v>
      </c>
      <c r="L60" s="171">
        <v>0</v>
      </c>
      <c r="M60" s="171">
        <v>1.9750000000000002E-3</v>
      </c>
      <c r="N60" s="171">
        <v>2.9382395000000002E-3</v>
      </c>
      <c r="O60" s="171">
        <v>0</v>
      </c>
      <c r="P60" s="171">
        <v>0</v>
      </c>
      <c r="Q60" s="171">
        <v>0</v>
      </c>
      <c r="R60" s="171">
        <v>0</v>
      </c>
      <c r="S60" s="171">
        <v>0</v>
      </c>
      <c r="T60" s="40">
        <f t="shared" si="31"/>
        <v>4.9132395000000004E-3</v>
      </c>
      <c r="U60" s="169">
        <v>0</v>
      </c>
      <c r="V60" s="180"/>
      <c r="W60" s="194"/>
      <c r="X60" s="194"/>
      <c r="Y60" s="194"/>
      <c r="Z60" s="187"/>
      <c r="AA60" s="187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</row>
    <row r="61" spans="1:53" ht="18" customHeight="1">
      <c r="A61" s="96"/>
      <c r="B61" s="150" t="s">
        <v>67</v>
      </c>
      <c r="C61" s="171">
        <f>+[1]TESORERIA!L62</f>
        <v>76.900000000000006</v>
      </c>
      <c r="D61" s="171">
        <f>+[1]TESORERIA!M62</f>
        <v>56.8</v>
      </c>
      <c r="E61" s="171">
        <f>+[1]TESORERIA!N62</f>
        <v>71.900000000000006</v>
      </c>
      <c r="F61" s="171">
        <f>+[1]TESORERIA!O62</f>
        <v>70.8</v>
      </c>
      <c r="G61" s="171">
        <f>+[1]TESORERIA!P62</f>
        <v>86</v>
      </c>
      <c r="H61" s="171">
        <f>+[1]TESORERIA!Q62</f>
        <v>86.7</v>
      </c>
      <c r="I61" s="171">
        <f>+[1]TESORERIA!R62</f>
        <v>93.3</v>
      </c>
      <c r="J61" s="171">
        <f>+[1]TESORERIA!S62</f>
        <v>81.400000000000006</v>
      </c>
      <c r="K61" s="40">
        <f t="shared" si="30"/>
        <v>623.79999999999995</v>
      </c>
      <c r="L61" s="122">
        <f>+'[1]PP (EST)'!L91</f>
        <v>76.900000000000006</v>
      </c>
      <c r="M61" s="122">
        <f>+'[1]PP (EST)'!M91</f>
        <v>56.8</v>
      </c>
      <c r="N61" s="122">
        <f>+'[1]PP (EST)'!N91</f>
        <v>71.900000000000006</v>
      </c>
      <c r="O61" s="122">
        <f>+'[1]PP (EST)'!O91</f>
        <v>70.8</v>
      </c>
      <c r="P61" s="122">
        <f>+'[1]PP (EST)'!P91</f>
        <v>86</v>
      </c>
      <c r="Q61" s="122">
        <f>+'[1]PP (EST)'!Q91</f>
        <v>84.8</v>
      </c>
      <c r="R61" s="122">
        <f>+'[1]PP (EST)'!R91</f>
        <v>79.599999999999994</v>
      </c>
      <c r="S61" s="122">
        <f>+'[1]PP (EST)'!S91</f>
        <v>83.2</v>
      </c>
      <c r="T61" s="40">
        <f t="shared" si="31"/>
        <v>610</v>
      </c>
      <c r="U61" s="169">
        <v>0</v>
      </c>
      <c r="V61" s="180"/>
      <c r="W61" s="194"/>
      <c r="X61" s="194"/>
      <c r="Y61" s="194"/>
      <c r="Z61" s="187"/>
      <c r="AA61" s="187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</row>
    <row r="62" spans="1:53" ht="18" customHeight="1">
      <c r="A62" s="96"/>
      <c r="B62" s="201" t="s">
        <v>145</v>
      </c>
      <c r="C62" s="202">
        <f>+[1]TESORERIA!L62</f>
        <v>76.900000000000006</v>
      </c>
      <c r="D62" s="202">
        <f>+[1]TESORERIA!M62</f>
        <v>56.8</v>
      </c>
      <c r="E62" s="202">
        <f>+[1]TESORERIA!N62</f>
        <v>71.900000000000006</v>
      </c>
      <c r="F62" s="202">
        <f>+[1]TESORERIA!O62</f>
        <v>70.8</v>
      </c>
      <c r="G62" s="202">
        <f>+[1]TESORERIA!P62</f>
        <v>86</v>
      </c>
      <c r="H62" s="202">
        <f>+[1]TESORERIA!Q62</f>
        <v>86.7</v>
      </c>
      <c r="I62" s="202">
        <f>+[1]TESORERIA!R62</f>
        <v>93.3</v>
      </c>
      <c r="J62" s="202">
        <f>+[1]TESORERIA!S62</f>
        <v>81.400000000000006</v>
      </c>
      <c r="K62" s="156">
        <f>SUM(C62:J62)</f>
        <v>623.79999999999995</v>
      </c>
      <c r="L62" s="203">
        <f>+'[1]PP (EST)'!L91</f>
        <v>76.900000000000006</v>
      </c>
      <c r="M62" s="203">
        <f>+'[1]PP (EST)'!M91</f>
        <v>56.8</v>
      </c>
      <c r="N62" s="203">
        <f>+'[1]PP (EST)'!N91</f>
        <v>71.900000000000006</v>
      </c>
      <c r="O62" s="203">
        <f>+'[1]PP (EST)'!O91</f>
        <v>70.8</v>
      </c>
      <c r="P62" s="203">
        <f>+'[1]PP (EST)'!P91</f>
        <v>86</v>
      </c>
      <c r="Q62" s="203">
        <f>+'[1]PP (EST)'!Q91</f>
        <v>84.8</v>
      </c>
      <c r="R62" s="203">
        <f>+'[1]PP (EST)'!R91</f>
        <v>79.599999999999994</v>
      </c>
      <c r="S62" s="203">
        <f>+'[1]PP (EST)'!S91</f>
        <v>83.2</v>
      </c>
      <c r="T62" s="156">
        <f t="shared" si="31"/>
        <v>610</v>
      </c>
      <c r="U62" s="156">
        <f>+K62/T62*100</f>
        <v>102.26229508196721</v>
      </c>
      <c r="V62" s="180"/>
      <c r="W62" s="194"/>
      <c r="X62" s="194"/>
      <c r="Y62" s="194"/>
      <c r="Z62" s="187"/>
      <c r="AA62" s="187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</row>
    <row r="63" spans="1:53" ht="18" customHeight="1">
      <c r="A63" s="96"/>
      <c r="B63" s="150" t="s">
        <v>68</v>
      </c>
      <c r="C63" s="171">
        <f>+[1]TESORERIA!L64</f>
        <v>0</v>
      </c>
      <c r="D63" s="171">
        <f>+[1]TESORERIA!M64</f>
        <v>0</v>
      </c>
      <c r="E63" s="171">
        <f>+[1]TESORERIA!N64</f>
        <v>0</v>
      </c>
      <c r="F63" s="171">
        <f>+[1]TESORERIA!O64</f>
        <v>0</v>
      </c>
      <c r="G63" s="171">
        <f>+[1]TESORERIA!P64</f>
        <v>0</v>
      </c>
      <c r="H63" s="171">
        <f>+[1]TESORERIA!Q64</f>
        <v>0</v>
      </c>
      <c r="I63" s="171">
        <f>+[1]TESORERIA!R64</f>
        <v>0</v>
      </c>
      <c r="J63" s="171">
        <f>+[1]TESORERIA!S64</f>
        <v>0</v>
      </c>
      <c r="K63" s="40">
        <f t="shared" si="30"/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40">
        <f t="shared" si="31"/>
        <v>0</v>
      </c>
      <c r="U63" s="169">
        <v>0</v>
      </c>
      <c r="V63" s="180"/>
      <c r="W63" s="194"/>
      <c r="X63" s="194"/>
      <c r="Y63" s="194"/>
      <c r="Z63" s="194"/>
      <c r="AA63" s="187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</row>
    <row r="64" spans="1:53" ht="18" customHeight="1">
      <c r="A64" s="96"/>
      <c r="B64" s="158" t="s">
        <v>70</v>
      </c>
      <c r="C64" s="109">
        <f t="shared" ref="C64:J64" si="32">+C65+C66</f>
        <v>0</v>
      </c>
      <c r="D64" s="109">
        <f t="shared" si="32"/>
        <v>1743.3</v>
      </c>
      <c r="E64" s="109">
        <f t="shared" si="32"/>
        <v>884.1</v>
      </c>
      <c r="F64" s="109">
        <f t="shared" si="32"/>
        <v>858.4</v>
      </c>
      <c r="G64" s="109">
        <f t="shared" si="32"/>
        <v>855.8</v>
      </c>
      <c r="H64" s="109">
        <f t="shared" si="32"/>
        <v>857.1</v>
      </c>
      <c r="I64" s="109">
        <f t="shared" si="32"/>
        <v>887.80000000000007</v>
      </c>
      <c r="J64" s="109">
        <f t="shared" si="32"/>
        <v>861.69999999999993</v>
      </c>
      <c r="K64" s="40">
        <f t="shared" si="30"/>
        <v>6948.2000000000007</v>
      </c>
      <c r="L64" s="109">
        <f t="shared" ref="L64:S64" si="33">+L65+L66</f>
        <v>0</v>
      </c>
      <c r="M64" s="109">
        <f t="shared" si="33"/>
        <v>1743.3</v>
      </c>
      <c r="N64" s="109">
        <f t="shared" si="33"/>
        <v>884</v>
      </c>
      <c r="O64" s="109">
        <f t="shared" si="33"/>
        <v>858.4</v>
      </c>
      <c r="P64" s="109">
        <f t="shared" si="33"/>
        <v>855.7</v>
      </c>
      <c r="Q64" s="109">
        <f t="shared" si="33"/>
        <v>857.2</v>
      </c>
      <c r="R64" s="109">
        <f t="shared" si="33"/>
        <v>857.2</v>
      </c>
      <c r="S64" s="109">
        <f t="shared" si="33"/>
        <v>857.2</v>
      </c>
      <c r="T64" s="40">
        <f t="shared" si="31"/>
        <v>6913</v>
      </c>
      <c r="U64" s="40">
        <f>+K64/T64*100</f>
        <v>100.50918559236221</v>
      </c>
      <c r="V64" s="180"/>
      <c r="W64" s="194"/>
      <c r="X64" s="194"/>
      <c r="Y64" s="194"/>
      <c r="Z64" s="194"/>
      <c r="AA64" s="187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</row>
    <row r="65" spans="1:53" ht="18" customHeight="1">
      <c r="A65" s="96"/>
      <c r="B65" s="173" t="s">
        <v>138</v>
      </c>
      <c r="C65" s="129">
        <f>+[1]TESORERIA!L66</f>
        <v>0</v>
      </c>
      <c r="D65" s="129">
        <f>+[1]TESORERIA!M66</f>
        <v>0</v>
      </c>
      <c r="E65" s="129">
        <f>+[1]TESORERIA!N66</f>
        <v>23.7</v>
      </c>
      <c r="F65" s="129">
        <f>+[1]TESORERIA!O66</f>
        <v>1.4</v>
      </c>
      <c r="G65" s="129">
        <f>+[1]TESORERIA!P66</f>
        <v>0</v>
      </c>
      <c r="H65" s="129">
        <f>+[1]TESORERIA!Q66</f>
        <v>0</v>
      </c>
      <c r="I65" s="129">
        <f>+[1]TESORERIA!R66</f>
        <v>29.7</v>
      </c>
      <c r="J65" s="129">
        <f>+[1]TESORERIA!S66</f>
        <v>3.3</v>
      </c>
      <c r="K65" s="152">
        <f t="shared" si="30"/>
        <v>58.099999999999994</v>
      </c>
      <c r="L65" s="129">
        <f>+'[1]PP (EST)'!L96</f>
        <v>0</v>
      </c>
      <c r="M65" s="129">
        <f>+'[1]PP (EST)'!M96</f>
        <v>0</v>
      </c>
      <c r="N65" s="129">
        <f>+'[1]PP (EST)'!N96</f>
        <v>23.7</v>
      </c>
      <c r="O65" s="129">
        <f>+'[1]PP (EST)'!O96</f>
        <v>1.4</v>
      </c>
      <c r="P65" s="129">
        <f>+'[1]PP (EST)'!P96</f>
        <v>0</v>
      </c>
      <c r="Q65" s="129">
        <f>+'[1]PP (EST)'!Q96</f>
        <v>0</v>
      </c>
      <c r="R65" s="129">
        <f>+'[1]PP (EST)'!R96</f>
        <v>0</v>
      </c>
      <c r="S65" s="129">
        <f>+'[1]PP (EST)'!S96</f>
        <v>0</v>
      </c>
      <c r="T65" s="152">
        <f t="shared" si="31"/>
        <v>25.099999999999998</v>
      </c>
      <c r="U65" s="157">
        <v>0</v>
      </c>
      <c r="V65" s="200"/>
      <c r="W65" s="194"/>
      <c r="X65" s="194"/>
      <c r="Y65" s="194"/>
      <c r="Z65" s="187"/>
      <c r="AA65" s="187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</row>
    <row r="66" spans="1:53" ht="18" customHeight="1">
      <c r="A66" s="96"/>
      <c r="B66" s="173" t="s">
        <v>139</v>
      </c>
      <c r="C66" s="129">
        <f>+[1]TESORERIA!L67</f>
        <v>0</v>
      </c>
      <c r="D66" s="129">
        <f>+[1]TESORERIA!M67</f>
        <v>1743.3</v>
      </c>
      <c r="E66" s="129">
        <f>+[1]TESORERIA!N67</f>
        <v>860.4</v>
      </c>
      <c r="F66" s="129">
        <f>+[1]TESORERIA!O67</f>
        <v>857</v>
      </c>
      <c r="G66" s="129">
        <f>+[1]TESORERIA!P67</f>
        <v>855.8</v>
      </c>
      <c r="H66" s="129">
        <f>+[1]TESORERIA!Q67</f>
        <v>857.1</v>
      </c>
      <c r="I66" s="129">
        <f>+[1]TESORERIA!R67</f>
        <v>858.1</v>
      </c>
      <c r="J66" s="129">
        <f>+[1]TESORERIA!S67</f>
        <v>858.4</v>
      </c>
      <c r="K66" s="152">
        <f t="shared" si="30"/>
        <v>6890.1</v>
      </c>
      <c r="L66" s="129">
        <f>+'[1]PP (EST)'!L97</f>
        <v>0</v>
      </c>
      <c r="M66" s="129">
        <f>+'[1]PP (EST)'!M97</f>
        <v>1743.3</v>
      </c>
      <c r="N66" s="129">
        <f>+'[1]PP (EST)'!N97</f>
        <v>860.3</v>
      </c>
      <c r="O66" s="129">
        <f>+'[1]PP (EST)'!O97</f>
        <v>857</v>
      </c>
      <c r="P66" s="129">
        <f>+'[1]PP (EST)'!P97</f>
        <v>855.7</v>
      </c>
      <c r="Q66" s="129">
        <f>+'[1]PP (EST)'!Q97</f>
        <v>857.2</v>
      </c>
      <c r="R66" s="129">
        <f>+'[1]PP (EST)'!R97</f>
        <v>857.2</v>
      </c>
      <c r="S66" s="129">
        <f>+'[1]PP (EST)'!S97</f>
        <v>857.2</v>
      </c>
      <c r="T66" s="152">
        <f t="shared" si="31"/>
        <v>6887.9</v>
      </c>
      <c r="U66" s="152">
        <f>+K66/T66*100</f>
        <v>100.03194006881635</v>
      </c>
      <c r="V66" s="180"/>
      <c r="W66" s="194"/>
      <c r="X66" s="194"/>
      <c r="Y66" s="194"/>
      <c r="Z66" s="187"/>
      <c r="AA66" s="187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</row>
    <row r="67" spans="1:53" ht="27.75" customHeight="1" thickBot="1">
      <c r="A67" s="96"/>
      <c r="B67" s="174" t="s">
        <v>140</v>
      </c>
      <c r="C67" s="172">
        <f t="shared" ref="C67:S67" si="34">+C64+C8</f>
        <v>7202.5</v>
      </c>
      <c r="D67" s="172">
        <f t="shared" si="34"/>
        <v>5369</v>
      </c>
      <c r="E67" s="172">
        <f t="shared" si="34"/>
        <v>2982.1</v>
      </c>
      <c r="F67" s="172">
        <f t="shared" si="34"/>
        <v>3573</v>
      </c>
      <c r="G67" s="172">
        <f t="shared" si="34"/>
        <v>2719.2</v>
      </c>
      <c r="H67" s="172">
        <f t="shared" si="34"/>
        <v>3494.3999999999996</v>
      </c>
      <c r="I67" s="172">
        <f t="shared" si="34"/>
        <v>2979.7000000000003</v>
      </c>
      <c r="J67" s="172">
        <f t="shared" si="34"/>
        <v>3335.9</v>
      </c>
      <c r="K67" s="172">
        <f t="shared" si="34"/>
        <v>31655.8</v>
      </c>
      <c r="L67" s="172">
        <f t="shared" si="34"/>
        <v>3224.2000000000003</v>
      </c>
      <c r="M67" s="172">
        <f t="shared" si="34"/>
        <v>3278.4019749999998</v>
      </c>
      <c r="N67" s="172">
        <f t="shared" si="34"/>
        <v>2982.0029382395001</v>
      </c>
      <c r="O67" s="172">
        <f t="shared" si="34"/>
        <v>2422.5</v>
      </c>
      <c r="P67" s="172">
        <f t="shared" si="34"/>
        <v>2546.3000000000002</v>
      </c>
      <c r="Q67" s="172">
        <f t="shared" si="34"/>
        <v>2918.3</v>
      </c>
      <c r="R67" s="172">
        <f t="shared" si="34"/>
        <v>2567.0999999999995</v>
      </c>
      <c r="S67" s="172">
        <f t="shared" si="34"/>
        <v>6256.9999999999991</v>
      </c>
      <c r="T67" s="172">
        <f>+T64+T8</f>
        <v>26195.804913239499</v>
      </c>
      <c r="U67" s="172">
        <f>+K67/T67*100</f>
        <v>120.84301324141022</v>
      </c>
      <c r="V67" s="180"/>
      <c r="W67" s="194"/>
      <c r="X67" s="194"/>
      <c r="Y67" s="194"/>
      <c r="Z67" s="187"/>
      <c r="AA67" s="187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</row>
    <row r="68" spans="1:53" ht="18" customHeight="1" thickTop="1">
      <c r="A68" s="96"/>
      <c r="B68" s="134" t="s">
        <v>72</v>
      </c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180"/>
      <c r="W68" s="194"/>
      <c r="X68" s="194"/>
      <c r="Y68" s="194"/>
      <c r="Z68" s="187"/>
      <c r="AA68" s="187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</row>
    <row r="69" spans="1:53" ht="15" customHeight="1">
      <c r="A69" s="96"/>
      <c r="B69" s="136" t="s">
        <v>73</v>
      </c>
      <c r="C69" s="107"/>
      <c r="D69" s="107"/>
      <c r="E69" s="107"/>
      <c r="F69" s="107"/>
      <c r="G69" s="107"/>
      <c r="H69" s="107"/>
      <c r="I69" s="107"/>
      <c r="J69" s="107"/>
      <c r="K69" s="107"/>
      <c r="L69" s="205"/>
      <c r="M69" s="205"/>
      <c r="N69" s="205"/>
      <c r="O69" s="205"/>
      <c r="P69" s="205"/>
      <c r="Q69" s="205"/>
      <c r="R69" s="205"/>
      <c r="S69" s="205"/>
      <c r="T69" s="205"/>
      <c r="U69" s="206"/>
      <c r="V69" s="180"/>
      <c r="W69" s="187"/>
      <c r="X69" s="187"/>
      <c r="Y69" s="187"/>
      <c r="Z69" s="187"/>
      <c r="AA69" s="187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</row>
    <row r="70" spans="1:53" ht="12" customHeight="1">
      <c r="A70" s="96"/>
      <c r="B70" s="137" t="s">
        <v>74</v>
      </c>
      <c r="C70" s="107"/>
      <c r="D70" s="107"/>
      <c r="E70" s="107"/>
      <c r="F70" s="107"/>
      <c r="G70" s="107"/>
      <c r="H70" s="107"/>
      <c r="I70" s="107"/>
      <c r="J70" s="107"/>
      <c r="K70" s="107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180"/>
      <c r="W70" s="187"/>
      <c r="X70" s="187"/>
      <c r="Y70" s="187"/>
      <c r="Z70" s="187"/>
      <c r="AA70" s="187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</row>
    <row r="71" spans="1:53" ht="12" customHeight="1">
      <c r="A71" s="96"/>
      <c r="B71" s="137" t="s">
        <v>141</v>
      </c>
      <c r="C71" s="175"/>
      <c r="D71" s="175"/>
      <c r="E71" s="175"/>
      <c r="F71" s="175"/>
      <c r="G71" s="175"/>
      <c r="H71" s="175"/>
      <c r="I71" s="175"/>
      <c r="J71" s="175"/>
      <c r="K71" s="107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80"/>
      <c r="W71" s="187"/>
      <c r="X71" s="187"/>
      <c r="Y71" s="187"/>
      <c r="Z71" s="187"/>
      <c r="AA71" s="187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</row>
    <row r="72" spans="1:53" ht="14.25">
      <c r="A72" s="96"/>
      <c r="B72" s="137" t="s">
        <v>142</v>
      </c>
      <c r="C72" s="207"/>
      <c r="D72" s="207"/>
      <c r="E72" s="207"/>
      <c r="F72" s="207"/>
      <c r="G72" s="207"/>
      <c r="H72" s="207"/>
      <c r="I72" s="207"/>
      <c r="J72" s="207"/>
      <c r="K72" s="10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180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</row>
    <row r="73" spans="1:53" ht="14.25">
      <c r="A73" s="96"/>
      <c r="B73" s="140" t="s">
        <v>77</v>
      </c>
      <c r="C73" s="135"/>
      <c r="D73" s="135"/>
      <c r="E73" s="135"/>
      <c r="F73" s="135"/>
      <c r="G73" s="135"/>
      <c r="H73" s="135"/>
      <c r="I73" s="135"/>
      <c r="J73" s="135"/>
      <c r="K73" s="10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180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</row>
    <row r="74" spans="1:53" ht="14.25">
      <c r="B74" s="176" t="s">
        <v>146</v>
      </c>
      <c r="C74" s="208"/>
      <c r="D74" s="208"/>
      <c r="E74" s="208"/>
      <c r="F74" s="208"/>
      <c r="G74" s="208"/>
      <c r="H74" s="208"/>
      <c r="I74" s="208"/>
      <c r="J74" s="208"/>
      <c r="K74" s="107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180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</row>
    <row r="75" spans="1:53" ht="16.5">
      <c r="B75" s="143"/>
      <c r="C75" s="209"/>
      <c r="D75" s="209"/>
      <c r="E75" s="209"/>
      <c r="F75" s="209"/>
      <c r="G75" s="209"/>
      <c r="H75" s="209"/>
      <c r="I75" s="209"/>
      <c r="J75" s="209"/>
      <c r="K75" s="209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180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</row>
    <row r="76" spans="1:53" ht="14.25">
      <c r="B76" s="143"/>
      <c r="C76" s="210"/>
      <c r="D76" s="210"/>
      <c r="E76" s="210"/>
      <c r="F76" s="210"/>
      <c r="G76" s="210"/>
      <c r="H76" s="210"/>
      <c r="I76" s="210"/>
      <c r="J76" s="210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80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</row>
    <row r="77" spans="1:53" ht="14.25">
      <c r="B77" s="177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80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</row>
    <row r="78" spans="1:53" ht="14.25">
      <c r="B78" s="177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80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</row>
    <row r="79" spans="1:53" ht="14.25">
      <c r="B79" s="177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80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</row>
    <row r="80" spans="1:53" ht="14.25">
      <c r="B80" s="177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80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</row>
    <row r="81" spans="2:53" ht="14.25">
      <c r="B81" s="177"/>
      <c r="C81" s="143"/>
      <c r="D81" s="143"/>
      <c r="E81" s="143"/>
      <c r="F81" s="143"/>
      <c r="G81" s="143"/>
      <c r="H81" s="143"/>
      <c r="I81" s="143"/>
      <c r="J81" s="143"/>
      <c r="K81" s="178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80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</row>
    <row r="82" spans="2:53" ht="14.25"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80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</row>
    <row r="83" spans="2:53" ht="14.25"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80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</row>
    <row r="84" spans="2:53" ht="14.25"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80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</row>
    <row r="85" spans="2:53" ht="14.25"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80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</row>
    <row r="86" spans="2:53" ht="14.25"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80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</row>
    <row r="87" spans="2:53" ht="14.25">
      <c r="B87" s="177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80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</row>
    <row r="88" spans="2:53" ht="14.25">
      <c r="B88" s="177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80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</row>
    <row r="89" spans="2:53" ht="14.25"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80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</row>
    <row r="90" spans="2:53" ht="14.25">
      <c r="B90" s="177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80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</row>
    <row r="91" spans="2:53" ht="14.25">
      <c r="B91" s="177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80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</row>
    <row r="92" spans="2:53" ht="14.25">
      <c r="B92" s="177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80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</row>
    <row r="93" spans="2:53" ht="14.25"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80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</row>
    <row r="94" spans="2:53" ht="14.25">
      <c r="B94" s="177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80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</row>
    <row r="95" spans="2:53" ht="14.25">
      <c r="B95" s="177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80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</row>
    <row r="96" spans="2:53" ht="14.25">
      <c r="B96" s="177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80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</row>
    <row r="97" spans="2:53" ht="14.25"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80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</row>
    <row r="98" spans="2:53" ht="14.25">
      <c r="B98" s="177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80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</row>
    <row r="99" spans="2:53" ht="14.25">
      <c r="B99" s="177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80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</row>
    <row r="100" spans="2:53" ht="14.25">
      <c r="B100" s="177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80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</row>
    <row r="101" spans="2:53" ht="14.25">
      <c r="B101" s="177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80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</row>
    <row r="102" spans="2:53" ht="14.25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80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</row>
    <row r="103" spans="2:53" ht="14.25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80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</row>
    <row r="104" spans="2:53" ht="14.25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80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</row>
    <row r="105" spans="2:53" ht="14.25"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80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</row>
    <row r="106" spans="2:53" ht="14.25"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80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1"/>
      <c r="AZ106" s="181"/>
      <c r="BA106" s="181"/>
    </row>
    <row r="107" spans="2:53" ht="14.25"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80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1"/>
      <c r="AZ107" s="181"/>
      <c r="BA107" s="181"/>
    </row>
    <row r="108" spans="2:53" ht="14.25"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80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1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</row>
    <row r="109" spans="2:53" ht="14.25"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80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  <c r="AM109" s="187"/>
      <c r="AN109" s="187"/>
      <c r="AO109" s="187"/>
      <c r="AP109" s="181"/>
      <c r="AQ109" s="181"/>
      <c r="AR109" s="181"/>
      <c r="AS109" s="181"/>
      <c r="AT109" s="181"/>
      <c r="AU109" s="181"/>
      <c r="AV109" s="181"/>
      <c r="AW109" s="181"/>
      <c r="AX109" s="181"/>
      <c r="AY109" s="181"/>
      <c r="AZ109" s="181"/>
      <c r="BA109" s="181"/>
    </row>
    <row r="110" spans="2:53" ht="14.25"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80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</row>
    <row r="111" spans="2:53" ht="14.25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80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1"/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</row>
    <row r="112" spans="2:53" ht="14.25"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80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</row>
    <row r="113" spans="2:53" ht="14.25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80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</row>
    <row r="114" spans="2:53" ht="14.25"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80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</row>
    <row r="115" spans="2:53" ht="14.25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80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</row>
    <row r="116" spans="2:53" ht="14.25"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80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</row>
    <row r="117" spans="2:53" ht="14.25"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80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1"/>
      <c r="AQ117" s="181"/>
      <c r="AR117" s="181"/>
      <c r="AS117" s="181"/>
      <c r="AT117" s="181"/>
      <c r="AU117" s="181"/>
      <c r="AV117" s="181"/>
      <c r="AW117" s="181"/>
      <c r="AX117" s="181"/>
      <c r="AY117" s="181"/>
      <c r="AZ117" s="181"/>
      <c r="BA117" s="181"/>
    </row>
    <row r="118" spans="2:53" ht="14.25"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80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1"/>
      <c r="AQ118" s="181"/>
      <c r="AR118" s="181"/>
      <c r="AS118" s="181"/>
      <c r="AT118" s="181"/>
      <c r="AU118" s="181"/>
      <c r="AV118" s="181"/>
      <c r="AW118" s="181"/>
      <c r="AX118" s="181"/>
      <c r="AY118" s="181"/>
      <c r="AZ118" s="181"/>
      <c r="BA118" s="181"/>
    </row>
    <row r="119" spans="2:53" ht="14.25"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80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</row>
    <row r="120" spans="2:53" ht="14.25"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80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1"/>
      <c r="AQ120" s="181"/>
      <c r="AR120" s="181"/>
      <c r="AS120" s="181"/>
      <c r="AT120" s="181"/>
      <c r="AU120" s="181"/>
      <c r="AV120" s="181"/>
      <c r="AW120" s="181"/>
      <c r="AX120" s="181"/>
      <c r="AY120" s="181"/>
      <c r="AZ120" s="181"/>
      <c r="BA120" s="181"/>
    </row>
    <row r="121" spans="2:53" ht="14.25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80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1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</row>
    <row r="122" spans="2:53" ht="14.25"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80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</row>
    <row r="123" spans="2:53" ht="14.25"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80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1"/>
      <c r="AQ123" s="181"/>
      <c r="AR123" s="181"/>
      <c r="AS123" s="181"/>
      <c r="AT123" s="181"/>
      <c r="AU123" s="181"/>
      <c r="AV123" s="181"/>
      <c r="AW123" s="181"/>
      <c r="AX123" s="181"/>
      <c r="AY123" s="181"/>
      <c r="AZ123" s="181"/>
      <c r="BA123" s="181"/>
    </row>
    <row r="124" spans="2:53" ht="14.25"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80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1"/>
      <c r="AQ124" s="181"/>
      <c r="AR124" s="181"/>
      <c r="AS124" s="181"/>
      <c r="AT124" s="181"/>
      <c r="AU124" s="181"/>
      <c r="AV124" s="181"/>
      <c r="AW124" s="181"/>
      <c r="AX124" s="181"/>
      <c r="AY124" s="181"/>
      <c r="AZ124" s="181"/>
      <c r="BA124" s="181"/>
    </row>
    <row r="125" spans="2:53" ht="14.25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80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1"/>
      <c r="AQ125" s="181"/>
      <c r="AR125" s="181"/>
      <c r="AS125" s="181"/>
      <c r="AT125" s="181"/>
      <c r="AU125" s="181"/>
      <c r="AV125" s="181"/>
      <c r="AW125" s="181"/>
      <c r="AX125" s="181"/>
      <c r="AY125" s="181"/>
      <c r="AZ125" s="181"/>
      <c r="BA125" s="181"/>
    </row>
    <row r="126" spans="2:53" ht="14.25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80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1"/>
      <c r="AQ126" s="181"/>
      <c r="AR126" s="181"/>
      <c r="AS126" s="181"/>
      <c r="AT126" s="181"/>
      <c r="AU126" s="181"/>
      <c r="AV126" s="181"/>
      <c r="AW126" s="181"/>
      <c r="AX126" s="181"/>
      <c r="AY126" s="181"/>
      <c r="AZ126" s="181"/>
      <c r="BA126" s="181"/>
    </row>
    <row r="127" spans="2:53" ht="14.25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80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1"/>
      <c r="AQ127" s="181"/>
      <c r="AR127" s="181"/>
      <c r="AS127" s="181"/>
      <c r="AT127" s="181"/>
      <c r="AU127" s="181"/>
      <c r="AV127" s="181"/>
      <c r="AW127" s="181"/>
      <c r="AX127" s="181"/>
      <c r="AY127" s="181"/>
      <c r="AZ127" s="181"/>
      <c r="BA127" s="181"/>
    </row>
    <row r="128" spans="2:53" ht="14.25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80"/>
      <c r="W128" s="187"/>
      <c r="X128" s="187"/>
      <c r="Y128" s="187"/>
      <c r="Z128" s="187"/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/>
      <c r="AN128" s="187"/>
      <c r="AO128" s="187"/>
      <c r="AP128" s="181"/>
      <c r="AQ128" s="181"/>
      <c r="AR128" s="181"/>
      <c r="AS128" s="181"/>
      <c r="AT128" s="181"/>
      <c r="AU128" s="181"/>
      <c r="AV128" s="181"/>
      <c r="AW128" s="181"/>
      <c r="AX128" s="181"/>
      <c r="AY128" s="181"/>
      <c r="AZ128" s="181"/>
      <c r="BA128" s="181"/>
    </row>
    <row r="129" spans="2:53" ht="14.25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80"/>
      <c r="W129" s="187"/>
      <c r="X129" s="187"/>
      <c r="Y129" s="187"/>
      <c r="Z129" s="187"/>
      <c r="AA129" s="187"/>
      <c r="AB129" s="187"/>
      <c r="AC129" s="187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87"/>
      <c r="AO129" s="187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</row>
    <row r="130" spans="2:53" ht="14.25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80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187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</row>
    <row r="131" spans="2:53" ht="14.25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80"/>
      <c r="W131" s="187"/>
      <c r="X131" s="187"/>
      <c r="Y131" s="187"/>
      <c r="Z131" s="187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</row>
    <row r="132" spans="2:53" ht="14.25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80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1"/>
      <c r="AQ132" s="181"/>
      <c r="AR132" s="181"/>
      <c r="AS132" s="181"/>
      <c r="AT132" s="181"/>
      <c r="AU132" s="181"/>
      <c r="AV132" s="181"/>
      <c r="AW132" s="181"/>
      <c r="AX132" s="181"/>
      <c r="AY132" s="181"/>
      <c r="AZ132" s="181"/>
      <c r="BA132" s="181"/>
    </row>
    <row r="133" spans="2:53" ht="14.25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80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</row>
    <row r="134" spans="2:53" ht="14.25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80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</row>
    <row r="135" spans="2:53" ht="14.25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80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1"/>
      <c r="AQ135" s="181"/>
      <c r="AR135" s="181"/>
      <c r="AS135" s="181"/>
      <c r="AT135" s="181"/>
      <c r="AU135" s="181"/>
      <c r="AV135" s="181"/>
      <c r="AW135" s="181"/>
      <c r="AX135" s="181"/>
      <c r="AY135" s="181"/>
      <c r="AZ135" s="181"/>
      <c r="BA135" s="181"/>
    </row>
    <row r="136" spans="2:53" ht="14.25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80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1"/>
      <c r="AQ136" s="181"/>
      <c r="AR136" s="181"/>
      <c r="AS136" s="181"/>
      <c r="AT136" s="181"/>
      <c r="AU136" s="181"/>
      <c r="AV136" s="181"/>
      <c r="AW136" s="181"/>
      <c r="AX136" s="181"/>
      <c r="AY136" s="181"/>
      <c r="AZ136" s="181"/>
      <c r="BA136" s="181"/>
    </row>
    <row r="137" spans="2:53" ht="14.25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80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1"/>
      <c r="AQ137" s="181"/>
      <c r="AR137" s="181"/>
      <c r="AS137" s="181"/>
      <c r="AT137" s="181"/>
      <c r="AU137" s="181"/>
      <c r="AV137" s="181"/>
      <c r="AW137" s="181"/>
      <c r="AX137" s="181"/>
      <c r="AY137" s="181"/>
      <c r="AZ137" s="181"/>
      <c r="BA137" s="181"/>
    </row>
    <row r="138" spans="2:53" ht="14.25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80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1"/>
      <c r="AQ138" s="181"/>
      <c r="AR138" s="181"/>
      <c r="AS138" s="181"/>
      <c r="AT138" s="181"/>
      <c r="AU138" s="181"/>
      <c r="AV138" s="181"/>
      <c r="AW138" s="181"/>
      <c r="AX138" s="181"/>
      <c r="AY138" s="181"/>
      <c r="AZ138" s="181"/>
      <c r="BA138" s="181"/>
    </row>
    <row r="139" spans="2:53" ht="14.25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80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1"/>
      <c r="AQ139" s="181"/>
      <c r="AR139" s="181"/>
      <c r="AS139" s="181"/>
      <c r="AT139" s="181"/>
      <c r="AU139" s="181"/>
      <c r="AV139" s="181"/>
      <c r="AW139" s="181"/>
      <c r="AX139" s="181"/>
      <c r="AY139" s="181"/>
      <c r="AZ139" s="181"/>
      <c r="BA139" s="181"/>
    </row>
    <row r="140" spans="2:53" ht="14.25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80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1"/>
      <c r="AQ140" s="181"/>
      <c r="AR140" s="181"/>
      <c r="AS140" s="181"/>
      <c r="AT140" s="181"/>
      <c r="AU140" s="181"/>
      <c r="AV140" s="181"/>
      <c r="AW140" s="181"/>
      <c r="AX140" s="181"/>
      <c r="AY140" s="181"/>
      <c r="AZ140" s="181"/>
      <c r="BA140" s="181"/>
    </row>
    <row r="141" spans="2:53" ht="14.25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80"/>
      <c r="W141" s="187"/>
      <c r="X141" s="187"/>
      <c r="Y141" s="187"/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1"/>
      <c r="AQ141" s="181"/>
      <c r="AR141" s="181"/>
      <c r="AS141" s="181"/>
      <c r="AT141" s="181"/>
      <c r="AU141" s="181"/>
      <c r="AV141" s="181"/>
      <c r="AW141" s="181"/>
      <c r="AX141" s="181"/>
      <c r="AY141" s="181"/>
      <c r="AZ141" s="181"/>
      <c r="BA141" s="181"/>
    </row>
    <row r="142" spans="2:53" ht="14.25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80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1"/>
      <c r="AQ142" s="181"/>
      <c r="AR142" s="181"/>
      <c r="AS142" s="181"/>
      <c r="AT142" s="181"/>
      <c r="AU142" s="181"/>
      <c r="AV142" s="181"/>
      <c r="AW142" s="181"/>
      <c r="AX142" s="181"/>
      <c r="AY142" s="181"/>
      <c r="AZ142" s="181"/>
      <c r="BA142" s="181"/>
    </row>
    <row r="143" spans="2:53" ht="14.25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80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1"/>
      <c r="AQ143" s="181"/>
      <c r="AR143" s="181"/>
      <c r="AS143" s="181"/>
      <c r="AT143" s="181"/>
      <c r="AU143" s="181"/>
      <c r="AV143" s="181"/>
      <c r="AW143" s="181"/>
      <c r="AX143" s="181"/>
      <c r="AY143" s="181"/>
      <c r="AZ143" s="181"/>
      <c r="BA143" s="181"/>
    </row>
    <row r="144" spans="2:53" ht="14.25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80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1"/>
      <c r="AQ144" s="181"/>
      <c r="AR144" s="181"/>
      <c r="AS144" s="181"/>
      <c r="AT144" s="181"/>
      <c r="AU144" s="181"/>
      <c r="AV144" s="181"/>
      <c r="AW144" s="181"/>
      <c r="AX144" s="181"/>
      <c r="AY144" s="181"/>
      <c r="AZ144" s="181"/>
      <c r="BA144" s="181"/>
    </row>
    <row r="145" spans="2:53" ht="14.25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80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1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</row>
    <row r="146" spans="2:53" ht="14.25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80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1"/>
      <c r="AQ146" s="181"/>
      <c r="AR146" s="181"/>
      <c r="AS146" s="181"/>
      <c r="AT146" s="181"/>
      <c r="AU146" s="181"/>
      <c r="AV146" s="181"/>
      <c r="AW146" s="181"/>
      <c r="AX146" s="181"/>
      <c r="AY146" s="181"/>
      <c r="AZ146" s="181"/>
      <c r="BA146" s="181"/>
    </row>
    <row r="147" spans="2:53" ht="14.25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80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1"/>
      <c r="AQ147" s="181"/>
      <c r="AR147" s="181"/>
      <c r="AS147" s="181"/>
      <c r="AT147" s="181"/>
      <c r="AU147" s="181"/>
      <c r="AV147" s="181"/>
      <c r="AW147" s="181"/>
      <c r="AX147" s="181"/>
      <c r="AY147" s="181"/>
      <c r="AZ147" s="181"/>
      <c r="BA147" s="181"/>
    </row>
    <row r="148" spans="2:53" ht="14.25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80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1"/>
      <c r="AQ148" s="181"/>
      <c r="AR148" s="181"/>
      <c r="AS148" s="181"/>
      <c r="AT148" s="181"/>
      <c r="AU148" s="181"/>
      <c r="AV148" s="181"/>
      <c r="AW148" s="181"/>
      <c r="AX148" s="181"/>
      <c r="AY148" s="181"/>
      <c r="AZ148" s="181"/>
      <c r="BA148" s="181"/>
    </row>
    <row r="149" spans="2:53" ht="14.25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80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1"/>
      <c r="AQ149" s="181"/>
      <c r="AR149" s="181"/>
      <c r="AS149" s="181"/>
      <c r="AT149" s="181"/>
      <c r="AU149" s="181"/>
      <c r="AV149" s="181"/>
      <c r="AW149" s="181"/>
      <c r="AX149" s="181"/>
      <c r="AY149" s="181"/>
      <c r="AZ149" s="181"/>
      <c r="BA149" s="181"/>
    </row>
    <row r="150" spans="2:53" ht="14.25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80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1"/>
      <c r="AQ150" s="181"/>
      <c r="AR150" s="181"/>
      <c r="AS150" s="181"/>
      <c r="AT150" s="181"/>
      <c r="AU150" s="181"/>
      <c r="AV150" s="181"/>
      <c r="AW150" s="181"/>
      <c r="AX150" s="181"/>
      <c r="AY150" s="181"/>
      <c r="AZ150" s="181"/>
      <c r="BA150" s="181"/>
    </row>
    <row r="151" spans="2:53" ht="14.25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80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</row>
    <row r="152" spans="2:53" ht="14.25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80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1"/>
      <c r="AQ152" s="181"/>
      <c r="AR152" s="181"/>
      <c r="AS152" s="181"/>
      <c r="AT152" s="181"/>
      <c r="AU152" s="181"/>
      <c r="AV152" s="181"/>
      <c r="AW152" s="181"/>
      <c r="AX152" s="181"/>
      <c r="AY152" s="181"/>
      <c r="AZ152" s="181"/>
      <c r="BA152" s="181"/>
    </row>
    <row r="153" spans="2:53" ht="14.25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80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1"/>
      <c r="AQ153" s="181"/>
      <c r="AR153" s="181"/>
      <c r="AS153" s="181"/>
      <c r="AT153" s="181"/>
      <c r="AU153" s="181"/>
      <c r="AV153" s="181"/>
      <c r="AW153" s="181"/>
      <c r="AX153" s="181"/>
      <c r="AY153" s="181"/>
      <c r="AZ153" s="181"/>
      <c r="BA153" s="181"/>
    </row>
    <row r="154" spans="2:53" ht="14.25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80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1"/>
      <c r="AQ154" s="181"/>
      <c r="AR154" s="181"/>
      <c r="AS154" s="181"/>
      <c r="AT154" s="181"/>
      <c r="AU154" s="181"/>
      <c r="AV154" s="181"/>
      <c r="AW154" s="181"/>
      <c r="AX154" s="181"/>
      <c r="AY154" s="181"/>
      <c r="AZ154" s="181"/>
      <c r="BA154" s="181"/>
    </row>
    <row r="155" spans="2:53" ht="14.25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80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1"/>
      <c r="AQ155" s="181"/>
      <c r="AR155" s="181"/>
      <c r="AS155" s="181"/>
      <c r="AT155" s="181"/>
      <c r="AU155" s="181"/>
      <c r="AV155" s="181"/>
      <c r="AW155" s="181"/>
      <c r="AX155" s="181"/>
      <c r="AY155" s="181"/>
      <c r="AZ155" s="181"/>
      <c r="BA155" s="181"/>
    </row>
    <row r="156" spans="2:53" ht="14.25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80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1"/>
      <c r="AQ156" s="181"/>
      <c r="AR156" s="181"/>
      <c r="AS156" s="181"/>
      <c r="AT156" s="181"/>
      <c r="AU156" s="181"/>
      <c r="AV156" s="181"/>
      <c r="AW156" s="181"/>
      <c r="AX156" s="181"/>
      <c r="AY156" s="181"/>
      <c r="AZ156" s="181"/>
      <c r="BA156" s="181"/>
    </row>
    <row r="157" spans="2:53" ht="14.25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80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</row>
    <row r="158" spans="2:53" ht="14.25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80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1"/>
      <c r="AQ158" s="181"/>
      <c r="AR158" s="181"/>
      <c r="AS158" s="181"/>
      <c r="AT158" s="181"/>
      <c r="AU158" s="181"/>
      <c r="AV158" s="181"/>
      <c r="AW158" s="181"/>
      <c r="AX158" s="181"/>
      <c r="AY158" s="181"/>
      <c r="AZ158" s="181"/>
      <c r="BA158" s="181"/>
    </row>
    <row r="159" spans="2:53" ht="14.25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80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1"/>
      <c r="AQ159" s="181"/>
      <c r="AR159" s="181"/>
      <c r="AS159" s="181"/>
      <c r="AT159" s="181"/>
      <c r="AU159" s="181"/>
      <c r="AV159" s="181"/>
      <c r="AW159" s="181"/>
      <c r="AX159" s="181"/>
      <c r="AY159" s="181"/>
      <c r="AZ159" s="181"/>
      <c r="BA159" s="181"/>
    </row>
    <row r="160" spans="2:53" ht="14.25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80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1"/>
      <c r="AQ160" s="181"/>
      <c r="AR160" s="181"/>
      <c r="AS160" s="181"/>
      <c r="AT160" s="181"/>
      <c r="AU160" s="181"/>
      <c r="AV160" s="181"/>
      <c r="AW160" s="181"/>
      <c r="AX160" s="181"/>
      <c r="AY160" s="181"/>
      <c r="AZ160" s="181"/>
      <c r="BA160" s="181"/>
    </row>
    <row r="161" spans="2:53" ht="14.25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80"/>
      <c r="W161" s="187"/>
      <c r="X161" s="187"/>
      <c r="Y161" s="187"/>
      <c r="Z161" s="187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</row>
    <row r="162" spans="2:53" ht="14.25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80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1"/>
      <c r="AQ162" s="181"/>
      <c r="AR162" s="181"/>
      <c r="AS162" s="181"/>
      <c r="AT162" s="181"/>
      <c r="AU162" s="181"/>
      <c r="AV162" s="181"/>
      <c r="AW162" s="181"/>
      <c r="AX162" s="181"/>
      <c r="AY162" s="181"/>
      <c r="AZ162" s="181"/>
      <c r="BA162" s="181"/>
    </row>
    <row r="163" spans="2:53" ht="14.25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80"/>
      <c r="W163" s="187"/>
      <c r="X163" s="187"/>
      <c r="Y163" s="187"/>
      <c r="Z163" s="187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87"/>
      <c r="AP163" s="181"/>
      <c r="AQ163" s="181"/>
      <c r="AR163" s="181"/>
      <c r="AS163" s="181"/>
      <c r="AT163" s="181"/>
      <c r="AU163" s="181"/>
      <c r="AV163" s="181"/>
      <c r="AW163" s="181"/>
      <c r="AX163" s="181"/>
      <c r="AY163" s="181"/>
      <c r="AZ163" s="181"/>
      <c r="BA163" s="181"/>
    </row>
    <row r="164" spans="2:53" ht="14.25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80"/>
      <c r="W164" s="187"/>
      <c r="X164" s="187"/>
      <c r="Y164" s="187"/>
      <c r="Z164" s="187"/>
      <c r="AA164" s="187"/>
      <c r="AB164" s="187"/>
      <c r="AC164" s="187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</row>
    <row r="165" spans="2:53" ht="14.25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80"/>
      <c r="W165" s="187"/>
      <c r="X165" s="187"/>
      <c r="Y165" s="187"/>
      <c r="Z165" s="187"/>
      <c r="AA165" s="187"/>
      <c r="AB165" s="187"/>
      <c r="AC165" s="187"/>
      <c r="AD165" s="187"/>
      <c r="AE165" s="187"/>
      <c r="AF165" s="187"/>
      <c r="AG165" s="187"/>
      <c r="AH165" s="187"/>
      <c r="AI165" s="187"/>
      <c r="AJ165" s="187"/>
      <c r="AK165" s="187"/>
      <c r="AL165" s="187"/>
      <c r="AM165" s="187"/>
      <c r="AN165" s="187"/>
      <c r="AO165" s="187"/>
      <c r="AP165" s="181"/>
      <c r="AQ165" s="181"/>
      <c r="AR165" s="181"/>
      <c r="AS165" s="181"/>
      <c r="AT165" s="181"/>
      <c r="AU165" s="181"/>
      <c r="AV165" s="181"/>
      <c r="AW165" s="181"/>
      <c r="AX165" s="181"/>
      <c r="AY165" s="181"/>
      <c r="AZ165" s="181"/>
      <c r="BA165" s="181"/>
    </row>
    <row r="166" spans="2:53" ht="14.25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80"/>
      <c r="W166" s="187"/>
      <c r="X166" s="187"/>
      <c r="Y166" s="187"/>
      <c r="Z166" s="187"/>
      <c r="AA166" s="187"/>
      <c r="AB166" s="187"/>
      <c r="AC166" s="187"/>
      <c r="AD166" s="187"/>
      <c r="AE166" s="187"/>
      <c r="AF166" s="187"/>
      <c r="AG166" s="187"/>
      <c r="AH166" s="187"/>
      <c r="AI166" s="187"/>
      <c r="AJ166" s="187"/>
      <c r="AK166" s="187"/>
      <c r="AL166" s="187"/>
      <c r="AM166" s="187"/>
      <c r="AN166" s="187"/>
      <c r="AO166" s="187"/>
      <c r="AP166" s="181"/>
      <c r="AQ166" s="181"/>
      <c r="AR166" s="181"/>
      <c r="AS166" s="181"/>
      <c r="AT166" s="181"/>
      <c r="AU166" s="181"/>
      <c r="AV166" s="181"/>
      <c r="AW166" s="181"/>
      <c r="AX166" s="181"/>
      <c r="AY166" s="181"/>
      <c r="AZ166" s="181"/>
      <c r="BA166" s="181"/>
    </row>
    <row r="167" spans="2:53" ht="14.25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80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7"/>
      <c r="AK167" s="187"/>
      <c r="AL167" s="187"/>
      <c r="AM167" s="187"/>
      <c r="AN167" s="187"/>
      <c r="AO167" s="187"/>
      <c r="AP167" s="181"/>
      <c r="AQ167" s="181"/>
      <c r="AR167" s="181"/>
      <c r="AS167" s="181"/>
      <c r="AT167" s="181"/>
      <c r="AU167" s="181"/>
      <c r="AV167" s="181"/>
      <c r="AW167" s="181"/>
      <c r="AX167" s="181"/>
      <c r="AY167" s="181"/>
      <c r="AZ167" s="181"/>
      <c r="BA167" s="181"/>
    </row>
    <row r="168" spans="2:53" ht="14.25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80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</row>
    <row r="169" spans="2:53" ht="14.25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80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  <c r="AO169" s="187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</row>
    <row r="170" spans="2:53" ht="14.25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80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</row>
    <row r="171" spans="2:53" ht="14.25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80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</row>
    <row r="172" spans="2:53" ht="14.25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80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1"/>
      <c r="AQ172" s="181"/>
      <c r="AR172" s="181"/>
      <c r="AS172" s="181"/>
      <c r="AT172" s="181"/>
      <c r="AU172" s="181"/>
      <c r="AV172" s="181"/>
      <c r="AW172" s="181"/>
      <c r="AX172" s="181"/>
      <c r="AY172" s="181"/>
      <c r="AZ172" s="181"/>
      <c r="BA172" s="181"/>
    </row>
    <row r="173" spans="2:53" ht="14.25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80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</row>
    <row r="174" spans="2:53" ht="14.25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80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1"/>
      <c r="AQ174" s="181"/>
      <c r="AR174" s="181"/>
      <c r="AS174" s="181"/>
      <c r="AT174" s="181"/>
      <c r="AU174" s="181"/>
      <c r="AV174" s="181"/>
      <c r="AW174" s="181"/>
      <c r="AX174" s="181"/>
      <c r="AY174" s="181"/>
      <c r="AZ174" s="181"/>
      <c r="BA174" s="181"/>
    </row>
    <row r="175" spans="2:53" ht="14.25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80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1"/>
      <c r="AQ175" s="181"/>
      <c r="AR175" s="181"/>
      <c r="AS175" s="181"/>
      <c r="AT175" s="181"/>
      <c r="AU175" s="181"/>
      <c r="AV175" s="181"/>
      <c r="AW175" s="181"/>
      <c r="AX175" s="181"/>
      <c r="AY175" s="181"/>
      <c r="AZ175" s="181"/>
      <c r="BA175" s="181"/>
    </row>
    <row r="176" spans="2:53" ht="14.25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80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1"/>
      <c r="AQ176" s="181"/>
      <c r="AR176" s="181"/>
      <c r="AS176" s="181"/>
      <c r="AT176" s="181"/>
      <c r="AU176" s="181"/>
      <c r="AV176" s="181"/>
      <c r="AW176" s="181"/>
      <c r="AX176" s="181"/>
      <c r="AY176" s="181"/>
      <c r="AZ176" s="181"/>
      <c r="BA176" s="181"/>
    </row>
    <row r="177" spans="2:53" ht="14.25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80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1"/>
      <c r="AQ177" s="181"/>
      <c r="AR177" s="181"/>
      <c r="AS177" s="181"/>
      <c r="AT177" s="181"/>
      <c r="AU177" s="181"/>
      <c r="AV177" s="181"/>
      <c r="AW177" s="181"/>
      <c r="AX177" s="181"/>
      <c r="AY177" s="181"/>
      <c r="AZ177" s="181"/>
      <c r="BA177" s="181"/>
    </row>
    <row r="178" spans="2:53" ht="14.25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80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1"/>
      <c r="AQ178" s="181"/>
      <c r="AR178" s="181"/>
      <c r="AS178" s="181"/>
      <c r="AT178" s="181"/>
      <c r="AU178" s="181"/>
      <c r="AV178" s="181"/>
      <c r="AW178" s="181"/>
      <c r="AX178" s="181"/>
      <c r="AY178" s="181"/>
      <c r="AZ178" s="181"/>
      <c r="BA178" s="181"/>
    </row>
    <row r="179" spans="2:53" ht="14.25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80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1"/>
      <c r="AQ179" s="181"/>
      <c r="AR179" s="181"/>
      <c r="AS179" s="181"/>
      <c r="AT179" s="181"/>
      <c r="AU179" s="181"/>
      <c r="AV179" s="181"/>
      <c r="AW179" s="181"/>
      <c r="AX179" s="181"/>
      <c r="AY179" s="181"/>
      <c r="AZ179" s="181"/>
      <c r="BA179" s="181"/>
    </row>
    <row r="180" spans="2:53" ht="14.25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80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1"/>
      <c r="AQ180" s="181"/>
      <c r="AR180" s="181"/>
      <c r="AS180" s="181"/>
      <c r="AT180" s="181"/>
      <c r="AU180" s="181"/>
      <c r="AV180" s="181"/>
      <c r="AW180" s="181"/>
      <c r="AX180" s="181"/>
      <c r="AY180" s="181"/>
      <c r="AZ180" s="181"/>
      <c r="BA180" s="181"/>
    </row>
    <row r="181" spans="2:53" ht="14.25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80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1"/>
      <c r="AQ181" s="181"/>
      <c r="AR181" s="181"/>
      <c r="AS181" s="181"/>
      <c r="AT181" s="181"/>
      <c r="AU181" s="181"/>
      <c r="AV181" s="181"/>
      <c r="AW181" s="181"/>
      <c r="AX181" s="181"/>
      <c r="AY181" s="181"/>
      <c r="AZ181" s="181"/>
      <c r="BA181" s="181"/>
    </row>
    <row r="182" spans="2:53" ht="14.25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80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1"/>
      <c r="AQ182" s="181"/>
      <c r="AR182" s="181"/>
      <c r="AS182" s="181"/>
      <c r="AT182" s="181"/>
      <c r="AU182" s="181"/>
      <c r="AV182" s="181"/>
      <c r="AW182" s="181"/>
      <c r="AX182" s="181"/>
      <c r="AY182" s="181"/>
      <c r="AZ182" s="181"/>
      <c r="BA182" s="181"/>
    </row>
    <row r="183" spans="2:53" ht="14.25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80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1"/>
      <c r="AQ183" s="181"/>
      <c r="AR183" s="181"/>
      <c r="AS183" s="181"/>
      <c r="AT183" s="181"/>
      <c r="AU183" s="181"/>
      <c r="AV183" s="181"/>
      <c r="AW183" s="181"/>
      <c r="AX183" s="181"/>
      <c r="AY183" s="181"/>
      <c r="AZ183" s="181"/>
      <c r="BA183" s="181"/>
    </row>
    <row r="184" spans="2:53" ht="14.25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80"/>
      <c r="W184" s="187"/>
      <c r="X184" s="187"/>
      <c r="Y184" s="187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1"/>
      <c r="AQ184" s="181"/>
      <c r="AR184" s="181"/>
      <c r="AS184" s="181"/>
      <c r="AT184" s="181"/>
      <c r="AU184" s="181"/>
      <c r="AV184" s="181"/>
      <c r="AW184" s="181"/>
      <c r="AX184" s="181"/>
      <c r="AY184" s="181"/>
      <c r="AZ184" s="181"/>
      <c r="BA184" s="181"/>
    </row>
    <row r="185" spans="2:53" ht="14.25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80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1"/>
      <c r="AQ185" s="181"/>
      <c r="AR185" s="181"/>
      <c r="AS185" s="181"/>
      <c r="AT185" s="181"/>
      <c r="AU185" s="181"/>
      <c r="AV185" s="181"/>
      <c r="AW185" s="181"/>
      <c r="AX185" s="181"/>
      <c r="AY185" s="181"/>
      <c r="AZ185" s="181"/>
      <c r="BA185" s="181"/>
    </row>
    <row r="186" spans="2:53" ht="14.25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80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</row>
    <row r="187" spans="2:53" ht="14.25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80"/>
      <c r="W187" s="187"/>
      <c r="X187" s="187"/>
      <c r="Y187" s="187"/>
      <c r="Z187" s="187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1"/>
      <c r="AQ187" s="181"/>
      <c r="AR187" s="181"/>
      <c r="AS187" s="181"/>
      <c r="AT187" s="181"/>
      <c r="AU187" s="181"/>
      <c r="AV187" s="181"/>
      <c r="AW187" s="181"/>
      <c r="AX187" s="181"/>
      <c r="AY187" s="181"/>
      <c r="AZ187" s="181"/>
      <c r="BA187" s="181"/>
    </row>
    <row r="188" spans="2:53" ht="14.25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80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1"/>
      <c r="AQ188" s="181"/>
      <c r="AR188" s="181"/>
      <c r="AS188" s="181"/>
      <c r="AT188" s="181"/>
      <c r="AU188" s="181"/>
      <c r="AV188" s="181"/>
      <c r="AW188" s="181"/>
      <c r="AX188" s="181"/>
      <c r="AY188" s="181"/>
      <c r="AZ188" s="181"/>
      <c r="BA188" s="181"/>
    </row>
    <row r="189" spans="2:53" ht="14.25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80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  <c r="BA189" s="181"/>
    </row>
    <row r="190" spans="2:53" ht="14.25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80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1"/>
      <c r="AQ190" s="181"/>
      <c r="AR190" s="181"/>
      <c r="AS190" s="181"/>
      <c r="AT190" s="181"/>
      <c r="AU190" s="181"/>
      <c r="AV190" s="181"/>
      <c r="AW190" s="181"/>
      <c r="AX190" s="181"/>
      <c r="AY190" s="181"/>
      <c r="AZ190" s="181"/>
      <c r="BA190" s="181"/>
    </row>
    <row r="191" spans="2:53" ht="14.25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80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1"/>
      <c r="AQ191" s="181"/>
      <c r="AR191" s="181"/>
      <c r="AS191" s="181"/>
      <c r="AT191" s="181"/>
      <c r="AU191" s="181"/>
      <c r="AV191" s="181"/>
      <c r="AW191" s="181"/>
      <c r="AX191" s="181"/>
      <c r="AY191" s="181"/>
      <c r="AZ191" s="181"/>
      <c r="BA191" s="181"/>
    </row>
    <row r="192" spans="2:53" ht="14.25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80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1"/>
      <c r="AQ192" s="181"/>
      <c r="AR192" s="181"/>
      <c r="AS192" s="181"/>
      <c r="AT192" s="181"/>
      <c r="AU192" s="181"/>
      <c r="AV192" s="181"/>
      <c r="AW192" s="181"/>
      <c r="AX192" s="181"/>
      <c r="AY192" s="181"/>
      <c r="AZ192" s="181"/>
      <c r="BA192" s="181"/>
    </row>
    <row r="193" spans="2:53" ht="14.25"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80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1"/>
      <c r="AQ193" s="181"/>
      <c r="AR193" s="181"/>
      <c r="AS193" s="181"/>
      <c r="AT193" s="181"/>
      <c r="AU193" s="181"/>
      <c r="AV193" s="181"/>
      <c r="AW193" s="181"/>
      <c r="AX193" s="181"/>
      <c r="AY193" s="181"/>
      <c r="AZ193" s="181"/>
      <c r="BA193" s="181"/>
    </row>
    <row r="194" spans="2:53" ht="14.25"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80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1"/>
      <c r="AQ194" s="181"/>
      <c r="AR194" s="181"/>
      <c r="AS194" s="181"/>
      <c r="AT194" s="181"/>
      <c r="AU194" s="181"/>
      <c r="AV194" s="181"/>
      <c r="AW194" s="181"/>
      <c r="AX194" s="181"/>
      <c r="AY194" s="181"/>
      <c r="AZ194" s="181"/>
      <c r="BA194" s="181"/>
    </row>
    <row r="195" spans="2:53" ht="14.25"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80"/>
      <c r="W195" s="187"/>
      <c r="X195" s="187"/>
      <c r="Y195" s="187"/>
      <c r="Z195" s="187"/>
      <c r="AA195" s="187"/>
      <c r="AB195" s="187"/>
      <c r="AC195" s="187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1"/>
      <c r="AQ195" s="181"/>
      <c r="AR195" s="181"/>
      <c r="AS195" s="181"/>
      <c r="AT195" s="181"/>
      <c r="AU195" s="181"/>
      <c r="AV195" s="181"/>
      <c r="AW195" s="181"/>
      <c r="AX195" s="181"/>
      <c r="AY195" s="181"/>
      <c r="AZ195" s="181"/>
      <c r="BA195" s="181"/>
    </row>
    <row r="196" spans="2:53" ht="14.25"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80"/>
      <c r="W196" s="187"/>
      <c r="X196" s="187"/>
      <c r="Y196" s="187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1"/>
      <c r="AQ196" s="181"/>
      <c r="AR196" s="181"/>
      <c r="AS196" s="181"/>
      <c r="AT196" s="181"/>
      <c r="AU196" s="181"/>
      <c r="AV196" s="181"/>
      <c r="AW196" s="181"/>
      <c r="AX196" s="181"/>
      <c r="AY196" s="181"/>
      <c r="AZ196" s="181"/>
      <c r="BA196" s="181"/>
    </row>
    <row r="197" spans="2:53" ht="14.25"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80"/>
      <c r="W197" s="187"/>
      <c r="X197" s="187"/>
      <c r="Y197" s="187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1"/>
      <c r="AQ197" s="181"/>
      <c r="AR197" s="181"/>
      <c r="AS197" s="181"/>
      <c r="AT197" s="181"/>
      <c r="AU197" s="181"/>
      <c r="AV197" s="181"/>
      <c r="AW197" s="181"/>
      <c r="AX197" s="181"/>
      <c r="AY197" s="181"/>
      <c r="AZ197" s="181"/>
      <c r="BA197" s="181"/>
    </row>
    <row r="198" spans="2:53" ht="14.25"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80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1"/>
      <c r="AQ198" s="181"/>
      <c r="AR198" s="181"/>
      <c r="AS198" s="181"/>
      <c r="AT198" s="181"/>
      <c r="AU198" s="181"/>
      <c r="AV198" s="181"/>
      <c r="AW198" s="181"/>
      <c r="AX198" s="181"/>
      <c r="AY198" s="181"/>
      <c r="AZ198" s="181"/>
      <c r="BA198" s="181"/>
    </row>
    <row r="199" spans="2:53" ht="14.25"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80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1"/>
      <c r="AQ199" s="181"/>
      <c r="AR199" s="181"/>
      <c r="AS199" s="181"/>
      <c r="AT199" s="181"/>
      <c r="AU199" s="181"/>
      <c r="AV199" s="181"/>
      <c r="AW199" s="181"/>
      <c r="AX199" s="181"/>
      <c r="AY199" s="181"/>
      <c r="AZ199" s="181"/>
      <c r="BA199" s="181"/>
    </row>
    <row r="200" spans="2:53" ht="14.25"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80"/>
      <c r="W200" s="187"/>
      <c r="X200" s="187"/>
      <c r="Y200" s="187"/>
      <c r="Z200" s="187"/>
      <c r="AA200" s="187"/>
      <c r="AB200" s="187"/>
      <c r="AC200" s="187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7"/>
      <c r="AN200" s="187"/>
      <c r="AO200" s="187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</row>
    <row r="201" spans="2:53" ht="14.25"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80"/>
      <c r="W201" s="187"/>
      <c r="X201" s="187"/>
      <c r="Y201" s="187"/>
      <c r="Z201" s="187"/>
      <c r="AA201" s="187"/>
      <c r="AB201" s="187"/>
      <c r="AC201" s="187"/>
      <c r="AD201" s="187"/>
      <c r="AE201" s="187"/>
      <c r="AF201" s="187"/>
      <c r="AG201" s="187"/>
      <c r="AH201" s="187"/>
      <c r="AI201" s="187"/>
      <c r="AJ201" s="187"/>
      <c r="AK201" s="187"/>
      <c r="AL201" s="187"/>
      <c r="AM201" s="187"/>
      <c r="AN201" s="187"/>
      <c r="AO201" s="187"/>
      <c r="AP201" s="181"/>
      <c r="AQ201" s="181"/>
      <c r="AR201" s="181"/>
      <c r="AS201" s="181"/>
      <c r="AT201" s="181"/>
      <c r="AU201" s="181"/>
      <c r="AV201" s="181"/>
      <c r="AW201" s="181"/>
      <c r="AX201" s="181"/>
      <c r="AY201" s="181"/>
      <c r="AZ201" s="181"/>
      <c r="BA201" s="181"/>
    </row>
    <row r="202" spans="2:53" ht="14.25"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80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1"/>
      <c r="AQ202" s="181"/>
      <c r="AR202" s="181"/>
      <c r="AS202" s="181"/>
      <c r="AT202" s="181"/>
      <c r="AU202" s="181"/>
      <c r="AV202" s="181"/>
      <c r="AW202" s="181"/>
      <c r="AX202" s="181"/>
      <c r="AY202" s="181"/>
      <c r="AZ202" s="181"/>
      <c r="BA202" s="181"/>
    </row>
    <row r="203" spans="2:53" ht="14.25"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80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1"/>
      <c r="AQ203" s="181"/>
      <c r="AR203" s="181"/>
      <c r="AS203" s="181"/>
      <c r="AT203" s="181"/>
      <c r="AU203" s="181"/>
      <c r="AV203" s="181"/>
      <c r="AW203" s="181"/>
      <c r="AX203" s="181"/>
      <c r="AY203" s="181"/>
      <c r="AZ203" s="181"/>
      <c r="BA203" s="181"/>
    </row>
    <row r="204" spans="2:53" ht="14.25"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80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1"/>
      <c r="AQ204" s="181"/>
      <c r="AR204" s="181"/>
      <c r="AS204" s="181"/>
      <c r="AT204" s="181"/>
      <c r="AU204" s="181"/>
      <c r="AV204" s="181"/>
      <c r="AW204" s="181"/>
      <c r="AX204" s="181"/>
      <c r="AY204" s="181"/>
      <c r="AZ204" s="181"/>
      <c r="BA204" s="181"/>
    </row>
    <row r="205" spans="2:53" ht="14.25"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80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1"/>
      <c r="AQ205" s="181"/>
      <c r="AR205" s="181"/>
      <c r="AS205" s="181"/>
      <c r="AT205" s="181"/>
      <c r="AU205" s="181"/>
      <c r="AV205" s="181"/>
      <c r="AW205" s="181"/>
      <c r="AX205" s="181"/>
      <c r="AY205" s="181"/>
      <c r="AZ205" s="181"/>
      <c r="BA205" s="181"/>
    </row>
    <row r="206" spans="2:53" ht="14.25"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80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1"/>
      <c r="AQ206" s="181"/>
      <c r="AR206" s="181"/>
      <c r="AS206" s="181"/>
      <c r="AT206" s="181"/>
      <c r="AU206" s="181"/>
      <c r="AV206" s="181"/>
      <c r="AW206" s="181"/>
      <c r="AX206" s="181"/>
      <c r="AY206" s="181"/>
      <c r="AZ206" s="181"/>
      <c r="BA206" s="181"/>
    </row>
    <row r="207" spans="2:53" ht="14.25"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80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1"/>
      <c r="AQ207" s="181"/>
      <c r="AR207" s="181"/>
      <c r="AS207" s="181"/>
      <c r="AT207" s="181"/>
      <c r="AU207" s="181"/>
      <c r="AV207" s="181"/>
      <c r="AW207" s="181"/>
      <c r="AX207" s="181"/>
      <c r="AY207" s="181"/>
      <c r="AZ207" s="181"/>
      <c r="BA207" s="181"/>
    </row>
    <row r="208" spans="2:53" ht="14.25"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80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1"/>
      <c r="AQ208" s="181"/>
      <c r="AR208" s="181"/>
      <c r="AS208" s="181"/>
      <c r="AT208" s="181"/>
      <c r="AU208" s="181"/>
      <c r="AV208" s="181"/>
      <c r="AW208" s="181"/>
      <c r="AX208" s="181"/>
      <c r="AY208" s="181"/>
      <c r="AZ208" s="181"/>
      <c r="BA208" s="181"/>
    </row>
    <row r="209" spans="2:53" ht="14.25"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80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1"/>
      <c r="AQ209" s="181"/>
      <c r="AR209" s="181"/>
      <c r="AS209" s="181"/>
      <c r="AT209" s="181"/>
      <c r="AU209" s="181"/>
      <c r="AV209" s="181"/>
      <c r="AW209" s="181"/>
      <c r="AX209" s="181"/>
      <c r="AY209" s="181"/>
      <c r="AZ209" s="181"/>
      <c r="BA209" s="181"/>
    </row>
    <row r="210" spans="2:53" ht="14.25"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80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1"/>
      <c r="AQ210" s="181"/>
      <c r="AR210" s="181"/>
      <c r="AS210" s="181"/>
      <c r="AT210" s="181"/>
      <c r="AU210" s="181"/>
      <c r="AV210" s="181"/>
      <c r="AW210" s="181"/>
      <c r="AX210" s="181"/>
      <c r="AY210" s="181"/>
      <c r="AZ210" s="181"/>
      <c r="BA210" s="181"/>
    </row>
    <row r="211" spans="2:53" ht="14.25"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80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1"/>
      <c r="AQ211" s="181"/>
      <c r="AR211" s="181"/>
      <c r="AS211" s="181"/>
      <c r="AT211" s="181"/>
      <c r="AU211" s="181"/>
      <c r="AV211" s="181"/>
      <c r="AW211" s="181"/>
      <c r="AX211" s="181"/>
      <c r="AY211" s="181"/>
      <c r="AZ211" s="181"/>
      <c r="BA211" s="181"/>
    </row>
    <row r="212" spans="2:53" ht="14.25"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80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1"/>
      <c r="AQ212" s="181"/>
      <c r="AR212" s="181"/>
      <c r="AS212" s="181"/>
      <c r="AT212" s="181"/>
      <c r="AU212" s="181"/>
      <c r="AV212" s="181"/>
      <c r="AW212" s="181"/>
      <c r="AX212" s="181"/>
      <c r="AY212" s="181"/>
      <c r="AZ212" s="181"/>
      <c r="BA212" s="181"/>
    </row>
    <row r="213" spans="2:53" ht="14.25"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80"/>
      <c r="W213" s="187"/>
      <c r="X213" s="187"/>
      <c r="Y213" s="187"/>
      <c r="Z213" s="187"/>
      <c r="AA213" s="187"/>
      <c r="AB213" s="187"/>
      <c r="AC213" s="18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1"/>
      <c r="AQ213" s="181"/>
      <c r="AR213" s="181"/>
      <c r="AS213" s="181"/>
      <c r="AT213" s="181"/>
      <c r="AU213" s="181"/>
      <c r="AV213" s="181"/>
      <c r="AW213" s="181"/>
      <c r="AX213" s="181"/>
      <c r="AY213" s="181"/>
      <c r="AZ213" s="181"/>
      <c r="BA213" s="181"/>
    </row>
    <row r="214" spans="2:53" ht="12.75">
      <c r="B214" s="211"/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180"/>
      <c r="W214" s="187"/>
      <c r="X214" s="187"/>
      <c r="Y214" s="187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1"/>
      <c r="AQ214" s="181"/>
      <c r="AR214" s="181"/>
      <c r="AS214" s="181"/>
      <c r="AT214" s="181"/>
      <c r="AU214" s="181"/>
      <c r="AV214" s="181"/>
      <c r="AW214" s="181"/>
      <c r="AX214" s="181"/>
      <c r="AY214" s="181"/>
      <c r="AZ214" s="181"/>
      <c r="BA214" s="181"/>
    </row>
    <row r="215" spans="2:53" ht="12.75">
      <c r="B215" s="211"/>
      <c r="C215" s="211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180"/>
      <c r="W215" s="187"/>
      <c r="X215" s="187"/>
      <c r="Y215" s="187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1"/>
      <c r="AQ215" s="181"/>
      <c r="AR215" s="181"/>
      <c r="AS215" s="181"/>
      <c r="AT215" s="181"/>
      <c r="AU215" s="181"/>
      <c r="AV215" s="181"/>
      <c r="AW215" s="181"/>
      <c r="AX215" s="181"/>
      <c r="AY215" s="181"/>
      <c r="AZ215" s="181"/>
      <c r="BA215" s="181"/>
    </row>
    <row r="216" spans="2:53" ht="12.75">
      <c r="B216" s="211"/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180"/>
      <c r="W216" s="187"/>
      <c r="X216" s="187"/>
      <c r="Y216" s="187"/>
      <c r="Z216" s="187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1"/>
      <c r="AQ216" s="181"/>
      <c r="AR216" s="181"/>
      <c r="AS216" s="181"/>
      <c r="AT216" s="181"/>
      <c r="AU216" s="181"/>
      <c r="AV216" s="181"/>
      <c r="AW216" s="181"/>
      <c r="AX216" s="181"/>
      <c r="AY216" s="181"/>
      <c r="AZ216" s="181"/>
      <c r="BA216" s="181"/>
    </row>
    <row r="217" spans="2:53" ht="12.75">
      <c r="B217" s="211"/>
      <c r="C217" s="211"/>
      <c r="D217" s="211"/>
      <c r="E217" s="211"/>
      <c r="F217" s="211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180"/>
      <c r="W217" s="187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1"/>
      <c r="AQ217" s="181"/>
      <c r="AR217" s="181"/>
      <c r="AS217" s="181"/>
      <c r="AT217" s="181"/>
      <c r="AU217" s="181"/>
      <c r="AV217" s="181"/>
      <c r="AW217" s="181"/>
      <c r="AX217" s="181"/>
      <c r="AY217" s="181"/>
      <c r="AZ217" s="181"/>
      <c r="BA217" s="181"/>
    </row>
    <row r="218" spans="2:53" ht="12.75">
      <c r="B218" s="211"/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180"/>
      <c r="W218" s="187"/>
      <c r="X218" s="187"/>
      <c r="Y218" s="187"/>
      <c r="Z218" s="187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1"/>
      <c r="AQ218" s="181"/>
      <c r="AR218" s="181"/>
      <c r="AS218" s="181"/>
      <c r="AT218" s="181"/>
      <c r="AU218" s="181"/>
      <c r="AV218" s="181"/>
      <c r="AW218" s="181"/>
      <c r="AX218" s="181"/>
      <c r="AY218" s="181"/>
      <c r="AZ218" s="181"/>
      <c r="BA218" s="181"/>
    </row>
    <row r="219" spans="2:53" ht="12.75"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180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  <c r="AO219" s="187"/>
      <c r="AP219" s="181"/>
      <c r="AQ219" s="181"/>
      <c r="AR219" s="181"/>
      <c r="AS219" s="181"/>
      <c r="AT219" s="181"/>
      <c r="AU219" s="181"/>
      <c r="AV219" s="181"/>
      <c r="AW219" s="181"/>
      <c r="AX219" s="181"/>
      <c r="AY219" s="181"/>
      <c r="AZ219" s="181"/>
      <c r="BA219" s="181"/>
    </row>
    <row r="220" spans="2:53" ht="12.75">
      <c r="B220" s="211"/>
      <c r="C220" s="211"/>
      <c r="D220" s="211"/>
      <c r="E220" s="211"/>
      <c r="F220" s="211"/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180"/>
      <c r="W220" s="187"/>
      <c r="X220" s="187"/>
      <c r="Y220" s="187"/>
      <c r="Z220" s="187"/>
      <c r="AA220" s="187"/>
      <c r="AB220" s="187"/>
      <c r="AC220" s="187"/>
      <c r="AD220" s="187"/>
      <c r="AE220" s="187"/>
      <c r="AF220" s="187"/>
      <c r="AG220" s="187"/>
      <c r="AH220" s="187"/>
      <c r="AI220" s="187"/>
      <c r="AJ220" s="187"/>
      <c r="AK220" s="187"/>
      <c r="AL220" s="187"/>
      <c r="AM220" s="187"/>
      <c r="AN220" s="187"/>
      <c r="AO220" s="187"/>
      <c r="AP220" s="181"/>
      <c r="AQ220" s="181"/>
      <c r="AR220" s="181"/>
      <c r="AS220" s="181"/>
      <c r="AT220" s="181"/>
      <c r="AU220" s="181"/>
      <c r="AV220" s="181"/>
      <c r="AW220" s="181"/>
      <c r="AX220" s="181"/>
      <c r="AY220" s="181"/>
      <c r="AZ220" s="181"/>
      <c r="BA220" s="181"/>
    </row>
    <row r="221" spans="2:53" ht="12.75">
      <c r="B221" s="211"/>
      <c r="C221" s="211"/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180"/>
      <c r="W221" s="187"/>
      <c r="X221" s="187"/>
      <c r="Y221" s="187"/>
      <c r="Z221" s="187"/>
      <c r="AA221" s="187"/>
      <c r="AB221" s="187"/>
      <c r="AC221" s="187"/>
      <c r="AD221" s="187"/>
      <c r="AE221" s="187"/>
      <c r="AF221" s="187"/>
      <c r="AG221" s="187"/>
      <c r="AH221" s="187"/>
      <c r="AI221" s="187"/>
      <c r="AJ221" s="187"/>
      <c r="AK221" s="187"/>
      <c r="AL221" s="187"/>
      <c r="AM221" s="187"/>
      <c r="AN221" s="187"/>
      <c r="AO221" s="187"/>
      <c r="AP221" s="181"/>
      <c r="AQ221" s="181"/>
      <c r="AR221" s="181"/>
      <c r="AS221" s="181"/>
      <c r="AT221" s="181"/>
      <c r="AU221" s="181"/>
      <c r="AV221" s="181"/>
      <c r="AW221" s="181"/>
      <c r="AX221" s="181"/>
      <c r="AY221" s="181"/>
      <c r="AZ221" s="181"/>
      <c r="BA221" s="181"/>
    </row>
    <row r="222" spans="2:53" ht="12.75">
      <c r="B222" s="211"/>
      <c r="C222" s="211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180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1"/>
      <c r="AQ222" s="181"/>
      <c r="AR222" s="181"/>
      <c r="AS222" s="181"/>
      <c r="AT222" s="181"/>
      <c r="AU222" s="181"/>
      <c r="AV222" s="181"/>
      <c r="AW222" s="181"/>
      <c r="AX222" s="181"/>
      <c r="AY222" s="181"/>
      <c r="AZ222" s="181"/>
      <c r="BA222" s="181"/>
    </row>
    <row r="223" spans="2:53" ht="12.75">
      <c r="B223" s="211"/>
      <c r="C223" s="211"/>
      <c r="D223" s="211"/>
      <c r="E223" s="211"/>
      <c r="F223" s="211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180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1"/>
      <c r="AQ223" s="181"/>
      <c r="AR223" s="181"/>
      <c r="AS223" s="181"/>
      <c r="AT223" s="181"/>
      <c r="AU223" s="181"/>
      <c r="AV223" s="181"/>
      <c r="AW223" s="181"/>
      <c r="AX223" s="181"/>
      <c r="AY223" s="181"/>
      <c r="AZ223" s="181"/>
      <c r="BA223" s="181"/>
    </row>
    <row r="224" spans="2:53" ht="12.75">
      <c r="B224" s="211"/>
      <c r="C224" s="211"/>
      <c r="D224" s="211"/>
      <c r="E224" s="211"/>
      <c r="F224" s="211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180"/>
      <c r="W224" s="187"/>
      <c r="X224" s="187"/>
      <c r="Y224" s="187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1"/>
      <c r="AQ224" s="181"/>
      <c r="AR224" s="181"/>
      <c r="AS224" s="181"/>
      <c r="AT224" s="181"/>
      <c r="AU224" s="181"/>
      <c r="AV224" s="181"/>
      <c r="AW224" s="181"/>
      <c r="AX224" s="181"/>
      <c r="AY224" s="181"/>
      <c r="AZ224" s="181"/>
      <c r="BA224" s="181"/>
    </row>
    <row r="225" spans="2:53" ht="12.75">
      <c r="B225" s="211"/>
      <c r="C225" s="211"/>
      <c r="D225" s="211"/>
      <c r="E225" s="211"/>
      <c r="F225" s="211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180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1"/>
      <c r="AQ225" s="181"/>
      <c r="AR225" s="181"/>
      <c r="AS225" s="181"/>
      <c r="AT225" s="181"/>
      <c r="AU225" s="181"/>
      <c r="AV225" s="181"/>
      <c r="AW225" s="181"/>
      <c r="AX225" s="181"/>
      <c r="AY225" s="181"/>
      <c r="AZ225" s="181"/>
      <c r="BA225" s="181"/>
    </row>
    <row r="226" spans="2:53" ht="12.75">
      <c r="B226" s="211"/>
      <c r="C226" s="211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180"/>
      <c r="W226" s="187"/>
      <c r="X226" s="187"/>
      <c r="Y226" s="187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1"/>
      <c r="AQ226" s="181"/>
      <c r="AR226" s="181"/>
      <c r="AS226" s="181"/>
      <c r="AT226" s="181"/>
      <c r="AU226" s="181"/>
      <c r="AV226" s="181"/>
      <c r="AW226" s="181"/>
      <c r="AX226" s="181"/>
      <c r="AY226" s="181"/>
      <c r="AZ226" s="181"/>
      <c r="BA226" s="181"/>
    </row>
    <row r="227" spans="2:53" ht="12.75">
      <c r="B227" s="211"/>
      <c r="C227" s="211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180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1"/>
      <c r="AQ227" s="181"/>
      <c r="AR227" s="181"/>
      <c r="AS227" s="181"/>
      <c r="AT227" s="181"/>
      <c r="AU227" s="181"/>
      <c r="AV227" s="181"/>
      <c r="AW227" s="181"/>
      <c r="AX227" s="181"/>
      <c r="AY227" s="181"/>
      <c r="AZ227" s="181"/>
      <c r="BA227" s="181"/>
    </row>
    <row r="228" spans="2:53" ht="12.75">
      <c r="B228" s="211"/>
      <c r="C228" s="211"/>
      <c r="D228" s="211"/>
      <c r="E228" s="211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180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1"/>
      <c r="AQ228" s="181"/>
      <c r="AR228" s="181"/>
      <c r="AS228" s="181"/>
      <c r="AT228" s="181"/>
      <c r="AU228" s="181"/>
      <c r="AV228" s="181"/>
      <c r="AW228" s="181"/>
      <c r="AX228" s="181"/>
      <c r="AY228" s="181"/>
      <c r="AZ228" s="181"/>
      <c r="BA228" s="181"/>
    </row>
    <row r="229" spans="2:53" ht="12.75">
      <c r="B229" s="211"/>
      <c r="C229" s="211"/>
      <c r="D229" s="211"/>
      <c r="E229" s="211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180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1"/>
      <c r="AQ229" s="181"/>
      <c r="AR229" s="181"/>
      <c r="AS229" s="181"/>
      <c r="AT229" s="181"/>
      <c r="AU229" s="181"/>
      <c r="AV229" s="181"/>
      <c r="AW229" s="181"/>
      <c r="AX229" s="181"/>
      <c r="AY229" s="181"/>
      <c r="AZ229" s="181"/>
      <c r="BA229" s="181"/>
    </row>
    <row r="230" spans="2:53" ht="12.75">
      <c r="B230" s="211"/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180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1"/>
      <c r="AQ230" s="181"/>
      <c r="AR230" s="181"/>
      <c r="AS230" s="181"/>
      <c r="AT230" s="181"/>
      <c r="AU230" s="181"/>
      <c r="AV230" s="181"/>
      <c r="AW230" s="181"/>
      <c r="AX230" s="181"/>
      <c r="AY230" s="181"/>
      <c r="AZ230" s="181"/>
      <c r="BA230" s="181"/>
    </row>
    <row r="231" spans="2:53" ht="12.75">
      <c r="B231" s="211"/>
      <c r="C231" s="211"/>
      <c r="D231" s="211"/>
      <c r="E231" s="211"/>
      <c r="F231" s="211"/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180"/>
      <c r="W231" s="187"/>
      <c r="X231" s="187"/>
      <c r="Y231" s="187"/>
      <c r="Z231" s="187"/>
      <c r="AA231" s="187"/>
      <c r="AB231" s="187"/>
      <c r="AC231" s="18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1"/>
      <c r="AQ231" s="181"/>
      <c r="AR231" s="181"/>
      <c r="AS231" s="181"/>
      <c r="AT231" s="181"/>
      <c r="AU231" s="181"/>
      <c r="AV231" s="181"/>
      <c r="AW231" s="181"/>
      <c r="AX231" s="181"/>
      <c r="AY231" s="181"/>
      <c r="AZ231" s="181"/>
      <c r="BA231" s="181"/>
    </row>
    <row r="232" spans="2:53" ht="12.75">
      <c r="B232" s="211"/>
      <c r="C232" s="211"/>
      <c r="D232" s="211"/>
      <c r="E232" s="211"/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180"/>
      <c r="W232" s="187"/>
      <c r="X232" s="187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1"/>
      <c r="AQ232" s="181"/>
      <c r="AR232" s="181"/>
      <c r="AS232" s="181"/>
      <c r="AT232" s="181"/>
      <c r="AU232" s="181"/>
      <c r="AV232" s="181"/>
      <c r="AW232" s="181"/>
      <c r="AX232" s="181"/>
      <c r="AY232" s="181"/>
      <c r="AZ232" s="181"/>
      <c r="BA232" s="181"/>
    </row>
    <row r="233" spans="2:53" ht="12.75">
      <c r="B233" s="211"/>
      <c r="C233" s="211"/>
      <c r="D233" s="211"/>
      <c r="E233" s="211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180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1"/>
      <c r="AQ233" s="181"/>
      <c r="AR233" s="181"/>
      <c r="AS233" s="181"/>
      <c r="AT233" s="181"/>
      <c r="AU233" s="181"/>
      <c r="AV233" s="181"/>
      <c r="AW233" s="181"/>
      <c r="AX233" s="181"/>
      <c r="AY233" s="181"/>
      <c r="AZ233" s="181"/>
      <c r="BA233" s="181"/>
    </row>
    <row r="234" spans="2:53" ht="12.75">
      <c r="B234" s="211"/>
      <c r="C234" s="211"/>
      <c r="D234" s="211"/>
      <c r="E234" s="211"/>
      <c r="F234" s="211"/>
      <c r="G234" s="211"/>
      <c r="H234" s="211"/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180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1"/>
      <c r="AQ234" s="181"/>
      <c r="AR234" s="181"/>
      <c r="AS234" s="181"/>
      <c r="AT234" s="181"/>
      <c r="AU234" s="181"/>
      <c r="AV234" s="181"/>
      <c r="AW234" s="181"/>
      <c r="AX234" s="181"/>
      <c r="AY234" s="181"/>
      <c r="AZ234" s="181"/>
      <c r="BA234" s="181"/>
    </row>
    <row r="235" spans="2:53" ht="12.75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80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1"/>
      <c r="AQ235" s="181"/>
      <c r="AR235" s="181"/>
      <c r="AS235" s="181"/>
      <c r="AT235" s="181"/>
      <c r="AU235" s="181"/>
      <c r="AV235" s="181"/>
      <c r="AW235" s="181"/>
      <c r="AX235" s="181"/>
      <c r="AY235" s="181"/>
      <c r="AZ235" s="181"/>
      <c r="BA235" s="181"/>
    </row>
    <row r="236" spans="2:53" ht="12.75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80"/>
      <c r="W236" s="187"/>
      <c r="X236" s="187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1"/>
      <c r="AQ236" s="181"/>
      <c r="AR236" s="181"/>
      <c r="AS236" s="181"/>
      <c r="AT236" s="181"/>
      <c r="AU236" s="181"/>
      <c r="AV236" s="181"/>
      <c r="AW236" s="181"/>
      <c r="AX236" s="181"/>
      <c r="AY236" s="181"/>
      <c r="AZ236" s="181"/>
      <c r="BA236" s="181"/>
    </row>
    <row r="237" spans="2:53" ht="12.75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80"/>
      <c r="W237" s="187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87"/>
      <c r="AP237" s="181"/>
      <c r="AQ237" s="181"/>
      <c r="AR237" s="181"/>
      <c r="AS237" s="181"/>
      <c r="AT237" s="181"/>
      <c r="AU237" s="181"/>
      <c r="AV237" s="181"/>
      <c r="AW237" s="181"/>
      <c r="AX237" s="181"/>
      <c r="AY237" s="181"/>
      <c r="AZ237" s="181"/>
      <c r="BA237" s="181"/>
    </row>
    <row r="238" spans="2:53" ht="12.75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80"/>
      <c r="W238" s="187"/>
      <c r="X238" s="187"/>
      <c r="Y238" s="187"/>
      <c r="Z238" s="187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87"/>
      <c r="AK238" s="187"/>
      <c r="AL238" s="187"/>
      <c r="AM238" s="187"/>
      <c r="AN238" s="187"/>
      <c r="AO238" s="187"/>
      <c r="AP238" s="181"/>
      <c r="AQ238" s="181"/>
      <c r="AR238" s="181"/>
      <c r="AS238" s="181"/>
      <c r="AT238" s="181"/>
      <c r="AU238" s="181"/>
      <c r="AV238" s="181"/>
      <c r="AW238" s="181"/>
      <c r="AX238" s="181"/>
      <c r="AY238" s="181"/>
      <c r="AZ238" s="181"/>
      <c r="BA238" s="181"/>
    </row>
    <row r="239" spans="2:53" ht="12.75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80"/>
      <c r="W239" s="187"/>
      <c r="X239" s="187"/>
      <c r="Y239" s="187"/>
      <c r="Z239" s="187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181"/>
      <c r="AQ239" s="181"/>
      <c r="AR239" s="181"/>
      <c r="AS239" s="181"/>
      <c r="AT239" s="181"/>
      <c r="AU239" s="181"/>
      <c r="AV239" s="181"/>
      <c r="AW239" s="181"/>
      <c r="AX239" s="181"/>
      <c r="AY239" s="181"/>
      <c r="AZ239" s="181"/>
      <c r="BA239" s="181"/>
    </row>
    <row r="240" spans="2:53" ht="12.75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80"/>
      <c r="W240" s="187"/>
      <c r="X240" s="187"/>
      <c r="Y240" s="187"/>
      <c r="Z240" s="187"/>
      <c r="AA240" s="187"/>
      <c r="AB240" s="187"/>
      <c r="AC240" s="18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1"/>
      <c r="AQ240" s="181"/>
      <c r="AR240" s="181"/>
      <c r="AS240" s="181"/>
      <c r="AT240" s="181"/>
      <c r="AU240" s="181"/>
      <c r="AV240" s="181"/>
      <c r="AW240" s="181"/>
      <c r="AX240" s="181"/>
      <c r="AY240" s="181"/>
      <c r="AZ240" s="181"/>
      <c r="BA240" s="181"/>
    </row>
    <row r="241" spans="2:53" ht="12.75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80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1"/>
      <c r="AQ241" s="181"/>
      <c r="AR241" s="181"/>
      <c r="AS241" s="181"/>
      <c r="AT241" s="181"/>
      <c r="AU241" s="181"/>
      <c r="AV241" s="181"/>
      <c r="AW241" s="181"/>
      <c r="AX241" s="181"/>
      <c r="AY241" s="181"/>
      <c r="AZ241" s="181"/>
      <c r="BA241" s="181"/>
    </row>
    <row r="242" spans="2:53" ht="12.75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80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1"/>
      <c r="AQ242" s="181"/>
      <c r="AR242" s="181"/>
      <c r="AS242" s="181"/>
      <c r="AT242" s="181"/>
      <c r="AU242" s="181"/>
      <c r="AV242" s="181"/>
      <c r="AW242" s="181"/>
      <c r="AX242" s="181"/>
      <c r="AY242" s="181"/>
      <c r="AZ242" s="181"/>
      <c r="BA242" s="181"/>
    </row>
    <row r="243" spans="2:53" ht="12.75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80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1"/>
      <c r="AQ243" s="181"/>
      <c r="AR243" s="181"/>
      <c r="AS243" s="181"/>
      <c r="AT243" s="181"/>
      <c r="AU243" s="181"/>
      <c r="AV243" s="181"/>
      <c r="AW243" s="181"/>
      <c r="AX243" s="181"/>
      <c r="AY243" s="181"/>
      <c r="AZ243" s="181"/>
      <c r="BA243" s="181"/>
    </row>
    <row r="244" spans="2:53" ht="12.75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80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1"/>
      <c r="AQ244" s="181"/>
      <c r="AR244" s="181"/>
      <c r="AS244" s="181"/>
      <c r="AT244" s="181"/>
      <c r="AU244" s="181"/>
      <c r="AV244" s="181"/>
      <c r="AW244" s="181"/>
      <c r="AX244" s="181"/>
      <c r="AY244" s="181"/>
      <c r="AZ244" s="181"/>
      <c r="BA244" s="181"/>
    </row>
    <row r="245" spans="2:53" ht="12.75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80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1"/>
      <c r="AQ245" s="181"/>
      <c r="AR245" s="181"/>
      <c r="AS245" s="181"/>
      <c r="AT245" s="181"/>
      <c r="AU245" s="181"/>
      <c r="AV245" s="181"/>
      <c r="AW245" s="181"/>
      <c r="AX245" s="181"/>
      <c r="AY245" s="181"/>
      <c r="AZ245" s="181"/>
      <c r="BA245" s="181"/>
    </row>
    <row r="246" spans="2:53" ht="12.75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80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1"/>
      <c r="AQ246" s="181"/>
      <c r="AR246" s="181"/>
      <c r="AS246" s="181"/>
      <c r="AT246" s="181"/>
      <c r="AU246" s="181"/>
      <c r="AV246" s="181"/>
      <c r="AW246" s="181"/>
      <c r="AX246" s="181"/>
      <c r="AY246" s="181"/>
      <c r="AZ246" s="181"/>
      <c r="BA246" s="181"/>
    </row>
    <row r="247" spans="2:53" ht="12.75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80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1"/>
      <c r="AQ247" s="181"/>
      <c r="AR247" s="181"/>
      <c r="AS247" s="181"/>
      <c r="AT247" s="181"/>
      <c r="AU247" s="181"/>
      <c r="AV247" s="181"/>
      <c r="AW247" s="181"/>
      <c r="AX247" s="181"/>
      <c r="AY247" s="181"/>
      <c r="AZ247" s="181"/>
      <c r="BA247" s="181"/>
    </row>
    <row r="248" spans="2:53" ht="12.75"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80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1"/>
      <c r="AQ248" s="181"/>
      <c r="AR248" s="181"/>
      <c r="AS248" s="181"/>
      <c r="AT248" s="181"/>
      <c r="AU248" s="181"/>
      <c r="AV248" s="181"/>
      <c r="AW248" s="181"/>
      <c r="AX248" s="181"/>
      <c r="AY248" s="181"/>
      <c r="AZ248" s="181"/>
      <c r="BA248" s="181"/>
    </row>
    <row r="249" spans="2:53" ht="12.75"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80"/>
      <c r="W249" s="187"/>
      <c r="X249" s="187"/>
      <c r="Y249" s="187"/>
      <c r="Z249" s="187"/>
      <c r="AA249" s="187"/>
      <c r="AB249" s="187"/>
      <c r="AC249" s="187"/>
      <c r="AD249" s="187"/>
      <c r="AE249" s="187"/>
      <c r="AF249" s="187"/>
      <c r="AG249" s="187"/>
      <c r="AH249" s="187"/>
      <c r="AI249" s="187"/>
      <c r="AJ249" s="187"/>
      <c r="AK249" s="187"/>
      <c r="AL249" s="187"/>
      <c r="AM249" s="187"/>
      <c r="AN249" s="187"/>
      <c r="AO249" s="187"/>
      <c r="AP249" s="181"/>
      <c r="AQ249" s="181"/>
      <c r="AR249" s="181"/>
      <c r="AS249" s="181"/>
      <c r="AT249" s="181"/>
      <c r="AU249" s="181"/>
      <c r="AV249" s="181"/>
      <c r="AW249" s="181"/>
      <c r="AX249" s="181"/>
      <c r="AY249" s="181"/>
      <c r="AZ249" s="181"/>
      <c r="BA249" s="181"/>
    </row>
    <row r="250" spans="2:53" ht="12.75"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180"/>
      <c r="W250" s="181"/>
      <c r="X250" s="181"/>
      <c r="Y250" s="181"/>
      <c r="Z250" s="181"/>
      <c r="AA250" s="181"/>
      <c r="AB250" s="181"/>
      <c r="AC250" s="181"/>
      <c r="AD250" s="181"/>
      <c r="AE250" s="181"/>
      <c r="AF250" s="181"/>
      <c r="AG250" s="181"/>
      <c r="AH250" s="181"/>
      <c r="AI250" s="181"/>
      <c r="AJ250" s="181"/>
      <c r="AK250" s="181"/>
      <c r="AL250" s="181"/>
      <c r="AM250" s="181"/>
      <c r="AN250" s="181"/>
      <c r="AO250" s="181"/>
      <c r="AP250" s="181"/>
      <c r="AQ250" s="181"/>
      <c r="AR250" s="181"/>
      <c r="AS250" s="181"/>
      <c r="AT250" s="181"/>
      <c r="AU250" s="181"/>
      <c r="AV250" s="181"/>
      <c r="AW250" s="181"/>
      <c r="AX250" s="181"/>
      <c r="AY250" s="181"/>
      <c r="AZ250" s="181"/>
      <c r="BA250" s="181"/>
    </row>
    <row r="251" spans="2:53" ht="12.75"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180"/>
      <c r="W251" s="181"/>
      <c r="X251" s="181"/>
      <c r="Y251" s="181"/>
      <c r="Z251" s="181"/>
      <c r="AA251" s="181"/>
      <c r="AB251" s="181"/>
      <c r="AC251" s="181"/>
      <c r="AD251" s="181"/>
      <c r="AE251" s="181"/>
      <c r="AF251" s="181"/>
      <c r="AG251" s="181"/>
      <c r="AH251" s="181"/>
      <c r="AI251" s="181"/>
      <c r="AJ251" s="181"/>
      <c r="AK251" s="181"/>
      <c r="AL251" s="181"/>
      <c r="AM251" s="181"/>
      <c r="AN251" s="181"/>
      <c r="AO251" s="181"/>
      <c r="AP251" s="181"/>
      <c r="AQ251" s="181"/>
      <c r="AR251" s="181"/>
      <c r="AS251" s="181"/>
      <c r="AT251" s="181"/>
      <c r="AU251" s="181"/>
      <c r="AV251" s="181"/>
      <c r="AW251" s="181"/>
      <c r="AX251" s="181"/>
      <c r="AY251" s="181"/>
      <c r="AZ251" s="181"/>
      <c r="BA251" s="181"/>
    </row>
    <row r="252" spans="2:53" ht="12.75"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180"/>
      <c r="W252" s="181"/>
      <c r="X252" s="181"/>
      <c r="Y252" s="181"/>
      <c r="Z252" s="181"/>
      <c r="AA252" s="181"/>
      <c r="AB252" s="181"/>
      <c r="AC252" s="181"/>
      <c r="AD252" s="181"/>
      <c r="AE252" s="181"/>
      <c r="AF252" s="181"/>
      <c r="AG252" s="181"/>
      <c r="AH252" s="181"/>
      <c r="AI252" s="181"/>
      <c r="AJ252" s="181"/>
      <c r="AK252" s="181"/>
      <c r="AL252" s="181"/>
      <c r="AM252" s="181"/>
      <c r="AN252" s="181"/>
      <c r="AO252" s="181"/>
      <c r="AP252" s="181"/>
      <c r="AQ252" s="181"/>
      <c r="AR252" s="181"/>
      <c r="AS252" s="181"/>
      <c r="AT252" s="181"/>
      <c r="AU252" s="181"/>
      <c r="AV252" s="181"/>
      <c r="AW252" s="181"/>
      <c r="AX252" s="181"/>
      <c r="AY252" s="181"/>
      <c r="AZ252" s="181"/>
      <c r="BA252" s="181"/>
    </row>
    <row r="253" spans="2:53" ht="12.75"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180"/>
      <c r="W253" s="181"/>
      <c r="X253" s="181"/>
      <c r="Y253" s="181"/>
      <c r="Z253" s="181"/>
      <c r="AA253" s="181"/>
      <c r="AB253" s="181"/>
      <c r="AC253" s="181"/>
      <c r="AD253" s="181"/>
      <c r="AE253" s="181"/>
      <c r="AF253" s="181"/>
      <c r="AG253" s="181"/>
      <c r="AH253" s="181"/>
      <c r="AI253" s="181"/>
      <c r="AJ253" s="181"/>
      <c r="AK253" s="181"/>
      <c r="AL253" s="181"/>
      <c r="AM253" s="181"/>
      <c r="AN253" s="181"/>
      <c r="AO253" s="181"/>
      <c r="AP253" s="181"/>
      <c r="AQ253" s="181"/>
      <c r="AR253" s="181"/>
      <c r="AS253" s="181"/>
      <c r="AT253" s="181"/>
      <c r="AU253" s="181"/>
      <c r="AV253" s="181"/>
      <c r="AW253" s="181"/>
      <c r="AX253" s="181"/>
      <c r="AY253" s="181"/>
      <c r="AZ253" s="181"/>
      <c r="BA253" s="181"/>
    </row>
    <row r="254" spans="2:53" ht="12.75"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180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81"/>
      <c r="AN254" s="181"/>
      <c r="AO254" s="181"/>
      <c r="AP254" s="181"/>
      <c r="AQ254" s="181"/>
      <c r="AR254" s="181"/>
      <c r="AS254" s="181"/>
      <c r="AT254" s="181"/>
      <c r="AU254" s="181"/>
      <c r="AV254" s="181"/>
      <c r="AW254" s="181"/>
      <c r="AX254" s="181"/>
      <c r="AY254" s="181"/>
      <c r="AZ254" s="181"/>
      <c r="BA254" s="181"/>
    </row>
    <row r="255" spans="2:53" ht="12.75"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180"/>
      <c r="W255" s="181"/>
      <c r="X255" s="181"/>
      <c r="Y255" s="181"/>
      <c r="Z255" s="181"/>
      <c r="AA255" s="181"/>
      <c r="AB255" s="181"/>
      <c r="AC255" s="181"/>
      <c r="AD255" s="181"/>
      <c r="AE255" s="181"/>
      <c r="AF255" s="181"/>
      <c r="AG255" s="181"/>
      <c r="AH255" s="181"/>
      <c r="AI255" s="181"/>
      <c r="AJ255" s="181"/>
      <c r="AK255" s="181"/>
      <c r="AL255" s="181"/>
      <c r="AM255" s="181"/>
      <c r="AN255" s="181"/>
      <c r="AO255" s="181"/>
      <c r="AP255" s="181"/>
      <c r="AQ255" s="181"/>
      <c r="AR255" s="181"/>
      <c r="AS255" s="181"/>
      <c r="AT255" s="181"/>
      <c r="AU255" s="181"/>
      <c r="AV255" s="181"/>
      <c r="AW255" s="181"/>
      <c r="AX255" s="181"/>
      <c r="AY255" s="181"/>
      <c r="AZ255" s="181"/>
      <c r="BA255" s="181"/>
    </row>
    <row r="256" spans="2:53" ht="12.75"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180"/>
      <c r="W256" s="181"/>
      <c r="X256" s="181"/>
      <c r="Y256" s="181"/>
      <c r="Z256" s="181"/>
      <c r="AA256" s="181"/>
      <c r="AB256" s="181"/>
      <c r="AC256" s="181"/>
      <c r="AD256" s="181"/>
      <c r="AE256" s="181"/>
      <c r="AF256" s="181"/>
      <c r="AG256" s="181"/>
      <c r="AH256" s="181"/>
      <c r="AI256" s="181"/>
      <c r="AJ256" s="181"/>
      <c r="AK256" s="181"/>
      <c r="AL256" s="181"/>
      <c r="AM256" s="181"/>
      <c r="AN256" s="181"/>
      <c r="AO256" s="181"/>
      <c r="AP256" s="181"/>
      <c r="AQ256" s="181"/>
      <c r="AR256" s="181"/>
      <c r="AS256" s="181"/>
      <c r="AT256" s="181"/>
      <c r="AU256" s="181"/>
      <c r="AV256" s="181"/>
      <c r="AW256" s="181"/>
      <c r="AX256" s="181"/>
      <c r="AY256" s="181"/>
      <c r="AZ256" s="181"/>
      <c r="BA256" s="181"/>
    </row>
    <row r="257" spans="2:53" ht="12.75"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180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181"/>
      <c r="AI257" s="181"/>
      <c r="AJ257" s="181"/>
      <c r="AK257" s="181"/>
      <c r="AL257" s="181"/>
      <c r="AM257" s="181"/>
      <c r="AN257" s="181"/>
      <c r="AO257" s="181"/>
      <c r="AP257" s="181"/>
      <c r="AQ257" s="181"/>
      <c r="AR257" s="181"/>
      <c r="AS257" s="181"/>
      <c r="AT257" s="181"/>
      <c r="AU257" s="181"/>
      <c r="AV257" s="181"/>
      <c r="AW257" s="181"/>
      <c r="AX257" s="181"/>
      <c r="AY257" s="181"/>
      <c r="AZ257" s="181"/>
      <c r="BA257" s="181"/>
    </row>
    <row r="258" spans="2:53" ht="12.75"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180"/>
      <c r="W258" s="181"/>
      <c r="X258" s="181"/>
      <c r="Y258" s="181"/>
      <c r="Z258" s="181"/>
      <c r="AA258" s="181"/>
      <c r="AB258" s="181"/>
      <c r="AC258" s="181"/>
      <c r="AD258" s="181"/>
      <c r="AE258" s="181"/>
      <c r="AF258" s="181"/>
      <c r="AG258" s="181"/>
      <c r="AH258" s="181"/>
      <c r="AI258" s="181"/>
      <c r="AJ258" s="181"/>
      <c r="AK258" s="181"/>
      <c r="AL258" s="181"/>
      <c r="AM258" s="181"/>
      <c r="AN258" s="181"/>
      <c r="AO258" s="181"/>
      <c r="AP258" s="181"/>
      <c r="AQ258" s="181"/>
      <c r="AR258" s="181"/>
      <c r="AS258" s="181"/>
      <c r="AT258" s="181"/>
      <c r="AU258" s="181"/>
      <c r="AV258" s="181"/>
      <c r="AW258" s="181"/>
      <c r="AX258" s="181"/>
      <c r="AY258" s="181"/>
      <c r="AZ258" s="181"/>
      <c r="BA258" s="181"/>
    </row>
    <row r="259" spans="2:53" ht="12.75"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180"/>
      <c r="W259" s="181"/>
      <c r="X259" s="181"/>
      <c r="Y259" s="181"/>
      <c r="Z259" s="181"/>
      <c r="AA259" s="181"/>
      <c r="AB259" s="181"/>
      <c r="AC259" s="181"/>
      <c r="AD259" s="181"/>
      <c r="AE259" s="181"/>
      <c r="AF259" s="181"/>
      <c r="AG259" s="181"/>
      <c r="AH259" s="181"/>
      <c r="AI259" s="181"/>
      <c r="AJ259" s="181"/>
      <c r="AK259" s="181"/>
      <c r="AL259" s="181"/>
      <c r="AM259" s="181"/>
      <c r="AN259" s="181"/>
      <c r="AO259" s="181"/>
      <c r="AP259" s="181"/>
      <c r="AQ259" s="181"/>
      <c r="AR259" s="181"/>
      <c r="AS259" s="181"/>
      <c r="AT259" s="181"/>
      <c r="AU259" s="181"/>
      <c r="AV259" s="181"/>
      <c r="AW259" s="181"/>
      <c r="AX259" s="181"/>
      <c r="AY259" s="181"/>
      <c r="AZ259" s="181"/>
      <c r="BA259" s="181"/>
    </row>
    <row r="260" spans="2:53" ht="12.75"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180"/>
      <c r="W260" s="181"/>
      <c r="X260" s="181"/>
      <c r="Y260" s="181"/>
      <c r="Z260" s="181"/>
      <c r="AA260" s="181"/>
      <c r="AB260" s="181"/>
      <c r="AC260" s="181"/>
      <c r="AD260" s="181"/>
      <c r="AE260" s="181"/>
      <c r="AF260" s="181"/>
      <c r="AG260" s="181"/>
      <c r="AH260" s="181"/>
      <c r="AI260" s="181"/>
      <c r="AJ260" s="181"/>
      <c r="AK260" s="181"/>
      <c r="AL260" s="181"/>
      <c r="AM260" s="181"/>
      <c r="AN260" s="181"/>
      <c r="AO260" s="181"/>
      <c r="AP260" s="181"/>
      <c r="AQ260" s="181"/>
      <c r="AR260" s="181"/>
      <c r="AS260" s="181"/>
      <c r="AT260" s="181"/>
      <c r="AU260" s="181"/>
      <c r="AV260" s="181"/>
      <c r="AW260" s="181"/>
      <c r="AX260" s="181"/>
      <c r="AY260" s="181"/>
      <c r="AZ260" s="181"/>
      <c r="BA260" s="181"/>
    </row>
    <row r="261" spans="2:53" ht="12.75"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180"/>
      <c r="W261" s="181"/>
      <c r="X261" s="181"/>
      <c r="Y261" s="181"/>
      <c r="Z261" s="181"/>
      <c r="AA261" s="181"/>
      <c r="AB261" s="181"/>
      <c r="AC261" s="181"/>
      <c r="AD261" s="181"/>
      <c r="AE261" s="181"/>
      <c r="AF261" s="181"/>
      <c r="AG261" s="181"/>
      <c r="AH261" s="181"/>
      <c r="AI261" s="181"/>
      <c r="AJ261" s="181"/>
      <c r="AK261" s="181"/>
      <c r="AL261" s="181"/>
      <c r="AM261" s="181"/>
      <c r="AN261" s="181"/>
      <c r="AO261" s="181"/>
      <c r="AP261" s="181"/>
      <c r="AQ261" s="181"/>
      <c r="AR261" s="181"/>
      <c r="AS261" s="181"/>
      <c r="AT261" s="181"/>
      <c r="AU261" s="181"/>
      <c r="AV261" s="181"/>
      <c r="AW261" s="181"/>
      <c r="AX261" s="181"/>
      <c r="AY261" s="181"/>
      <c r="AZ261" s="181"/>
      <c r="BA261" s="181"/>
    </row>
    <row r="262" spans="2:53" ht="12.75"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180"/>
      <c r="W262" s="181"/>
      <c r="X262" s="181"/>
      <c r="Y262" s="181"/>
      <c r="Z262" s="181"/>
      <c r="AA262" s="181"/>
      <c r="AB262" s="181"/>
      <c r="AC262" s="181"/>
      <c r="AD262" s="181"/>
      <c r="AE262" s="181"/>
      <c r="AF262" s="181"/>
      <c r="AG262" s="181"/>
      <c r="AH262" s="181"/>
      <c r="AI262" s="181"/>
      <c r="AJ262" s="181"/>
      <c r="AK262" s="181"/>
      <c r="AL262" s="181"/>
      <c r="AM262" s="181"/>
      <c r="AN262" s="181"/>
      <c r="AO262" s="181"/>
      <c r="AP262" s="181"/>
      <c r="AQ262" s="181"/>
      <c r="AR262" s="181"/>
      <c r="AS262" s="181"/>
      <c r="AT262" s="181"/>
      <c r="AU262" s="181"/>
      <c r="AV262" s="181"/>
      <c r="AW262" s="181"/>
      <c r="AX262" s="181"/>
      <c r="AY262" s="181"/>
      <c r="AZ262" s="181"/>
      <c r="BA262" s="181"/>
    </row>
    <row r="263" spans="2:53" ht="12.75"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180"/>
      <c r="W263" s="181"/>
      <c r="X263" s="181"/>
      <c r="Y263" s="181"/>
      <c r="Z263" s="181"/>
      <c r="AA263" s="181"/>
      <c r="AB263" s="181"/>
      <c r="AC263" s="181"/>
      <c r="AD263" s="181"/>
      <c r="AE263" s="181"/>
      <c r="AF263" s="181"/>
      <c r="AG263" s="181"/>
      <c r="AH263" s="181"/>
      <c r="AI263" s="181"/>
      <c r="AJ263" s="181"/>
      <c r="AK263" s="181"/>
      <c r="AL263" s="181"/>
      <c r="AM263" s="181"/>
      <c r="AN263" s="181"/>
      <c r="AO263" s="181"/>
      <c r="AP263" s="181"/>
      <c r="AQ263" s="181"/>
      <c r="AR263" s="181"/>
      <c r="AS263" s="181"/>
      <c r="AT263" s="181"/>
      <c r="AU263" s="181"/>
      <c r="AV263" s="181"/>
      <c r="AW263" s="181"/>
      <c r="AX263" s="181"/>
      <c r="AY263" s="181"/>
      <c r="AZ263" s="181"/>
      <c r="BA263" s="181"/>
    </row>
    <row r="264" spans="2:53" ht="12.75"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180"/>
      <c r="W264" s="181"/>
      <c r="X264" s="181"/>
      <c r="Y264" s="181"/>
      <c r="Z264" s="181"/>
      <c r="AA264" s="181"/>
      <c r="AB264" s="181"/>
      <c r="AC264" s="181"/>
      <c r="AD264" s="181"/>
      <c r="AE264" s="181"/>
      <c r="AF264" s="181"/>
      <c r="AG264" s="181"/>
      <c r="AH264" s="181"/>
      <c r="AI264" s="181"/>
      <c r="AJ264" s="181"/>
      <c r="AK264" s="181"/>
      <c r="AL264" s="181"/>
      <c r="AM264" s="181"/>
      <c r="AN264" s="181"/>
      <c r="AO264" s="181"/>
      <c r="AP264" s="181"/>
      <c r="AQ264" s="181"/>
      <c r="AR264" s="181"/>
      <c r="AS264" s="181"/>
      <c r="AT264" s="181"/>
      <c r="AU264" s="181"/>
      <c r="AV264" s="181"/>
      <c r="AW264" s="181"/>
      <c r="AX264" s="181"/>
      <c r="AY264" s="181"/>
      <c r="AZ264" s="181"/>
      <c r="BA264" s="181"/>
    </row>
    <row r="265" spans="2:53" ht="12.75"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180"/>
      <c r="W265" s="181"/>
      <c r="X265" s="181"/>
      <c r="Y265" s="181"/>
      <c r="Z265" s="181"/>
      <c r="AA265" s="181"/>
      <c r="AB265" s="181"/>
      <c r="AC265" s="181"/>
      <c r="AD265" s="181"/>
      <c r="AE265" s="181"/>
      <c r="AF265" s="181"/>
      <c r="AG265" s="181"/>
      <c r="AH265" s="181"/>
      <c r="AI265" s="181"/>
      <c r="AJ265" s="181"/>
      <c r="AK265" s="181"/>
      <c r="AL265" s="181"/>
      <c r="AM265" s="181"/>
      <c r="AN265" s="181"/>
      <c r="AO265" s="181"/>
      <c r="AP265" s="181"/>
      <c r="AQ265" s="181"/>
      <c r="AR265" s="181"/>
      <c r="AS265" s="181"/>
      <c r="AT265" s="181"/>
      <c r="AU265" s="181"/>
      <c r="AV265" s="181"/>
      <c r="AW265" s="181"/>
      <c r="AX265" s="181"/>
      <c r="AY265" s="181"/>
      <c r="AZ265" s="181"/>
      <c r="BA265" s="181"/>
    </row>
    <row r="266" spans="2:53" ht="12.75"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180"/>
      <c r="W266" s="181"/>
      <c r="X266" s="181"/>
      <c r="Y266" s="181"/>
      <c r="Z266" s="181"/>
      <c r="AA266" s="181"/>
      <c r="AB266" s="181"/>
      <c r="AC266" s="181"/>
      <c r="AD266" s="181"/>
      <c r="AE266" s="181"/>
      <c r="AF266" s="181"/>
      <c r="AG266" s="181"/>
      <c r="AH266" s="181"/>
      <c r="AI266" s="181"/>
      <c r="AJ266" s="181"/>
      <c r="AK266" s="181"/>
      <c r="AL266" s="181"/>
      <c r="AM266" s="181"/>
      <c r="AN266" s="181"/>
      <c r="AO266" s="181"/>
      <c r="AP266" s="181"/>
      <c r="AQ266" s="181"/>
      <c r="AR266" s="181"/>
      <c r="AS266" s="181"/>
      <c r="AT266" s="181"/>
      <c r="AU266" s="181"/>
      <c r="AV266" s="181"/>
      <c r="AW266" s="181"/>
      <c r="AX266" s="181"/>
      <c r="AY266" s="181"/>
      <c r="AZ266" s="181"/>
      <c r="BA266" s="181"/>
    </row>
    <row r="267" spans="2:53" ht="12.75"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180"/>
      <c r="W267" s="181"/>
      <c r="X267" s="181"/>
      <c r="Y267" s="181"/>
      <c r="Z267" s="181"/>
      <c r="AA267" s="181"/>
      <c r="AB267" s="181"/>
      <c r="AC267" s="181"/>
      <c r="AD267" s="181"/>
      <c r="AE267" s="181"/>
      <c r="AF267" s="181"/>
      <c r="AG267" s="181"/>
      <c r="AH267" s="181"/>
      <c r="AI267" s="181"/>
      <c r="AJ267" s="181"/>
      <c r="AK267" s="181"/>
      <c r="AL267" s="181"/>
      <c r="AM267" s="181"/>
      <c r="AN267" s="181"/>
      <c r="AO267" s="181"/>
      <c r="AP267" s="181"/>
      <c r="AQ267" s="181"/>
      <c r="AR267" s="181"/>
      <c r="AS267" s="181"/>
      <c r="AT267" s="181"/>
      <c r="AU267" s="181"/>
      <c r="AV267" s="181"/>
      <c r="AW267" s="181"/>
      <c r="AX267" s="181"/>
      <c r="AY267" s="181"/>
      <c r="AZ267" s="181"/>
      <c r="BA267" s="181"/>
    </row>
    <row r="268" spans="2:53" ht="12.75"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180"/>
      <c r="W268" s="181"/>
      <c r="X268" s="181"/>
      <c r="Y268" s="181"/>
      <c r="Z268" s="181"/>
      <c r="AA268" s="181"/>
      <c r="AB268" s="181"/>
      <c r="AC268" s="181"/>
      <c r="AD268" s="181"/>
      <c r="AE268" s="181"/>
      <c r="AF268" s="181"/>
      <c r="AG268" s="181"/>
      <c r="AH268" s="181"/>
      <c r="AI268" s="181"/>
      <c r="AJ268" s="181"/>
      <c r="AK268" s="181"/>
      <c r="AL268" s="181"/>
      <c r="AM268" s="181"/>
      <c r="AN268" s="181"/>
      <c r="AO268" s="181"/>
      <c r="AP268" s="181"/>
      <c r="AQ268" s="181"/>
      <c r="AR268" s="181"/>
      <c r="AS268" s="181"/>
      <c r="AT268" s="181"/>
      <c r="AU268" s="181"/>
      <c r="AV268" s="181"/>
      <c r="AW268" s="181"/>
      <c r="AX268" s="181"/>
      <c r="AY268" s="181"/>
      <c r="AZ268" s="181"/>
      <c r="BA268" s="181"/>
    </row>
    <row r="269" spans="2:53" ht="12.75"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180"/>
      <c r="W269" s="181"/>
      <c r="X269" s="181"/>
      <c r="Y269" s="181"/>
      <c r="Z269" s="181"/>
      <c r="AA269" s="181"/>
      <c r="AB269" s="181"/>
      <c r="AC269" s="181"/>
      <c r="AD269" s="181"/>
      <c r="AE269" s="181"/>
      <c r="AF269" s="181"/>
      <c r="AG269" s="181"/>
      <c r="AH269" s="181"/>
      <c r="AI269" s="181"/>
      <c r="AJ269" s="181"/>
      <c r="AK269" s="181"/>
      <c r="AL269" s="181"/>
      <c r="AM269" s="181"/>
      <c r="AN269" s="181"/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1"/>
      <c r="AY269" s="181"/>
      <c r="AZ269" s="181"/>
      <c r="BA269" s="181"/>
    </row>
    <row r="270" spans="2:53" ht="12.75"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180"/>
      <c r="W270" s="181"/>
      <c r="X270" s="181"/>
      <c r="Y270" s="181"/>
      <c r="Z270" s="181"/>
      <c r="AA270" s="181"/>
      <c r="AB270" s="181"/>
      <c r="AC270" s="181"/>
      <c r="AD270" s="181"/>
      <c r="AE270" s="181"/>
      <c r="AF270" s="181"/>
      <c r="AG270" s="181"/>
      <c r="AH270" s="181"/>
      <c r="AI270" s="181"/>
      <c r="AJ270" s="181"/>
      <c r="AK270" s="181"/>
      <c r="AL270" s="181"/>
      <c r="AM270" s="181"/>
      <c r="AN270" s="181"/>
      <c r="AO270" s="181"/>
      <c r="AP270" s="181"/>
      <c r="AQ270" s="181"/>
      <c r="AR270" s="181"/>
      <c r="AS270" s="181"/>
      <c r="AT270" s="181"/>
      <c r="AU270" s="181"/>
      <c r="AV270" s="181"/>
      <c r="AW270" s="181"/>
      <c r="AX270" s="181"/>
      <c r="AY270" s="181"/>
      <c r="AZ270" s="181"/>
      <c r="BA270" s="181"/>
    </row>
    <row r="271" spans="2:53" ht="12.75"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180"/>
      <c r="W271" s="181"/>
      <c r="X271" s="181"/>
      <c r="Y271" s="181"/>
      <c r="Z271" s="181"/>
      <c r="AA271" s="181"/>
      <c r="AB271" s="181"/>
      <c r="AC271" s="181"/>
      <c r="AD271" s="181"/>
      <c r="AE271" s="181"/>
      <c r="AF271" s="181"/>
      <c r="AG271" s="181"/>
      <c r="AH271" s="181"/>
      <c r="AI271" s="181"/>
      <c r="AJ271" s="181"/>
      <c r="AK271" s="181"/>
      <c r="AL271" s="181"/>
      <c r="AM271" s="181"/>
      <c r="AN271" s="181"/>
      <c r="AO271" s="181"/>
      <c r="AP271" s="181"/>
      <c r="AQ271" s="181"/>
      <c r="AR271" s="181"/>
      <c r="AS271" s="181"/>
      <c r="AT271" s="181"/>
      <c r="AU271" s="181"/>
      <c r="AV271" s="181"/>
      <c r="AW271" s="181"/>
      <c r="AX271" s="181"/>
      <c r="AY271" s="181"/>
      <c r="AZ271" s="181"/>
      <c r="BA271" s="181"/>
    </row>
    <row r="272" spans="2:53" ht="12.75"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180"/>
      <c r="W272" s="181"/>
      <c r="X272" s="181"/>
      <c r="Y272" s="181"/>
      <c r="Z272" s="181"/>
      <c r="AA272" s="181"/>
      <c r="AB272" s="181"/>
      <c r="AC272" s="181"/>
      <c r="AD272" s="181"/>
      <c r="AE272" s="181"/>
      <c r="AF272" s="181"/>
      <c r="AG272" s="181"/>
      <c r="AH272" s="181"/>
      <c r="AI272" s="181"/>
      <c r="AJ272" s="181"/>
      <c r="AK272" s="181"/>
      <c r="AL272" s="181"/>
      <c r="AM272" s="181"/>
      <c r="AN272" s="181"/>
      <c r="AO272" s="181"/>
      <c r="AP272" s="181"/>
      <c r="AQ272" s="181"/>
      <c r="AR272" s="181"/>
      <c r="AS272" s="181"/>
      <c r="AT272" s="181"/>
      <c r="AU272" s="181"/>
      <c r="AV272" s="181"/>
      <c r="AW272" s="181"/>
      <c r="AX272" s="181"/>
      <c r="AY272" s="181"/>
      <c r="AZ272" s="181"/>
      <c r="BA272" s="181"/>
    </row>
    <row r="273" spans="2:53" ht="12.75"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180"/>
      <c r="W273" s="181"/>
      <c r="X273" s="181"/>
      <c r="Y273" s="181"/>
      <c r="Z273" s="181"/>
      <c r="AA273" s="181"/>
      <c r="AB273" s="181"/>
      <c r="AC273" s="181"/>
      <c r="AD273" s="181"/>
      <c r="AE273" s="181"/>
      <c r="AF273" s="181"/>
      <c r="AG273" s="181"/>
      <c r="AH273" s="181"/>
      <c r="AI273" s="181"/>
      <c r="AJ273" s="181"/>
      <c r="AK273" s="181"/>
      <c r="AL273" s="181"/>
      <c r="AM273" s="181"/>
      <c r="AN273" s="181"/>
      <c r="AO273" s="181"/>
      <c r="AP273" s="181"/>
      <c r="AQ273" s="181"/>
      <c r="AR273" s="181"/>
      <c r="AS273" s="181"/>
      <c r="AT273" s="181"/>
      <c r="AU273" s="181"/>
      <c r="AV273" s="181"/>
      <c r="AW273" s="181"/>
      <c r="AX273" s="181"/>
      <c r="AY273" s="181"/>
      <c r="AZ273" s="181"/>
      <c r="BA273" s="181"/>
    </row>
    <row r="274" spans="2:53" ht="12.75"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180"/>
      <c r="W274" s="181"/>
      <c r="X274" s="181"/>
      <c r="Y274" s="181"/>
      <c r="Z274" s="181"/>
      <c r="AA274" s="181"/>
      <c r="AB274" s="181"/>
      <c r="AC274" s="181"/>
      <c r="AD274" s="181"/>
      <c r="AE274" s="181"/>
      <c r="AF274" s="181"/>
      <c r="AG274" s="181"/>
      <c r="AH274" s="181"/>
      <c r="AI274" s="181"/>
      <c r="AJ274" s="181"/>
      <c r="AK274" s="181"/>
      <c r="AL274" s="181"/>
      <c r="AM274" s="181"/>
      <c r="AN274" s="181"/>
      <c r="AO274" s="181"/>
      <c r="AP274" s="181"/>
      <c r="AQ274" s="181"/>
      <c r="AR274" s="181"/>
      <c r="AS274" s="181"/>
      <c r="AT274" s="181"/>
      <c r="AU274" s="181"/>
      <c r="AV274" s="181"/>
      <c r="AW274" s="181"/>
      <c r="AX274" s="181"/>
      <c r="AY274" s="181"/>
      <c r="AZ274" s="181"/>
      <c r="BA274" s="181"/>
    </row>
    <row r="275" spans="2:53" ht="12.75"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180"/>
      <c r="W275" s="181"/>
      <c r="X275" s="181"/>
      <c r="Y275" s="181"/>
      <c r="Z275" s="181"/>
      <c r="AA275" s="181"/>
      <c r="AB275" s="181"/>
      <c r="AC275" s="181"/>
      <c r="AD275" s="181"/>
      <c r="AE275" s="181"/>
      <c r="AF275" s="181"/>
      <c r="AG275" s="181"/>
      <c r="AH275" s="181"/>
      <c r="AI275" s="181"/>
      <c r="AJ275" s="181"/>
      <c r="AK275" s="181"/>
      <c r="AL275" s="181"/>
      <c r="AM275" s="181"/>
      <c r="AN275" s="181"/>
      <c r="AO275" s="181"/>
      <c r="AP275" s="181"/>
      <c r="AQ275" s="181"/>
      <c r="AR275" s="181"/>
      <c r="AS275" s="181"/>
      <c r="AT275" s="181"/>
      <c r="AU275" s="181"/>
      <c r="AV275" s="181"/>
      <c r="AW275" s="181"/>
      <c r="AX275" s="181"/>
      <c r="AY275" s="181"/>
      <c r="AZ275" s="181"/>
      <c r="BA275" s="181"/>
    </row>
    <row r="276" spans="2:53" ht="12.75"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180"/>
      <c r="W276" s="181"/>
      <c r="X276" s="181"/>
      <c r="Y276" s="181"/>
      <c r="Z276" s="181"/>
      <c r="AA276" s="181"/>
      <c r="AB276" s="181"/>
      <c r="AC276" s="181"/>
      <c r="AD276" s="181"/>
      <c r="AE276" s="181"/>
      <c r="AF276" s="181"/>
      <c r="AG276" s="181"/>
      <c r="AH276" s="181"/>
      <c r="AI276" s="181"/>
      <c r="AJ276" s="181"/>
      <c r="AK276" s="181"/>
      <c r="AL276" s="181"/>
      <c r="AM276" s="181"/>
      <c r="AN276" s="181"/>
      <c r="AO276" s="181"/>
      <c r="AP276" s="181"/>
      <c r="AQ276" s="181"/>
      <c r="AR276" s="181"/>
      <c r="AS276" s="181"/>
      <c r="AT276" s="181"/>
      <c r="AU276" s="181"/>
      <c r="AV276" s="181"/>
      <c r="AW276" s="181"/>
      <c r="AX276" s="181"/>
      <c r="AY276" s="181"/>
      <c r="AZ276" s="181"/>
      <c r="BA276" s="181"/>
    </row>
    <row r="277" spans="2:53" ht="12.75"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180"/>
      <c r="W277" s="181"/>
      <c r="X277" s="181"/>
      <c r="Y277" s="181"/>
      <c r="Z277" s="181"/>
      <c r="AA277" s="181"/>
      <c r="AB277" s="181"/>
      <c r="AC277" s="181"/>
      <c r="AD277" s="181"/>
      <c r="AE277" s="181"/>
      <c r="AF277" s="181"/>
      <c r="AG277" s="181"/>
      <c r="AH277" s="181"/>
      <c r="AI277" s="181"/>
      <c r="AJ277" s="181"/>
      <c r="AK277" s="181"/>
      <c r="AL277" s="181"/>
      <c r="AM277" s="181"/>
      <c r="AN277" s="181"/>
      <c r="AO277" s="181"/>
      <c r="AP277" s="181"/>
      <c r="AQ277" s="181"/>
      <c r="AR277" s="181"/>
      <c r="AS277" s="181"/>
      <c r="AT277" s="181"/>
      <c r="AU277" s="181"/>
      <c r="AV277" s="181"/>
      <c r="AW277" s="181"/>
      <c r="AX277" s="181"/>
      <c r="AY277" s="181"/>
      <c r="AZ277" s="181"/>
      <c r="BA277" s="181"/>
    </row>
    <row r="278" spans="2:53" ht="12.75"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180"/>
      <c r="W278" s="181"/>
      <c r="X278" s="181"/>
      <c r="Y278" s="181"/>
      <c r="Z278" s="181"/>
      <c r="AA278" s="181"/>
      <c r="AB278" s="181"/>
      <c r="AC278" s="181"/>
      <c r="AD278" s="181"/>
      <c r="AE278" s="181"/>
      <c r="AF278" s="181"/>
      <c r="AG278" s="181"/>
      <c r="AH278" s="181"/>
      <c r="AI278" s="181"/>
      <c r="AJ278" s="181"/>
      <c r="AK278" s="181"/>
      <c r="AL278" s="181"/>
      <c r="AM278" s="181"/>
      <c r="AN278" s="181"/>
      <c r="AO278" s="181"/>
      <c r="AP278" s="181"/>
      <c r="AQ278" s="181"/>
      <c r="AR278" s="181"/>
      <c r="AS278" s="181"/>
      <c r="AT278" s="181"/>
      <c r="AU278" s="181"/>
      <c r="AV278" s="181"/>
      <c r="AW278" s="181"/>
      <c r="AX278" s="181"/>
      <c r="AY278" s="181"/>
      <c r="AZ278" s="181"/>
      <c r="BA278" s="181"/>
    </row>
    <row r="279" spans="2:53" ht="12.75"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180"/>
      <c r="W279" s="181"/>
      <c r="X279" s="181"/>
      <c r="Y279" s="181"/>
      <c r="Z279" s="181"/>
      <c r="AA279" s="181"/>
      <c r="AB279" s="181"/>
      <c r="AC279" s="181"/>
      <c r="AD279" s="181"/>
      <c r="AE279" s="181"/>
      <c r="AF279" s="181"/>
      <c r="AG279" s="181"/>
      <c r="AH279" s="181"/>
      <c r="AI279" s="181"/>
      <c r="AJ279" s="181"/>
      <c r="AK279" s="181"/>
      <c r="AL279" s="181"/>
      <c r="AM279" s="181"/>
      <c r="AN279" s="181"/>
      <c r="AO279" s="181"/>
      <c r="AP279" s="181"/>
      <c r="AQ279" s="181"/>
      <c r="AR279" s="181"/>
      <c r="AS279" s="181"/>
      <c r="AT279" s="181"/>
      <c r="AU279" s="181"/>
      <c r="AV279" s="181"/>
      <c r="AW279" s="181"/>
      <c r="AX279" s="181"/>
      <c r="AY279" s="181"/>
      <c r="AZ279" s="181"/>
      <c r="BA279" s="181"/>
    </row>
    <row r="280" spans="2:53" ht="12.75"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180"/>
      <c r="W280" s="181"/>
      <c r="X280" s="181"/>
      <c r="Y280" s="181"/>
      <c r="Z280" s="181"/>
      <c r="AA280" s="181"/>
      <c r="AB280" s="181"/>
      <c r="AC280" s="181"/>
      <c r="AD280" s="181"/>
      <c r="AE280" s="181"/>
      <c r="AF280" s="181"/>
      <c r="AG280" s="181"/>
      <c r="AH280" s="181"/>
      <c r="AI280" s="181"/>
      <c r="AJ280" s="181"/>
      <c r="AK280" s="181"/>
      <c r="AL280" s="181"/>
      <c r="AM280" s="181"/>
      <c r="AN280" s="181"/>
      <c r="AO280" s="181"/>
      <c r="AP280" s="181"/>
      <c r="AQ280" s="181"/>
      <c r="AR280" s="181"/>
      <c r="AS280" s="181"/>
      <c r="AT280" s="181"/>
      <c r="AU280" s="181"/>
      <c r="AV280" s="181"/>
      <c r="AW280" s="181"/>
      <c r="AX280" s="181"/>
      <c r="AY280" s="181"/>
      <c r="AZ280" s="181"/>
      <c r="BA280" s="181"/>
    </row>
    <row r="281" spans="2:53" ht="12.75"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180"/>
      <c r="W281" s="181"/>
      <c r="X281" s="181"/>
      <c r="Y281" s="181"/>
      <c r="Z281" s="181"/>
      <c r="AA281" s="181"/>
      <c r="AB281" s="181"/>
      <c r="AC281" s="181"/>
      <c r="AD281" s="181"/>
      <c r="AE281" s="181"/>
      <c r="AF281" s="181"/>
      <c r="AG281" s="181"/>
      <c r="AH281" s="181"/>
      <c r="AI281" s="181"/>
      <c r="AJ281" s="181"/>
      <c r="AK281" s="181"/>
      <c r="AL281" s="181"/>
      <c r="AM281" s="181"/>
      <c r="AN281" s="181"/>
      <c r="AO281" s="181"/>
      <c r="AP281" s="181"/>
      <c r="AQ281" s="181"/>
      <c r="AR281" s="181"/>
      <c r="AS281" s="181"/>
      <c r="AT281" s="181"/>
      <c r="AU281" s="181"/>
      <c r="AV281" s="181"/>
      <c r="AW281" s="181"/>
      <c r="AX281" s="181"/>
      <c r="AY281" s="181"/>
      <c r="AZ281" s="181"/>
      <c r="BA281" s="181"/>
    </row>
    <row r="282" spans="2:53" ht="12.75"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180"/>
      <c r="W282" s="181"/>
      <c r="X282" s="181"/>
      <c r="Y282" s="181"/>
      <c r="Z282" s="181"/>
      <c r="AA282" s="181"/>
      <c r="AB282" s="181"/>
      <c r="AC282" s="181"/>
      <c r="AD282" s="181"/>
      <c r="AE282" s="181"/>
      <c r="AF282" s="181"/>
      <c r="AG282" s="181"/>
      <c r="AH282" s="181"/>
      <c r="AI282" s="181"/>
      <c r="AJ282" s="181"/>
      <c r="AK282" s="181"/>
      <c r="AL282" s="181"/>
      <c r="AM282" s="181"/>
      <c r="AN282" s="181"/>
      <c r="AO282" s="181"/>
      <c r="AP282" s="181"/>
      <c r="AQ282" s="181"/>
      <c r="AR282" s="181"/>
      <c r="AS282" s="181"/>
      <c r="AT282" s="181"/>
      <c r="AU282" s="181"/>
      <c r="AV282" s="181"/>
      <c r="AW282" s="181"/>
      <c r="AX282" s="181"/>
      <c r="AY282" s="181"/>
      <c r="AZ282" s="181"/>
      <c r="BA282" s="181"/>
    </row>
    <row r="283" spans="2:53" ht="12.75"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180"/>
      <c r="W283" s="181"/>
      <c r="X283" s="181"/>
      <c r="Y283" s="181"/>
      <c r="Z283" s="181"/>
      <c r="AA283" s="181"/>
      <c r="AB283" s="181"/>
      <c r="AC283" s="181"/>
      <c r="AD283" s="181"/>
      <c r="AE283" s="181"/>
      <c r="AF283" s="181"/>
      <c r="AG283" s="181"/>
      <c r="AH283" s="181"/>
      <c r="AI283" s="181"/>
      <c r="AJ283" s="181"/>
      <c r="AK283" s="181"/>
      <c r="AL283" s="181"/>
      <c r="AM283" s="181"/>
      <c r="AN283" s="181"/>
      <c r="AO283" s="181"/>
      <c r="AP283" s="181"/>
      <c r="AQ283" s="181"/>
      <c r="AR283" s="181"/>
      <c r="AS283" s="181"/>
      <c r="AT283" s="181"/>
      <c r="AU283" s="181"/>
      <c r="AV283" s="181"/>
      <c r="AW283" s="181"/>
      <c r="AX283" s="181"/>
      <c r="AY283" s="181"/>
      <c r="AZ283" s="181"/>
      <c r="BA283" s="181"/>
    </row>
    <row r="284" spans="2:53" ht="12.75"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180"/>
      <c r="W284" s="181"/>
      <c r="X284" s="181"/>
      <c r="Y284" s="181"/>
      <c r="Z284" s="181"/>
      <c r="AA284" s="181"/>
      <c r="AB284" s="181"/>
      <c r="AC284" s="181"/>
      <c r="AD284" s="181"/>
      <c r="AE284" s="181"/>
      <c r="AF284" s="181"/>
      <c r="AG284" s="181"/>
      <c r="AH284" s="181"/>
      <c r="AI284" s="181"/>
      <c r="AJ284" s="181"/>
      <c r="AK284" s="181"/>
      <c r="AL284" s="181"/>
      <c r="AM284" s="181"/>
      <c r="AN284" s="181"/>
      <c r="AO284" s="181"/>
      <c r="AP284" s="181"/>
      <c r="AQ284" s="181"/>
      <c r="AR284" s="181"/>
      <c r="AS284" s="181"/>
      <c r="AT284" s="181"/>
      <c r="AU284" s="181"/>
      <c r="AV284" s="181"/>
      <c r="AW284" s="181"/>
      <c r="AX284" s="181"/>
      <c r="AY284" s="181"/>
      <c r="AZ284" s="181"/>
      <c r="BA284" s="181"/>
    </row>
    <row r="285" spans="2:53" ht="12.75"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180"/>
      <c r="W285" s="181"/>
      <c r="X285" s="181"/>
      <c r="Y285" s="181"/>
      <c r="Z285" s="181"/>
      <c r="AA285" s="181"/>
      <c r="AB285" s="181"/>
      <c r="AC285" s="181"/>
      <c r="AD285" s="181"/>
      <c r="AE285" s="181"/>
      <c r="AF285" s="181"/>
      <c r="AG285" s="181"/>
      <c r="AH285" s="181"/>
      <c r="AI285" s="181"/>
      <c r="AJ285" s="181"/>
      <c r="AK285" s="181"/>
      <c r="AL285" s="181"/>
      <c r="AM285" s="181"/>
      <c r="AN285" s="181"/>
      <c r="AO285" s="181"/>
      <c r="AP285" s="181"/>
      <c r="AQ285" s="181"/>
      <c r="AR285" s="181"/>
      <c r="AS285" s="181"/>
      <c r="AT285" s="181"/>
      <c r="AU285" s="181"/>
      <c r="AV285" s="181"/>
      <c r="AW285" s="181"/>
      <c r="AX285" s="181"/>
      <c r="AY285" s="181"/>
      <c r="AZ285" s="181"/>
      <c r="BA285" s="181"/>
    </row>
    <row r="286" spans="2:53" ht="12.75"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180"/>
      <c r="W286" s="181"/>
      <c r="X286" s="181"/>
      <c r="Y286" s="181"/>
      <c r="Z286" s="181"/>
      <c r="AA286" s="181"/>
      <c r="AB286" s="181"/>
      <c r="AC286" s="181"/>
      <c r="AD286" s="181"/>
      <c r="AE286" s="181"/>
      <c r="AF286" s="181"/>
      <c r="AG286" s="181"/>
      <c r="AH286" s="181"/>
      <c r="AI286" s="181"/>
      <c r="AJ286" s="181"/>
      <c r="AK286" s="181"/>
      <c r="AL286" s="181"/>
      <c r="AM286" s="181"/>
      <c r="AN286" s="181"/>
      <c r="AO286" s="181"/>
      <c r="AP286" s="181"/>
      <c r="AQ286" s="181"/>
      <c r="AR286" s="181"/>
      <c r="AS286" s="181"/>
      <c r="AT286" s="181"/>
      <c r="AU286" s="181"/>
      <c r="AV286" s="181"/>
      <c r="AW286" s="181"/>
      <c r="AX286" s="181"/>
      <c r="AY286" s="181"/>
      <c r="AZ286" s="181"/>
      <c r="BA286" s="181"/>
    </row>
    <row r="287" spans="2:53" ht="12.75"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180"/>
      <c r="W287" s="181"/>
      <c r="X287" s="181"/>
      <c r="Y287" s="181"/>
      <c r="Z287" s="181"/>
      <c r="AA287" s="181"/>
      <c r="AB287" s="181"/>
      <c r="AC287" s="181"/>
      <c r="AD287" s="181"/>
      <c r="AE287" s="181"/>
      <c r="AF287" s="181"/>
      <c r="AG287" s="181"/>
      <c r="AH287" s="181"/>
      <c r="AI287" s="181"/>
      <c r="AJ287" s="181"/>
      <c r="AK287" s="181"/>
      <c r="AL287" s="181"/>
      <c r="AM287" s="181"/>
      <c r="AN287" s="181"/>
      <c r="AO287" s="181"/>
      <c r="AP287" s="181"/>
      <c r="AQ287" s="181"/>
      <c r="AR287" s="181"/>
      <c r="AS287" s="181"/>
      <c r="AT287" s="181"/>
      <c r="AU287" s="181"/>
      <c r="AV287" s="181"/>
      <c r="AW287" s="181"/>
      <c r="AX287" s="181"/>
      <c r="AY287" s="181"/>
      <c r="AZ287" s="181"/>
      <c r="BA287" s="181"/>
    </row>
    <row r="288" spans="2:53" ht="12.75"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180"/>
      <c r="W288" s="181"/>
      <c r="X288" s="181"/>
      <c r="Y288" s="181"/>
      <c r="Z288" s="181"/>
      <c r="AA288" s="181"/>
      <c r="AB288" s="181"/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81"/>
      <c r="AM288" s="181"/>
      <c r="AN288" s="181"/>
      <c r="AO288" s="181"/>
      <c r="AP288" s="181"/>
      <c r="AQ288" s="181"/>
      <c r="AR288" s="181"/>
      <c r="AS288" s="181"/>
      <c r="AT288" s="181"/>
      <c r="AU288" s="181"/>
      <c r="AV288" s="181"/>
      <c r="AW288" s="181"/>
      <c r="AX288" s="181"/>
      <c r="AY288" s="181"/>
      <c r="AZ288" s="181"/>
      <c r="BA288" s="181"/>
    </row>
    <row r="289" spans="2:53" ht="12.75"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180"/>
      <c r="W289" s="181"/>
      <c r="X289" s="181"/>
      <c r="Y289" s="181"/>
      <c r="Z289" s="181"/>
      <c r="AA289" s="181"/>
      <c r="AB289" s="181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81"/>
      <c r="AM289" s="181"/>
      <c r="AN289" s="181"/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1"/>
      <c r="AY289" s="181"/>
      <c r="AZ289" s="181"/>
      <c r="BA289" s="181"/>
    </row>
    <row r="290" spans="2:53" ht="12.75"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180"/>
      <c r="W290" s="181"/>
      <c r="X290" s="181"/>
      <c r="Y290" s="181"/>
      <c r="Z290" s="181"/>
      <c r="AA290" s="181"/>
      <c r="AB290" s="181"/>
      <c r="AC290" s="181"/>
      <c r="AD290" s="181"/>
      <c r="AE290" s="181"/>
      <c r="AF290" s="181"/>
      <c r="AG290" s="181"/>
      <c r="AH290" s="181"/>
      <c r="AI290" s="181"/>
      <c r="AJ290" s="181"/>
      <c r="AK290" s="181"/>
      <c r="AL290" s="181"/>
      <c r="AM290" s="181"/>
      <c r="AN290" s="181"/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1"/>
      <c r="AY290" s="181"/>
      <c r="AZ290" s="181"/>
      <c r="BA290" s="181"/>
    </row>
    <row r="291" spans="2:53" ht="12.75"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180"/>
      <c r="W291" s="181"/>
      <c r="X291" s="181"/>
      <c r="Y291" s="181"/>
      <c r="Z291" s="181"/>
      <c r="AA291" s="181"/>
      <c r="AB291" s="181"/>
      <c r="AC291" s="181"/>
      <c r="AD291" s="181"/>
      <c r="AE291" s="181"/>
      <c r="AF291" s="181"/>
      <c r="AG291" s="181"/>
      <c r="AH291" s="181"/>
      <c r="AI291" s="181"/>
      <c r="AJ291" s="181"/>
      <c r="AK291" s="181"/>
      <c r="AL291" s="181"/>
      <c r="AM291" s="181"/>
      <c r="AN291" s="181"/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1"/>
      <c r="AY291" s="181"/>
      <c r="AZ291" s="181"/>
      <c r="BA291" s="181"/>
    </row>
    <row r="292" spans="2:53" ht="12.75"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180"/>
      <c r="W292" s="181"/>
      <c r="X292" s="181"/>
      <c r="Y292" s="181"/>
      <c r="Z292" s="181"/>
      <c r="AA292" s="181"/>
      <c r="AB292" s="181"/>
      <c r="AC292" s="181"/>
      <c r="AD292" s="181"/>
      <c r="AE292" s="181"/>
      <c r="AF292" s="181"/>
      <c r="AG292" s="181"/>
      <c r="AH292" s="181"/>
      <c r="AI292" s="181"/>
      <c r="AJ292" s="181"/>
      <c r="AK292" s="181"/>
      <c r="AL292" s="181"/>
      <c r="AM292" s="181"/>
      <c r="AN292" s="181"/>
      <c r="AO292" s="181"/>
      <c r="AP292" s="181"/>
      <c r="AQ292" s="181"/>
      <c r="AR292" s="181"/>
      <c r="AS292" s="181"/>
      <c r="AT292" s="181"/>
      <c r="AU292" s="181"/>
      <c r="AV292" s="181"/>
      <c r="AW292" s="181"/>
      <c r="AX292" s="181"/>
      <c r="AY292" s="181"/>
      <c r="AZ292" s="181"/>
      <c r="BA292" s="181"/>
    </row>
    <row r="293" spans="2:53" ht="12.75"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180"/>
      <c r="W293" s="181"/>
      <c r="X293" s="181"/>
      <c r="Y293" s="181"/>
      <c r="Z293" s="181"/>
      <c r="AA293" s="181"/>
      <c r="AB293" s="181"/>
      <c r="AC293" s="181"/>
      <c r="AD293" s="181"/>
      <c r="AE293" s="181"/>
      <c r="AF293" s="181"/>
      <c r="AG293" s="181"/>
      <c r="AH293" s="181"/>
      <c r="AI293" s="181"/>
      <c r="AJ293" s="181"/>
      <c r="AK293" s="181"/>
      <c r="AL293" s="181"/>
      <c r="AM293" s="181"/>
      <c r="AN293" s="181"/>
      <c r="AO293" s="181"/>
      <c r="AP293" s="181"/>
      <c r="AQ293" s="181"/>
      <c r="AR293" s="181"/>
      <c r="AS293" s="181"/>
      <c r="AT293" s="181"/>
      <c r="AU293" s="181"/>
      <c r="AV293" s="181"/>
      <c r="AW293" s="181"/>
      <c r="AX293" s="181"/>
      <c r="AY293" s="181"/>
      <c r="AZ293" s="181"/>
      <c r="BA293" s="181"/>
    </row>
    <row r="294" spans="2:53" ht="12.75"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180"/>
      <c r="W294" s="181"/>
      <c r="X294" s="181"/>
      <c r="Y294" s="181"/>
      <c r="Z294" s="181"/>
      <c r="AA294" s="181"/>
      <c r="AB294" s="181"/>
      <c r="AC294" s="181"/>
      <c r="AD294" s="181"/>
      <c r="AE294" s="181"/>
      <c r="AF294" s="181"/>
      <c r="AG294" s="181"/>
      <c r="AH294" s="181"/>
      <c r="AI294" s="181"/>
      <c r="AJ294" s="181"/>
      <c r="AK294" s="181"/>
      <c r="AL294" s="181"/>
      <c r="AM294" s="181"/>
      <c r="AN294" s="181"/>
      <c r="AO294" s="181"/>
      <c r="AP294" s="181"/>
      <c r="AQ294" s="181"/>
      <c r="AR294" s="181"/>
      <c r="AS294" s="181"/>
      <c r="AT294" s="181"/>
      <c r="AU294" s="181"/>
      <c r="AV294" s="181"/>
      <c r="AW294" s="181"/>
      <c r="AX294" s="181"/>
      <c r="AY294" s="181"/>
      <c r="AZ294" s="181"/>
      <c r="BA294" s="181"/>
    </row>
    <row r="295" spans="2:53" ht="12.75"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180"/>
      <c r="W295" s="181"/>
      <c r="X295" s="181"/>
      <c r="Y295" s="181"/>
      <c r="Z295" s="181"/>
      <c r="AA295" s="181"/>
      <c r="AB295" s="181"/>
      <c r="AC295" s="181"/>
      <c r="AD295" s="181"/>
      <c r="AE295" s="181"/>
      <c r="AF295" s="181"/>
      <c r="AG295" s="181"/>
      <c r="AH295" s="181"/>
      <c r="AI295" s="181"/>
      <c r="AJ295" s="181"/>
      <c r="AK295" s="181"/>
      <c r="AL295" s="181"/>
      <c r="AM295" s="181"/>
      <c r="AN295" s="181"/>
      <c r="AO295" s="181"/>
      <c r="AP295" s="181"/>
      <c r="AQ295" s="181"/>
      <c r="AR295" s="181"/>
      <c r="AS295" s="181"/>
      <c r="AT295" s="181"/>
      <c r="AU295" s="181"/>
      <c r="AV295" s="181"/>
      <c r="AW295" s="181"/>
      <c r="AX295" s="181"/>
      <c r="AY295" s="181"/>
      <c r="AZ295" s="181"/>
      <c r="BA295" s="181"/>
    </row>
    <row r="296" spans="2:53" ht="12.75"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180"/>
      <c r="W296" s="181"/>
      <c r="X296" s="181"/>
      <c r="Y296" s="181"/>
      <c r="Z296" s="181"/>
      <c r="AA296" s="181"/>
      <c r="AB296" s="181"/>
      <c r="AC296" s="181"/>
      <c r="AD296" s="181"/>
      <c r="AE296" s="181"/>
      <c r="AF296" s="181"/>
      <c r="AG296" s="181"/>
      <c r="AH296" s="181"/>
      <c r="AI296" s="181"/>
      <c r="AJ296" s="181"/>
      <c r="AK296" s="181"/>
      <c r="AL296" s="181"/>
      <c r="AM296" s="181"/>
      <c r="AN296" s="181"/>
      <c r="AO296" s="181"/>
      <c r="AP296" s="181"/>
      <c r="AQ296" s="181"/>
      <c r="AR296" s="181"/>
      <c r="AS296" s="181"/>
      <c r="AT296" s="181"/>
      <c r="AU296" s="181"/>
      <c r="AV296" s="181"/>
      <c r="AW296" s="181"/>
      <c r="AX296" s="181"/>
      <c r="AY296" s="181"/>
      <c r="AZ296" s="181"/>
      <c r="BA296" s="181"/>
    </row>
    <row r="297" spans="2:53" ht="12.75"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180"/>
      <c r="W297" s="181"/>
      <c r="X297" s="181"/>
      <c r="Y297" s="181"/>
      <c r="Z297" s="181"/>
      <c r="AA297" s="181"/>
      <c r="AB297" s="181"/>
      <c r="AC297" s="181"/>
      <c r="AD297" s="181"/>
      <c r="AE297" s="181"/>
      <c r="AF297" s="181"/>
      <c r="AG297" s="181"/>
      <c r="AH297" s="181"/>
      <c r="AI297" s="181"/>
      <c r="AJ297" s="181"/>
      <c r="AK297" s="181"/>
      <c r="AL297" s="181"/>
      <c r="AM297" s="181"/>
      <c r="AN297" s="181"/>
      <c r="AO297" s="181"/>
      <c r="AP297" s="181"/>
      <c r="AQ297" s="181"/>
      <c r="AR297" s="181"/>
      <c r="AS297" s="181"/>
      <c r="AT297" s="181"/>
      <c r="AU297" s="181"/>
      <c r="AV297" s="181"/>
      <c r="AW297" s="181"/>
      <c r="AX297" s="181"/>
      <c r="AY297" s="181"/>
      <c r="AZ297" s="181"/>
      <c r="BA297" s="181"/>
    </row>
    <row r="298" spans="2:53" ht="12.75"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180"/>
      <c r="W298" s="181"/>
      <c r="X298" s="181"/>
      <c r="Y298" s="181"/>
      <c r="Z298" s="181"/>
      <c r="AA298" s="181"/>
      <c r="AB298" s="181"/>
      <c r="AC298" s="181"/>
      <c r="AD298" s="181"/>
      <c r="AE298" s="181"/>
      <c r="AF298" s="181"/>
      <c r="AG298" s="181"/>
      <c r="AH298" s="181"/>
      <c r="AI298" s="181"/>
      <c r="AJ298" s="181"/>
      <c r="AK298" s="181"/>
      <c r="AL298" s="181"/>
      <c r="AM298" s="181"/>
      <c r="AN298" s="181"/>
      <c r="AO298" s="181"/>
      <c r="AP298" s="181"/>
      <c r="AQ298" s="181"/>
      <c r="AR298" s="181"/>
      <c r="AS298" s="181"/>
      <c r="AT298" s="181"/>
      <c r="AU298" s="181"/>
      <c r="AV298" s="181"/>
      <c r="AW298" s="181"/>
      <c r="AX298" s="181"/>
      <c r="AY298" s="181"/>
      <c r="AZ298" s="181"/>
      <c r="BA298" s="181"/>
    </row>
    <row r="299" spans="2:53" ht="12.75"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180"/>
      <c r="W299" s="181"/>
      <c r="X299" s="181"/>
      <c r="Y299" s="181"/>
      <c r="Z299" s="181"/>
      <c r="AA299" s="181"/>
      <c r="AB299" s="181"/>
      <c r="AC299" s="181"/>
      <c r="AD299" s="181"/>
      <c r="AE299" s="181"/>
      <c r="AF299" s="181"/>
      <c r="AG299" s="181"/>
      <c r="AH299" s="181"/>
      <c r="AI299" s="181"/>
      <c r="AJ299" s="181"/>
      <c r="AK299" s="181"/>
      <c r="AL299" s="181"/>
      <c r="AM299" s="181"/>
      <c r="AN299" s="181"/>
      <c r="AO299" s="181"/>
      <c r="AP299" s="181"/>
      <c r="AQ299" s="181"/>
      <c r="AR299" s="181"/>
      <c r="AS299" s="181"/>
      <c r="AT299" s="181"/>
      <c r="AU299" s="181"/>
      <c r="AV299" s="181"/>
      <c r="AW299" s="181"/>
      <c r="AX299" s="181"/>
      <c r="AY299" s="181"/>
      <c r="AZ299" s="181"/>
      <c r="BA299" s="181"/>
    </row>
    <row r="300" spans="2:53" ht="12.75"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180"/>
      <c r="W300" s="181"/>
      <c r="X300" s="181"/>
      <c r="Y300" s="181"/>
      <c r="Z300" s="181"/>
      <c r="AA300" s="181"/>
      <c r="AB300" s="181"/>
      <c r="AC300" s="181"/>
      <c r="AD300" s="181"/>
      <c r="AE300" s="181"/>
      <c r="AF300" s="181"/>
      <c r="AG300" s="181"/>
      <c r="AH300" s="181"/>
      <c r="AI300" s="181"/>
      <c r="AJ300" s="181"/>
      <c r="AK300" s="181"/>
      <c r="AL300" s="181"/>
      <c r="AM300" s="181"/>
      <c r="AN300" s="181"/>
      <c r="AO300" s="181"/>
      <c r="AP300" s="181"/>
      <c r="AQ300" s="181"/>
      <c r="AR300" s="181"/>
      <c r="AS300" s="181"/>
      <c r="AT300" s="181"/>
      <c r="AU300" s="181"/>
      <c r="AV300" s="181"/>
      <c r="AW300" s="181"/>
      <c r="AX300" s="181"/>
      <c r="AY300" s="181"/>
      <c r="AZ300" s="181"/>
      <c r="BA300" s="181"/>
    </row>
    <row r="301" spans="2:53" ht="12.75"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180"/>
      <c r="W301" s="181"/>
      <c r="X301" s="181"/>
      <c r="Y301" s="181"/>
      <c r="Z301" s="181"/>
      <c r="AA301" s="181"/>
      <c r="AB301" s="181"/>
      <c r="AC301" s="181"/>
      <c r="AD301" s="181"/>
      <c r="AE301" s="181"/>
      <c r="AF301" s="181"/>
      <c r="AG301" s="181"/>
      <c r="AH301" s="181"/>
      <c r="AI301" s="181"/>
      <c r="AJ301" s="181"/>
      <c r="AK301" s="181"/>
      <c r="AL301" s="181"/>
      <c r="AM301" s="181"/>
      <c r="AN301" s="181"/>
      <c r="AO301" s="181"/>
      <c r="AP301" s="181"/>
      <c r="AQ301" s="181"/>
      <c r="AR301" s="181"/>
      <c r="AS301" s="181"/>
      <c r="AT301" s="181"/>
      <c r="AU301" s="181"/>
      <c r="AV301" s="181"/>
      <c r="AW301" s="181"/>
      <c r="AX301" s="181"/>
      <c r="AY301" s="181"/>
      <c r="AZ301" s="181"/>
      <c r="BA301" s="181"/>
    </row>
    <row r="302" spans="2:53" ht="12.75"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180"/>
      <c r="W302" s="181"/>
      <c r="X302" s="181"/>
      <c r="Y302" s="181"/>
      <c r="Z302" s="181"/>
      <c r="AA302" s="181"/>
      <c r="AB302" s="181"/>
      <c r="AC302" s="181"/>
      <c r="AD302" s="181"/>
      <c r="AE302" s="181"/>
      <c r="AF302" s="181"/>
      <c r="AG302" s="181"/>
      <c r="AH302" s="181"/>
      <c r="AI302" s="181"/>
      <c r="AJ302" s="181"/>
      <c r="AK302" s="181"/>
      <c r="AL302" s="181"/>
      <c r="AM302" s="181"/>
      <c r="AN302" s="181"/>
      <c r="AO302" s="181"/>
      <c r="AP302" s="181"/>
      <c r="AQ302" s="181"/>
      <c r="AR302" s="181"/>
      <c r="AS302" s="181"/>
      <c r="AT302" s="181"/>
      <c r="AU302" s="181"/>
      <c r="AV302" s="181"/>
      <c r="AW302" s="181"/>
      <c r="AX302" s="181"/>
      <c r="AY302" s="181"/>
      <c r="AZ302" s="181"/>
      <c r="BA302" s="181"/>
    </row>
    <row r="303" spans="2:53" ht="12.75"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180"/>
      <c r="W303" s="181"/>
      <c r="X303" s="181"/>
      <c r="Y303" s="181"/>
      <c r="Z303" s="181"/>
      <c r="AA303" s="181"/>
      <c r="AB303" s="181"/>
      <c r="AC303" s="181"/>
      <c r="AD303" s="181"/>
      <c r="AE303" s="181"/>
      <c r="AF303" s="181"/>
      <c r="AG303" s="181"/>
      <c r="AH303" s="181"/>
      <c r="AI303" s="181"/>
      <c r="AJ303" s="181"/>
      <c r="AK303" s="181"/>
      <c r="AL303" s="181"/>
      <c r="AM303" s="181"/>
      <c r="AN303" s="181"/>
      <c r="AO303" s="181"/>
      <c r="AP303" s="181"/>
      <c r="AQ303" s="181"/>
      <c r="AR303" s="181"/>
      <c r="AS303" s="181"/>
      <c r="AT303" s="181"/>
      <c r="AU303" s="181"/>
      <c r="AV303" s="181"/>
      <c r="AW303" s="181"/>
      <c r="AX303" s="181"/>
      <c r="AY303" s="181"/>
      <c r="AZ303" s="181"/>
      <c r="BA303" s="181"/>
    </row>
    <row r="304" spans="2:53" ht="12.75"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180"/>
      <c r="W304" s="181"/>
      <c r="X304" s="181"/>
      <c r="Y304" s="181"/>
      <c r="Z304" s="181"/>
      <c r="AA304" s="181"/>
      <c r="AB304" s="181"/>
      <c r="AC304" s="181"/>
      <c r="AD304" s="181"/>
      <c r="AE304" s="181"/>
      <c r="AF304" s="181"/>
      <c r="AG304" s="181"/>
      <c r="AH304" s="181"/>
      <c r="AI304" s="181"/>
      <c r="AJ304" s="181"/>
      <c r="AK304" s="181"/>
      <c r="AL304" s="181"/>
      <c r="AM304" s="181"/>
      <c r="AN304" s="181"/>
      <c r="AO304" s="181"/>
      <c r="AP304" s="181"/>
      <c r="AQ304" s="181"/>
      <c r="AR304" s="181"/>
      <c r="AS304" s="181"/>
      <c r="AT304" s="181"/>
      <c r="AU304" s="181"/>
      <c r="AV304" s="181"/>
      <c r="AW304" s="181"/>
      <c r="AX304" s="181"/>
      <c r="AY304" s="181"/>
      <c r="AZ304" s="181"/>
      <c r="BA304" s="181"/>
    </row>
    <row r="305" spans="2:53" ht="12.75"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180"/>
      <c r="W305" s="181"/>
      <c r="X305" s="181"/>
      <c r="Y305" s="181"/>
      <c r="Z305" s="181"/>
      <c r="AA305" s="181"/>
      <c r="AB305" s="181"/>
      <c r="AC305" s="181"/>
      <c r="AD305" s="181"/>
      <c r="AE305" s="181"/>
      <c r="AF305" s="181"/>
      <c r="AG305" s="181"/>
      <c r="AH305" s="181"/>
      <c r="AI305" s="181"/>
      <c r="AJ305" s="181"/>
      <c r="AK305" s="181"/>
      <c r="AL305" s="181"/>
      <c r="AM305" s="181"/>
      <c r="AN305" s="181"/>
      <c r="AO305" s="181"/>
      <c r="AP305" s="181"/>
      <c r="AQ305" s="181"/>
      <c r="AR305" s="181"/>
      <c r="AS305" s="181"/>
      <c r="AT305" s="181"/>
      <c r="AU305" s="181"/>
      <c r="AV305" s="181"/>
      <c r="AW305" s="181"/>
      <c r="AX305" s="181"/>
      <c r="AY305" s="181"/>
      <c r="AZ305" s="181"/>
      <c r="BA305" s="181"/>
    </row>
    <row r="306" spans="2:53" ht="12.75"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180"/>
      <c r="W306" s="181"/>
      <c r="X306" s="181"/>
      <c r="Y306" s="181"/>
      <c r="Z306" s="181"/>
      <c r="AA306" s="181"/>
      <c r="AB306" s="181"/>
      <c r="AC306" s="181"/>
      <c r="AD306" s="181"/>
      <c r="AE306" s="181"/>
      <c r="AF306" s="181"/>
      <c r="AG306" s="181"/>
      <c r="AH306" s="181"/>
      <c r="AI306" s="181"/>
      <c r="AJ306" s="181"/>
      <c r="AK306" s="181"/>
      <c r="AL306" s="181"/>
      <c r="AM306" s="181"/>
      <c r="AN306" s="181"/>
      <c r="AO306" s="181"/>
      <c r="AP306" s="181"/>
      <c r="AQ306" s="181"/>
      <c r="AR306" s="181"/>
      <c r="AS306" s="181"/>
      <c r="AT306" s="181"/>
      <c r="AU306" s="181"/>
      <c r="AV306" s="181"/>
      <c r="AW306" s="181"/>
      <c r="AX306" s="181"/>
      <c r="AY306" s="181"/>
      <c r="AZ306" s="181"/>
      <c r="BA306" s="181"/>
    </row>
    <row r="307" spans="2:53" ht="12.75"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180"/>
      <c r="W307" s="181"/>
      <c r="X307" s="181"/>
      <c r="Y307" s="181"/>
      <c r="Z307" s="181"/>
      <c r="AA307" s="181"/>
      <c r="AB307" s="181"/>
      <c r="AC307" s="181"/>
      <c r="AD307" s="181"/>
      <c r="AE307" s="181"/>
      <c r="AF307" s="181"/>
      <c r="AG307" s="181"/>
      <c r="AH307" s="181"/>
      <c r="AI307" s="181"/>
      <c r="AJ307" s="181"/>
      <c r="AK307" s="181"/>
      <c r="AL307" s="181"/>
      <c r="AM307" s="181"/>
      <c r="AN307" s="181"/>
      <c r="AO307" s="181"/>
      <c r="AP307" s="181"/>
      <c r="AQ307" s="181"/>
      <c r="AR307" s="181"/>
      <c r="AS307" s="181"/>
      <c r="AT307" s="181"/>
      <c r="AU307" s="181"/>
      <c r="AV307" s="181"/>
      <c r="AW307" s="181"/>
      <c r="AX307" s="181"/>
      <c r="AY307" s="181"/>
      <c r="AZ307" s="181"/>
      <c r="BA307" s="181"/>
    </row>
    <row r="308" spans="2:53" ht="12.75"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180"/>
      <c r="W308" s="181"/>
      <c r="X308" s="181"/>
      <c r="Y308" s="181"/>
      <c r="Z308" s="181"/>
      <c r="AA308" s="181"/>
      <c r="AB308" s="181"/>
      <c r="AC308" s="181"/>
      <c r="AD308" s="181"/>
      <c r="AE308" s="181"/>
      <c r="AF308" s="181"/>
      <c r="AG308" s="181"/>
      <c r="AH308" s="181"/>
      <c r="AI308" s="181"/>
      <c r="AJ308" s="181"/>
      <c r="AK308" s="181"/>
      <c r="AL308" s="181"/>
      <c r="AM308" s="181"/>
      <c r="AN308" s="181"/>
      <c r="AO308" s="181"/>
      <c r="AP308" s="181"/>
      <c r="AQ308" s="181"/>
      <c r="AR308" s="181"/>
      <c r="AS308" s="181"/>
      <c r="AT308" s="181"/>
      <c r="AU308" s="181"/>
      <c r="AV308" s="181"/>
      <c r="AW308" s="181"/>
      <c r="AX308" s="181"/>
      <c r="AY308" s="181"/>
      <c r="AZ308" s="181"/>
      <c r="BA308" s="181"/>
    </row>
    <row r="309" spans="2:53" ht="12.75"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180"/>
      <c r="W309" s="181"/>
      <c r="X309" s="181"/>
      <c r="Y309" s="181"/>
      <c r="Z309" s="181"/>
      <c r="AA309" s="181"/>
      <c r="AB309" s="181"/>
      <c r="AC309" s="181"/>
      <c r="AD309" s="181"/>
      <c r="AE309" s="181"/>
      <c r="AF309" s="181"/>
      <c r="AG309" s="181"/>
      <c r="AH309" s="181"/>
      <c r="AI309" s="181"/>
      <c r="AJ309" s="181"/>
      <c r="AK309" s="181"/>
      <c r="AL309" s="181"/>
      <c r="AM309" s="181"/>
      <c r="AN309" s="181"/>
      <c r="AO309" s="181"/>
      <c r="AP309" s="181"/>
      <c r="AQ309" s="181"/>
      <c r="AR309" s="181"/>
      <c r="AS309" s="181"/>
      <c r="AT309" s="181"/>
      <c r="AU309" s="181"/>
      <c r="AV309" s="181"/>
      <c r="AW309" s="181"/>
      <c r="AX309" s="181"/>
      <c r="AY309" s="181"/>
      <c r="AZ309" s="181"/>
      <c r="BA309" s="181"/>
    </row>
    <row r="310" spans="2:53" ht="12.75"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180"/>
      <c r="W310" s="181"/>
      <c r="X310" s="181"/>
      <c r="Y310" s="181"/>
      <c r="Z310" s="181"/>
      <c r="AA310" s="181"/>
      <c r="AB310" s="181"/>
      <c r="AC310" s="181"/>
      <c r="AD310" s="181"/>
      <c r="AE310" s="181"/>
      <c r="AF310" s="181"/>
      <c r="AG310" s="181"/>
      <c r="AH310" s="181"/>
      <c r="AI310" s="181"/>
      <c r="AJ310" s="181"/>
      <c r="AK310" s="181"/>
      <c r="AL310" s="181"/>
      <c r="AM310" s="181"/>
      <c r="AN310" s="181"/>
      <c r="AO310" s="181"/>
      <c r="AP310" s="181"/>
      <c r="AQ310" s="181"/>
      <c r="AR310" s="181"/>
      <c r="AS310" s="181"/>
      <c r="AT310" s="181"/>
      <c r="AU310" s="181"/>
      <c r="AV310" s="181"/>
      <c r="AW310" s="181"/>
      <c r="AX310" s="181"/>
      <c r="AY310" s="181"/>
      <c r="AZ310" s="181"/>
      <c r="BA310" s="181"/>
    </row>
    <row r="311" spans="2:53" ht="12.75"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180"/>
      <c r="W311" s="181"/>
      <c r="X311" s="181"/>
      <c r="Y311" s="181"/>
      <c r="Z311" s="181"/>
      <c r="AA311" s="181"/>
      <c r="AB311" s="181"/>
      <c r="AC311" s="181"/>
      <c r="AD311" s="181"/>
      <c r="AE311" s="181"/>
      <c r="AF311" s="181"/>
      <c r="AG311" s="181"/>
      <c r="AH311" s="181"/>
      <c r="AI311" s="181"/>
      <c r="AJ311" s="181"/>
      <c r="AK311" s="181"/>
      <c r="AL311" s="181"/>
      <c r="AM311" s="181"/>
      <c r="AN311" s="181"/>
      <c r="AO311" s="181"/>
      <c r="AP311" s="181"/>
      <c r="AQ311" s="181"/>
      <c r="AR311" s="181"/>
      <c r="AS311" s="181"/>
      <c r="AT311" s="181"/>
      <c r="AU311" s="181"/>
      <c r="AV311" s="181"/>
      <c r="AW311" s="181"/>
      <c r="AX311" s="181"/>
      <c r="AY311" s="181"/>
      <c r="AZ311" s="181"/>
      <c r="BA311" s="181"/>
    </row>
    <row r="312" spans="2:53" ht="12.75"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180"/>
      <c r="W312" s="181"/>
      <c r="X312" s="181"/>
      <c r="Y312" s="181"/>
      <c r="Z312" s="181"/>
      <c r="AA312" s="181"/>
      <c r="AB312" s="181"/>
      <c r="AC312" s="181"/>
      <c r="AD312" s="181"/>
      <c r="AE312" s="181"/>
      <c r="AF312" s="181"/>
      <c r="AG312" s="181"/>
      <c r="AH312" s="181"/>
      <c r="AI312" s="181"/>
      <c r="AJ312" s="181"/>
      <c r="AK312" s="181"/>
      <c r="AL312" s="181"/>
      <c r="AM312" s="181"/>
      <c r="AN312" s="181"/>
      <c r="AO312" s="181"/>
      <c r="AP312" s="181"/>
      <c r="AQ312" s="181"/>
      <c r="AR312" s="181"/>
      <c r="AS312" s="181"/>
      <c r="AT312" s="181"/>
      <c r="AU312" s="181"/>
      <c r="AV312" s="181"/>
      <c r="AW312" s="181"/>
      <c r="AX312" s="181"/>
      <c r="AY312" s="181"/>
      <c r="AZ312" s="181"/>
      <c r="BA312" s="181"/>
    </row>
    <row r="313" spans="2:53" ht="12.75"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180"/>
      <c r="W313" s="181"/>
      <c r="X313" s="181"/>
      <c r="Y313" s="181"/>
      <c r="Z313" s="181"/>
      <c r="AA313" s="181"/>
      <c r="AB313" s="181"/>
      <c r="AC313" s="181"/>
      <c r="AD313" s="181"/>
      <c r="AE313" s="181"/>
      <c r="AF313" s="181"/>
      <c r="AG313" s="181"/>
      <c r="AH313" s="181"/>
      <c r="AI313" s="181"/>
      <c r="AJ313" s="181"/>
      <c r="AK313" s="181"/>
      <c r="AL313" s="181"/>
      <c r="AM313" s="181"/>
      <c r="AN313" s="181"/>
      <c r="AO313" s="181"/>
      <c r="AP313" s="181"/>
      <c r="AQ313" s="181"/>
      <c r="AR313" s="181"/>
      <c r="AS313" s="181"/>
      <c r="AT313" s="181"/>
      <c r="AU313" s="181"/>
      <c r="AV313" s="181"/>
      <c r="AW313" s="181"/>
      <c r="AX313" s="181"/>
      <c r="AY313" s="181"/>
      <c r="AZ313" s="181"/>
      <c r="BA313" s="181"/>
    </row>
    <row r="314" spans="2:53" ht="12.75"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180"/>
      <c r="W314" s="181"/>
      <c r="X314" s="181"/>
      <c r="Y314" s="181"/>
      <c r="Z314" s="181"/>
      <c r="AA314" s="181"/>
      <c r="AB314" s="181"/>
      <c r="AC314" s="181"/>
      <c r="AD314" s="181"/>
      <c r="AE314" s="181"/>
      <c r="AF314" s="181"/>
      <c r="AG314" s="181"/>
      <c r="AH314" s="181"/>
      <c r="AI314" s="181"/>
      <c r="AJ314" s="181"/>
      <c r="AK314" s="181"/>
      <c r="AL314" s="181"/>
      <c r="AM314" s="181"/>
      <c r="AN314" s="181"/>
      <c r="AO314" s="181"/>
      <c r="AP314" s="181"/>
      <c r="AQ314" s="181"/>
      <c r="AR314" s="181"/>
      <c r="AS314" s="181"/>
      <c r="AT314" s="181"/>
      <c r="AU314" s="181"/>
      <c r="AV314" s="181"/>
      <c r="AW314" s="181"/>
      <c r="AX314" s="181"/>
      <c r="AY314" s="181"/>
      <c r="AZ314" s="181"/>
      <c r="BA314" s="181"/>
    </row>
    <row r="315" spans="2:53" ht="12.75"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180"/>
      <c r="W315" s="181"/>
      <c r="X315" s="181"/>
      <c r="Y315" s="181"/>
      <c r="Z315" s="181"/>
      <c r="AA315" s="181"/>
      <c r="AB315" s="181"/>
      <c r="AC315" s="181"/>
      <c r="AD315" s="181"/>
      <c r="AE315" s="181"/>
      <c r="AF315" s="181"/>
      <c r="AG315" s="181"/>
      <c r="AH315" s="181"/>
      <c r="AI315" s="181"/>
      <c r="AJ315" s="181"/>
      <c r="AK315" s="181"/>
      <c r="AL315" s="181"/>
      <c r="AM315" s="181"/>
      <c r="AN315" s="181"/>
      <c r="AO315" s="181"/>
      <c r="AP315" s="181"/>
      <c r="AQ315" s="181"/>
      <c r="AR315" s="181"/>
      <c r="AS315" s="181"/>
      <c r="AT315" s="181"/>
      <c r="AU315" s="181"/>
      <c r="AV315" s="181"/>
      <c r="AW315" s="181"/>
      <c r="AX315" s="181"/>
      <c r="AY315" s="181"/>
      <c r="AZ315" s="181"/>
      <c r="BA315" s="181"/>
    </row>
    <row r="316" spans="2:53" ht="12.75"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180"/>
      <c r="W316" s="181"/>
      <c r="X316" s="181"/>
      <c r="Y316" s="181"/>
      <c r="Z316" s="181"/>
      <c r="AA316" s="181"/>
      <c r="AB316" s="181"/>
      <c r="AC316" s="181"/>
      <c r="AD316" s="181"/>
      <c r="AE316" s="181"/>
      <c r="AF316" s="181"/>
      <c r="AG316" s="181"/>
      <c r="AH316" s="181"/>
      <c r="AI316" s="181"/>
      <c r="AJ316" s="181"/>
      <c r="AK316" s="181"/>
      <c r="AL316" s="181"/>
      <c r="AM316" s="181"/>
      <c r="AN316" s="181"/>
      <c r="AO316" s="181"/>
      <c r="AP316" s="181"/>
      <c r="AQ316" s="181"/>
      <c r="AR316" s="181"/>
      <c r="AS316" s="181"/>
      <c r="AT316" s="181"/>
      <c r="AU316" s="181"/>
      <c r="AV316" s="181"/>
      <c r="AW316" s="181"/>
      <c r="AX316" s="181"/>
      <c r="AY316" s="181"/>
      <c r="AZ316" s="181"/>
      <c r="BA316" s="181"/>
    </row>
    <row r="317" spans="2:53" ht="12.75"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180"/>
      <c r="W317" s="181"/>
      <c r="X317" s="181"/>
      <c r="Y317" s="181"/>
      <c r="Z317" s="181"/>
      <c r="AA317" s="181"/>
      <c r="AB317" s="181"/>
      <c r="AC317" s="181"/>
      <c r="AD317" s="181"/>
      <c r="AE317" s="181"/>
      <c r="AF317" s="181"/>
      <c r="AG317" s="181"/>
      <c r="AH317" s="181"/>
      <c r="AI317" s="181"/>
      <c r="AJ317" s="181"/>
      <c r="AK317" s="181"/>
      <c r="AL317" s="181"/>
      <c r="AM317" s="181"/>
      <c r="AN317" s="181"/>
      <c r="AO317" s="181"/>
      <c r="AP317" s="181"/>
      <c r="AQ317" s="181"/>
      <c r="AR317" s="181"/>
      <c r="AS317" s="181"/>
      <c r="AT317" s="181"/>
      <c r="AU317" s="181"/>
      <c r="AV317" s="181"/>
      <c r="AW317" s="181"/>
      <c r="AX317" s="181"/>
      <c r="AY317" s="181"/>
      <c r="AZ317" s="181"/>
      <c r="BA317" s="181"/>
    </row>
    <row r="318" spans="2:53" ht="12.75"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180"/>
      <c r="W318" s="181"/>
      <c r="X318" s="181"/>
      <c r="Y318" s="181"/>
      <c r="Z318" s="181"/>
      <c r="AA318" s="181"/>
      <c r="AB318" s="181"/>
      <c r="AC318" s="181"/>
      <c r="AD318" s="181"/>
      <c r="AE318" s="181"/>
      <c r="AF318" s="181"/>
      <c r="AG318" s="181"/>
      <c r="AH318" s="181"/>
      <c r="AI318" s="181"/>
      <c r="AJ318" s="181"/>
      <c r="AK318" s="181"/>
      <c r="AL318" s="181"/>
      <c r="AM318" s="181"/>
      <c r="AN318" s="181"/>
      <c r="AO318" s="181"/>
      <c r="AP318" s="181"/>
      <c r="AQ318" s="181"/>
      <c r="AR318" s="181"/>
      <c r="AS318" s="181"/>
      <c r="AT318" s="181"/>
      <c r="AU318" s="181"/>
      <c r="AV318" s="181"/>
      <c r="AW318" s="181"/>
      <c r="AX318" s="181"/>
      <c r="AY318" s="181"/>
      <c r="AZ318" s="181"/>
      <c r="BA318" s="181"/>
    </row>
  </sheetData>
  <mergeCells count="10">
    <mergeCell ref="B1:U1"/>
    <mergeCell ref="B3:U3"/>
    <mergeCell ref="B4:U4"/>
    <mergeCell ref="B5:U5"/>
    <mergeCell ref="B6:B7"/>
    <mergeCell ref="C6:J6"/>
    <mergeCell ref="K6:K7"/>
    <mergeCell ref="L6:S6"/>
    <mergeCell ref="T6:T7"/>
    <mergeCell ref="U6:U7"/>
  </mergeCells>
  <printOptions horizontalCentered="1"/>
  <pageMargins left="0" right="0" top="0" bottom="0" header="0" footer="0"/>
  <pageSetup scale="65" fitToHeight="2" orientation="portrait" r:id="rId1"/>
  <headerFooter alignWithMargins="0"/>
  <ignoredErrors>
    <ignoredError sqref="J53:K54 T53:T54" formula="1"/>
    <ignoredError sqref="L53:S5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2021-09-27T21:57:50Z</dcterms:created>
  <dcterms:modified xsi:type="dcterms:W3CDTF">2021-09-27T22:00:41Z</dcterms:modified>
</cp:coreProperties>
</file>