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abrina R. Báez V\CUADROS PAG MHE\"/>
    </mc:Choice>
  </mc:AlternateContent>
  <xr:revisionPtr revIDLastSave="0" documentId="13_ncr:1_{D35D67EB-A0F2-46C9-9F0C-511EC7A006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r Partida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</externalReferences>
  <definedNames>
    <definedName name="\0">#REF!</definedName>
    <definedName name="\A">#REF!</definedName>
    <definedName name="\B">[1]A!#REF!</definedName>
    <definedName name="\C">[1]A!#REF!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[2]TC!#REF!</definedName>
    <definedName name="\n">#REF!</definedName>
    <definedName name="\O">#REF!</definedName>
    <definedName name="\P">#REF!</definedName>
    <definedName name="\Q">#REF!</definedName>
    <definedName name="\R">[2]TC!#REF!</definedName>
    <definedName name="\S">#REF!</definedName>
    <definedName name="\T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FAL4">#REF!</definedName>
    <definedName name="______________FAL6">#REF!</definedName>
    <definedName name="______________FAL7">#REF!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AUS1">#REF!</definedName>
    <definedName name="_____________DEG1">#REF!</definedName>
    <definedName name="_____________DKR1">#REF!</definedName>
    <definedName name="_____________ECU1">#REF!</definedName>
    <definedName name="_____________ESC1">#REF!</definedName>
    <definedName name="_____________FAL2">#REF!</definedName>
    <definedName name="_____________FAL3">#REF!</definedName>
    <definedName name="_____________FAL4">#REF!</definedName>
    <definedName name="_____________FAL5">#REF!</definedName>
    <definedName name="_____________FAL6">#REF!</definedName>
    <definedName name="_____________FAL7">#REF!</definedName>
    <definedName name="_____________FMK1">#REF!</definedName>
    <definedName name="_____________IKR1">#REF!</definedName>
    <definedName name="_____________IRP1">#REF!</definedName>
    <definedName name="_____________LIT1">#REF!</definedName>
    <definedName name="_____________MEX1">#REF!</definedName>
    <definedName name="_____________PTA1">#REF!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_SAR1">#REF!</definedName>
    <definedName name="____________AUS1">#REF!</definedName>
    <definedName name="____________DEG1">#REF!</definedName>
    <definedName name="____________DKR1">#REF!</definedName>
    <definedName name="____________ECU1">#REF!</definedName>
    <definedName name="____________ESC1">#REF!</definedName>
    <definedName name="____________FAL2">#REF!</definedName>
    <definedName name="____________FAL3">#REF!</definedName>
    <definedName name="____________FAL4">#REF!</definedName>
    <definedName name="____________FAL5">#REF!</definedName>
    <definedName name="____________FAL6">#REF!</definedName>
    <definedName name="____________FAL7">#REF!</definedName>
    <definedName name="____________FMK1">#REF!</definedName>
    <definedName name="____________IKR1">#REF!</definedName>
    <definedName name="____________IRP1">#REF!</definedName>
    <definedName name="____________LIT1">#REF!</definedName>
    <definedName name="____________MEX1">#REF!</definedName>
    <definedName name="____________PTA1">#REF!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_SAR1">#REF!</definedName>
    <definedName name="___________AUS1">#REF!</definedName>
    <definedName name="___________DEG1">#REF!</definedName>
    <definedName name="___________DKR1">#REF!</definedName>
    <definedName name="___________ECU1">#REF!</definedName>
    <definedName name="___________ESC1">#REF!</definedName>
    <definedName name="___________FAL2">#REF!</definedName>
    <definedName name="___________FAL3">#REF!</definedName>
    <definedName name="___________FAL4">#REF!</definedName>
    <definedName name="___________FAL5">#REF!</definedName>
    <definedName name="___________FAL6">#REF!</definedName>
    <definedName name="___________FAL7">#REF!</definedName>
    <definedName name="___________FMK1">#REF!</definedName>
    <definedName name="___________IKR1">#REF!</definedName>
    <definedName name="___________IRP1">#REF!</definedName>
    <definedName name="___________LIT1">#REF!</definedName>
    <definedName name="___________MEX1">#REF!</definedName>
    <definedName name="___________PTA1">#REF!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_SAR1">#REF!</definedName>
    <definedName name="__________AUS1">#REF!</definedName>
    <definedName name="__________DEG1">#REF!</definedName>
    <definedName name="__________DKR1">#REF!</definedName>
    <definedName name="__________ECU1">#REF!</definedName>
    <definedName name="__________ESC1">#REF!</definedName>
    <definedName name="__________FAL2">#REF!</definedName>
    <definedName name="__________FAL3">#REF!</definedName>
    <definedName name="__________FAL4">#REF!</definedName>
    <definedName name="__________FAL5">#REF!</definedName>
    <definedName name="__________FAL6">#REF!</definedName>
    <definedName name="__________FAL7">#REF!</definedName>
    <definedName name="__________FMK1">#REF!</definedName>
    <definedName name="__________IKR1">#REF!</definedName>
    <definedName name="__________IRP1">#REF!</definedName>
    <definedName name="__________LIT1">#REF!</definedName>
    <definedName name="__________MEX1">#REF!</definedName>
    <definedName name="__________PTA1">#REF!</definedName>
    <definedName name="__________ROS1">#N/A</definedName>
    <definedName name="__________ROS2">#N/A</definedName>
    <definedName name="__________ROS3">#N/A</definedName>
    <definedName name="__________ROS4">#N/A</definedName>
    <definedName name="__________SAR1">#REF!</definedName>
    <definedName name="_________AUS1">#REF!</definedName>
    <definedName name="_________DEG1">#REF!</definedName>
    <definedName name="_________DKR1">#REF!</definedName>
    <definedName name="_________ECU1">#REF!</definedName>
    <definedName name="_________ESC1">#REF!</definedName>
    <definedName name="_________FAL2">#REF!</definedName>
    <definedName name="_________FAL3">#REF!</definedName>
    <definedName name="_________FAL4">#REF!</definedName>
    <definedName name="_________FAL5">#REF!</definedName>
    <definedName name="_________FAL6">#REF!</definedName>
    <definedName name="_________FAL7">#REF!</definedName>
    <definedName name="_________FMK1">#REF!</definedName>
    <definedName name="_________IKR1">#REF!</definedName>
    <definedName name="_________IRP1">#REF!</definedName>
    <definedName name="_________LIT1">#REF!</definedName>
    <definedName name="_________MEX1">#REF!</definedName>
    <definedName name="_________PTA1">#REF!</definedName>
    <definedName name="_________ROS1">#N/A</definedName>
    <definedName name="_________ROS2">#N/A</definedName>
    <definedName name="_________ROS3">#N/A</definedName>
    <definedName name="_________ROS4">#N/A</definedName>
    <definedName name="_________SAR1">#REF!</definedName>
    <definedName name="________AUS1">#REF!</definedName>
    <definedName name="________BTO2">#REF!</definedName>
    <definedName name="________DEG1">#REF!</definedName>
    <definedName name="________DKR1">#REF!</definedName>
    <definedName name="________ECU1">#REF!</definedName>
    <definedName name="________ESC1">#REF!</definedName>
    <definedName name="________EXR1">#REF!</definedName>
    <definedName name="________EXR2">#REF!</definedName>
    <definedName name="________EXR3">#REF!</definedName>
    <definedName name="________f">[3]bop1!#REF!</definedName>
    <definedName name="________FAL1">#REF!</definedName>
    <definedName name="________FAL10">#REF!</definedName>
    <definedName name="________FAL11">#REF!</definedName>
    <definedName name="________FAL2">#REF!</definedName>
    <definedName name="________FAL3">#REF!</definedName>
    <definedName name="________FAL4">#REF!</definedName>
    <definedName name="________FAL5">#REF!</definedName>
    <definedName name="________FAL6">#REF!</definedName>
    <definedName name="________FAL7">#REF!</definedName>
    <definedName name="________FAL8">#REF!</definedName>
    <definedName name="________FAL9">#REF!</definedName>
    <definedName name="________FIV1">#REF!</definedName>
    <definedName name="________FMK1">#REF!</definedName>
    <definedName name="________IKR1">#REF!</definedName>
    <definedName name="________IRP1">#REF!</definedName>
    <definedName name="________JR1">#REF!</definedName>
    <definedName name="________JR2">#REF!</definedName>
    <definedName name="________LIT1">#REF!</definedName>
    <definedName name="________MEX1">#REF!</definedName>
    <definedName name="________PTA1">#REF!</definedName>
    <definedName name="________rge1">#REF!</definedName>
    <definedName name="________ROS1">#N/A</definedName>
    <definedName name="________ROS2">#N/A</definedName>
    <definedName name="________ROS3">#N/A</definedName>
    <definedName name="________ROS4">#N/A</definedName>
    <definedName name="________SAR1">#REF!</definedName>
    <definedName name="________TAB10">[2]TC!#REF!</definedName>
    <definedName name="________TAB11">[2]TC!#REF!</definedName>
    <definedName name="________TAB13">[2]TC!#REF!</definedName>
    <definedName name="________TAB16">[2]Null1!#REF!</definedName>
    <definedName name="________TAB18">[2]TC!#REF!</definedName>
    <definedName name="________TAB19">[2]TC!#REF!</definedName>
    <definedName name="________TAB20">[2]TC!#REF!</definedName>
    <definedName name="________TAB21">[2]TC!#REF!</definedName>
    <definedName name="________TAB22">[2]TC!#REF!</definedName>
    <definedName name="________TAB3">[2]TC!#REF!</definedName>
    <definedName name="________tAB4">[4]Sheet2!$A$1:$G$71</definedName>
    <definedName name="________TAB5">[2]TC!#REF!</definedName>
    <definedName name="________TAB6">[2]TC!#REF!</definedName>
    <definedName name="________TAB8">[2]TC!#REF!</definedName>
    <definedName name="________TAB9">[2]TC!#REF!</definedName>
    <definedName name="_______AUS1">#REF!</definedName>
    <definedName name="_______BTO2">#REF!</definedName>
    <definedName name="_______DEG1">#REF!</definedName>
    <definedName name="_______DKR1">#REF!</definedName>
    <definedName name="_______ECU1">#REF!</definedName>
    <definedName name="_______ESC1">#REF!</definedName>
    <definedName name="_______EXR1">#REF!</definedName>
    <definedName name="_______EXR2">#REF!</definedName>
    <definedName name="_______EXR3">#REF!</definedName>
    <definedName name="_______f">[5]bop1!#REF!</definedName>
    <definedName name="_______FAL1">#REF!</definedName>
    <definedName name="_______FAL10">#REF!</definedName>
    <definedName name="_______FAL11">#REF!</definedName>
    <definedName name="_______FAL12">#REF!</definedName>
    <definedName name="_______FAL2">#REF!</definedName>
    <definedName name="_______FAL3">#REF!</definedName>
    <definedName name="_______FAL4">#REF!</definedName>
    <definedName name="_______FAL5">#REF!</definedName>
    <definedName name="_______FAL6">#REF!</definedName>
    <definedName name="_______FAL7">#REF!</definedName>
    <definedName name="_______FAL8">#REF!</definedName>
    <definedName name="_______FAL9">#REF!</definedName>
    <definedName name="_______FIV1">#REF!</definedName>
    <definedName name="_______FMK1">#REF!</definedName>
    <definedName name="_______IKR1">#REF!</definedName>
    <definedName name="_______IRP1">#REF!</definedName>
    <definedName name="_______JR1">#REF!</definedName>
    <definedName name="_______JR2">#REF!</definedName>
    <definedName name="_______LIT1">#REF!</definedName>
    <definedName name="_______MEX1">#REF!</definedName>
    <definedName name="_______PTA1">#REF!</definedName>
    <definedName name="_______rge1">#REF!</definedName>
    <definedName name="_______ROS1">#N/A</definedName>
    <definedName name="_______ROS2">#N/A</definedName>
    <definedName name="_______ROS3">#N/A</definedName>
    <definedName name="_______ROS4">#N/A</definedName>
    <definedName name="_______SAR1">#REF!</definedName>
    <definedName name="_______TAB10">[2]TC!#REF!</definedName>
    <definedName name="_______TAB11">[2]TC!#REF!</definedName>
    <definedName name="_______TAB13">[2]TC!#REF!</definedName>
    <definedName name="_______TAB16">[2]Null1!#REF!</definedName>
    <definedName name="_______TAB18">[2]TC!#REF!</definedName>
    <definedName name="_______TAB19">[2]TC!#REF!</definedName>
    <definedName name="_______TAB20">[2]TC!#REF!</definedName>
    <definedName name="_______TAB21">[2]TC!#REF!</definedName>
    <definedName name="_______TAB22">[2]TC!#REF!</definedName>
    <definedName name="_______TAB3">[2]TC!#REF!</definedName>
    <definedName name="_______tAB4">[4]Sheet2!$A$1:$G$71</definedName>
    <definedName name="_______TAB5">[2]TC!#REF!</definedName>
    <definedName name="_______TAB6">[2]TC!#REF!</definedName>
    <definedName name="_______TAB8">[2]TC!#REF!</definedName>
    <definedName name="_______TAB9">[2]TC!#REF!</definedName>
    <definedName name="______AUS1">#REF!</definedName>
    <definedName name="______BTO2">#REF!</definedName>
    <definedName name="______DEG1">#REF!</definedName>
    <definedName name="______DKR1">#REF!</definedName>
    <definedName name="______ECU1">#REF!</definedName>
    <definedName name="______ESC1">#REF!</definedName>
    <definedName name="______EXR1">#REF!</definedName>
    <definedName name="______EXR2">#REF!</definedName>
    <definedName name="______EXR3">#REF!</definedName>
    <definedName name="______f">[5]bop1!#REF!</definedName>
    <definedName name="______FAL1">#REF!</definedName>
    <definedName name="______FAL10">#REF!</definedName>
    <definedName name="______FAL11">#REF!</definedName>
    <definedName name="______FAL12">#REF!</definedName>
    <definedName name="______FAL2">#REF!</definedName>
    <definedName name="______FAL3">#REF!</definedName>
    <definedName name="______FAL4">#REF!</definedName>
    <definedName name="______FAL5">#REF!</definedName>
    <definedName name="______FAL6">#REF!</definedName>
    <definedName name="______FAL7">#REF!</definedName>
    <definedName name="______FAL8">#REF!</definedName>
    <definedName name="______FAL9">#REF!</definedName>
    <definedName name="______FIV1">#REF!</definedName>
    <definedName name="______FMK1">#REF!</definedName>
    <definedName name="______IKR1">#REF!</definedName>
    <definedName name="______IRP1">#REF!</definedName>
    <definedName name="______JR1">#REF!</definedName>
    <definedName name="______JR2">#REF!</definedName>
    <definedName name="______LIT1">#REF!</definedName>
    <definedName name="______MEX1">#REF!</definedName>
    <definedName name="______PTA1">#REF!</definedName>
    <definedName name="______rge1">#REF!</definedName>
    <definedName name="______ROS1">#N/A</definedName>
    <definedName name="______ROS2">#N/A</definedName>
    <definedName name="______ROS3">#N/A</definedName>
    <definedName name="______ROS4">#N/A</definedName>
    <definedName name="______SAR1">#REF!</definedName>
    <definedName name="______TAB10">[2]TC!#REF!</definedName>
    <definedName name="______TAB11">[2]TC!#REF!</definedName>
    <definedName name="______TAB13">[2]TC!#REF!</definedName>
    <definedName name="______TAB16">[2]Null1!#REF!</definedName>
    <definedName name="______TAB18">[2]TC!#REF!</definedName>
    <definedName name="______TAB19">[2]TC!#REF!</definedName>
    <definedName name="______TAB20">[2]TC!#REF!</definedName>
    <definedName name="______TAB21">[2]TC!#REF!</definedName>
    <definedName name="______TAB22">[2]TC!#REF!</definedName>
    <definedName name="______TAB3">[2]TC!#REF!</definedName>
    <definedName name="______tAB4">[4]Sheet2!$A$1:$G$71</definedName>
    <definedName name="______TAB5">[2]TC!#REF!</definedName>
    <definedName name="______TAB6">[2]TC!#REF!</definedName>
    <definedName name="______TAB8">[2]TC!#REF!</definedName>
    <definedName name="______TAB9">[2]TC!#REF!</definedName>
    <definedName name="_____AUS1">#REF!</definedName>
    <definedName name="_____BTO2">#REF!</definedName>
    <definedName name="_____DEG1">#REF!</definedName>
    <definedName name="_____DKR1">#REF!</definedName>
    <definedName name="_____ECU1">#REF!</definedName>
    <definedName name="_____ESC1">#REF!</definedName>
    <definedName name="_____EXR1">#REF!</definedName>
    <definedName name="_____EXR2">#REF!</definedName>
    <definedName name="_____EXR3">#REF!</definedName>
    <definedName name="_____f">[5]bop1!#REF!</definedName>
    <definedName name="_____FAL1">#REF!</definedName>
    <definedName name="_____FAL10">#REF!</definedName>
    <definedName name="_____FAL11">#REF!</definedName>
    <definedName name="_____FAL12">#REF!</definedName>
    <definedName name="_____FAL2">#REF!</definedName>
    <definedName name="_____FAL3">#REF!</definedName>
    <definedName name="_____FAL4">#REF!</definedName>
    <definedName name="_____FAL5">#REF!</definedName>
    <definedName name="_____FAL6">#REF!</definedName>
    <definedName name="_____FAL7">#REF!</definedName>
    <definedName name="_____FAL8">#REF!</definedName>
    <definedName name="_____FAL9">#REF!</definedName>
    <definedName name="_____FIV1">#REF!</definedName>
    <definedName name="_____FMK1">#REF!</definedName>
    <definedName name="_____IKR1">#REF!</definedName>
    <definedName name="_____IRP1">#REF!</definedName>
    <definedName name="_____JR1">#REF!</definedName>
    <definedName name="_____JR2">#REF!</definedName>
    <definedName name="_____LIT1">#REF!</definedName>
    <definedName name="_____MEX1">#REF!</definedName>
    <definedName name="_____PTA1">#REF!</definedName>
    <definedName name="_____rge1">#REF!</definedName>
    <definedName name="_____ROS1">#N/A</definedName>
    <definedName name="_____ROS2">#N/A</definedName>
    <definedName name="_____ROS3">#N/A</definedName>
    <definedName name="_____ROS4">#N/A</definedName>
    <definedName name="_____SAR1">#REF!</definedName>
    <definedName name="_____TAB10">[2]TC!#REF!</definedName>
    <definedName name="_____TAB11">[2]TC!#REF!</definedName>
    <definedName name="_____TAB13">[2]TC!#REF!</definedName>
    <definedName name="_____TAB16">[2]Null1!#REF!</definedName>
    <definedName name="_____TAB18">[2]TC!#REF!</definedName>
    <definedName name="_____TAB19">[2]TC!#REF!</definedName>
    <definedName name="_____TAB20">[2]TC!#REF!</definedName>
    <definedName name="_____TAB21">[2]TC!#REF!</definedName>
    <definedName name="_____TAB22">[2]TC!#REF!</definedName>
    <definedName name="_____TAB3">[2]TC!#REF!</definedName>
    <definedName name="_____tAB4">[4]Sheet2!$A$1:$G$71</definedName>
    <definedName name="_____TAB5">[2]TC!#REF!</definedName>
    <definedName name="_____TAB6">[2]TC!#REF!</definedName>
    <definedName name="_____TAB8">[2]TC!#REF!</definedName>
    <definedName name="_____TAB9">[2]TC!#REF!</definedName>
    <definedName name="____AUS1">#REF!</definedName>
    <definedName name="____BTO2">#REF!</definedName>
    <definedName name="____DEG1">#REF!</definedName>
    <definedName name="____DKR1">#REF!</definedName>
    <definedName name="____ECU1">#REF!</definedName>
    <definedName name="____ESC1">#REF!</definedName>
    <definedName name="____EXR1">#REF!</definedName>
    <definedName name="____EXR2">#REF!</definedName>
    <definedName name="____EXR3">#REF!</definedName>
    <definedName name="____f">[5]bop1!#REF!</definedName>
    <definedName name="____FAL1">#REF!</definedName>
    <definedName name="____FAL10">#REF!</definedName>
    <definedName name="____FAL11">#REF!</definedName>
    <definedName name="____FAL12">#REF!</definedName>
    <definedName name="____FAL2">#REF!</definedName>
    <definedName name="____FAL3">#REF!</definedName>
    <definedName name="____FAL4">#REF!</definedName>
    <definedName name="____FAL5">#REF!</definedName>
    <definedName name="____FAL6">#REF!</definedName>
    <definedName name="____FAL7">#REF!</definedName>
    <definedName name="____FAL8">#REF!</definedName>
    <definedName name="____FAL9">#REF!</definedName>
    <definedName name="____FIV1">#REF!</definedName>
    <definedName name="____FMK1">#REF!</definedName>
    <definedName name="____IKR1">#REF!</definedName>
    <definedName name="____IRP1">#REF!</definedName>
    <definedName name="____JR1">#REF!</definedName>
    <definedName name="____JR2">#REF!</definedName>
    <definedName name="____LIT1">#REF!</definedName>
    <definedName name="____MEX1">#REF!</definedName>
    <definedName name="____PTA1">#REF!</definedName>
    <definedName name="____rge1">#REF!</definedName>
    <definedName name="____ROS1">#N/A</definedName>
    <definedName name="____ROS2">#N/A</definedName>
    <definedName name="____ROS3">#N/A</definedName>
    <definedName name="____ROS4">#N/A</definedName>
    <definedName name="____SAR1">#REF!</definedName>
    <definedName name="____TAB10">[2]TC!#REF!</definedName>
    <definedName name="____TAB11">[2]TC!#REF!</definedName>
    <definedName name="____TAB13">[2]TC!#REF!</definedName>
    <definedName name="____TAB16">[2]Null1!#REF!</definedName>
    <definedName name="____TAB18">[2]TC!#REF!</definedName>
    <definedName name="____TAB19">[2]TC!#REF!</definedName>
    <definedName name="____TAB20">[2]TC!#REF!</definedName>
    <definedName name="____TAB21">[2]TC!#REF!</definedName>
    <definedName name="____TAB22">[2]TC!#REF!</definedName>
    <definedName name="____TAB3">[2]TC!#REF!</definedName>
    <definedName name="____tAB4">[4]Sheet2!$A$1:$G$71</definedName>
    <definedName name="____TAB5">[2]TC!#REF!</definedName>
    <definedName name="____TAB6">[2]TC!#REF!</definedName>
    <definedName name="____TAB8">[2]TC!#REF!</definedName>
    <definedName name="____TAB9">[2]TC!#REF!</definedName>
    <definedName name="___AUS1">#REF!</definedName>
    <definedName name="___BTO2">#REF!</definedName>
    <definedName name="___DEG1">#REF!</definedName>
    <definedName name="___DKR1">#REF!</definedName>
    <definedName name="___ECU1">#REF!</definedName>
    <definedName name="___ESC1">#REF!</definedName>
    <definedName name="___EXR1">#REF!</definedName>
    <definedName name="___EXR2">#REF!</definedName>
    <definedName name="___EXR3">#REF!</definedName>
    <definedName name="___f">[6]bop1!#REF!</definedName>
    <definedName name="___FAL1">#REF!</definedName>
    <definedName name="___FAL10">#REF!</definedName>
    <definedName name="___FAL11">#REF!</definedName>
    <definedName name="___FAL12">#REF!</definedName>
    <definedName name="___FAL2">#REF!</definedName>
    <definedName name="___FAL3">#REF!</definedName>
    <definedName name="___FAL4">#REF!</definedName>
    <definedName name="___FAL5">#REF!</definedName>
    <definedName name="___FAL6">#REF!</definedName>
    <definedName name="___FAL7">#REF!</definedName>
    <definedName name="___FAL8">#REF!</definedName>
    <definedName name="___FAL9">#REF!</definedName>
    <definedName name="___FIV1">#REF!</definedName>
    <definedName name="___FMK1">#REF!</definedName>
    <definedName name="___IKR1">#REF!</definedName>
    <definedName name="___IRP1">#REF!</definedName>
    <definedName name="___JR1">#REF!</definedName>
    <definedName name="___JR2">#REF!</definedName>
    <definedName name="___LIT1">#REF!</definedName>
    <definedName name="___MEX1">#REF!</definedName>
    <definedName name="___PTA1">#REF!</definedName>
    <definedName name="___rge1">#REF!</definedName>
    <definedName name="___ROS1">#N/A</definedName>
    <definedName name="___ROS2">#N/A</definedName>
    <definedName name="___ROS3">#N/A</definedName>
    <definedName name="___ROS4">#N/A</definedName>
    <definedName name="___SAR1">#REF!</definedName>
    <definedName name="___TAB10">[2]TC!#REF!</definedName>
    <definedName name="___TAB11">[2]TC!#REF!</definedName>
    <definedName name="___TAB13">[2]TC!#REF!</definedName>
    <definedName name="___TAB16">[2]Null1!#REF!</definedName>
    <definedName name="___TAB18">[2]TC!#REF!</definedName>
    <definedName name="___TAB19">[2]TC!#REF!</definedName>
    <definedName name="___TAB20">[2]TC!#REF!</definedName>
    <definedName name="___TAB21">[2]TC!#REF!</definedName>
    <definedName name="___TAB22">[2]TC!#REF!</definedName>
    <definedName name="___TAB3">[2]TC!#REF!</definedName>
    <definedName name="___tAB4">[4]Sheet2!$A$1:$G$71</definedName>
    <definedName name="___TAB5">[2]TC!#REF!</definedName>
    <definedName name="___TAB6">[2]TC!#REF!</definedName>
    <definedName name="___TAB8">[2]TC!#REF!</definedName>
    <definedName name="___TAB9">[2]TC!#REF!</definedName>
    <definedName name="__123Graph_A" hidden="1">'[7]Crédito SPNF (fiscal)'!#REF!</definedName>
    <definedName name="__123Graph_AChart1" hidden="1">'[8]Cable 2'!#REF!</definedName>
    <definedName name="__123Graph_AChart2" hidden="1">'[8]Cable 2'!#REF!</definedName>
    <definedName name="__123Graph_AChart3" hidden="1">'[8]Cable 2'!#REF!</definedName>
    <definedName name="__123Graph_AChart4" hidden="1">'[8]Cable 2'!#REF!</definedName>
    <definedName name="__123Graph_AChart5" hidden="1">'[8]Cable 2'!#REF!</definedName>
    <definedName name="__123Graph_AChart6" hidden="1">'[8]Cable 2'!#REF!</definedName>
    <definedName name="__123Graph_AChart7" hidden="1">'[8]Cable 2'!#REF!</definedName>
    <definedName name="__123Graph_ACurrent" hidden="1">'[8]Cable 2'!#REF!</definedName>
    <definedName name="__123Graph_AREER" hidden="1">[9]ER!#REF!</definedName>
    <definedName name="__123Graph_B" hidden="1">[10]FLUJO!$B$7929:$C$7929</definedName>
    <definedName name="__123Graph_BChart1" hidden="1">#REF!</definedName>
    <definedName name="__123Graph_BChart2" hidden="1">#REF!</definedName>
    <definedName name="__123Graph_BChart3" hidden="1">#REF!</definedName>
    <definedName name="__123Graph_BChart4" hidden="1">#REF!</definedName>
    <definedName name="__123Graph_BChart5" hidden="1">#REF!</definedName>
    <definedName name="__123Graph_BChart6" hidden="1">#REF!</definedName>
    <definedName name="__123Graph_BChart7" hidden="1">#REF!</definedName>
    <definedName name="__123Graph_BCurrent" hidden="1">#REF!</definedName>
    <definedName name="__123Graph_BREER" hidden="1">[9]ER!#REF!</definedName>
    <definedName name="__123Graph_C" hidden="1">[10]FLUJO!$B$7936:$C$7936</definedName>
    <definedName name="__123Graph_CREER" hidden="1">[9]ER!#REF!</definedName>
    <definedName name="__123Graph_D" hidden="1">[10]FLUJO!$B$7942:$C$7942</definedName>
    <definedName name="__123Graph_E" hidden="1">[11]PFMON!#REF!</definedName>
    <definedName name="__123Graph_F" hidden="1">'[12]shared data'!#REF!</definedName>
    <definedName name="__123Graph_X" hidden="1">'[13]shared data'!$B$7901:$C$7901</definedName>
    <definedName name="__3__123Graph_ACPI_ER_LOG" hidden="1">[9]ER!#REF!</definedName>
    <definedName name="__4__123Graph_BCPI_ER_LOG" hidden="1">[9]ER!#REF!</definedName>
    <definedName name="__5__123Graph_BIBA_IBRD" hidden="1">[9]WB!#REF!</definedName>
    <definedName name="__AUS1">#REF!</definedName>
    <definedName name="__BTO2">#REF!</definedName>
    <definedName name="__DEG1">#REF!</definedName>
    <definedName name="__DKR1">#REF!</definedName>
    <definedName name="__ECU1">#REF!</definedName>
    <definedName name="__ESC1">#REF!</definedName>
    <definedName name="__EXR1">#REF!</definedName>
    <definedName name="__EXR2">#REF!</definedName>
    <definedName name="__EXR3">#REF!</definedName>
    <definedName name="__f">[5]bop1!#REF!</definedName>
    <definedName name="__FAL1">#REF!</definedName>
    <definedName name="__FAL10">#REF!</definedName>
    <definedName name="__FAL11">#REF!</definedName>
    <definedName name="__FAL12">#REF!</definedName>
    <definedName name="__FAL2">#REF!</definedName>
    <definedName name="__FAL3">#REF!</definedName>
    <definedName name="__FAL4">#REF!</definedName>
    <definedName name="__FAL5">#REF!</definedName>
    <definedName name="__FAL6">#REF!</definedName>
    <definedName name="__FAL7">#REF!</definedName>
    <definedName name="__FAL8">#REF!</definedName>
    <definedName name="__FAL9">#REF!</definedName>
    <definedName name="__FIV1">#REF!</definedName>
    <definedName name="__FMK1">#REF!</definedName>
    <definedName name="__IKR1">#REF!</definedName>
    <definedName name="__IRP1">#REF!</definedName>
    <definedName name="__JR1">#REF!</definedName>
    <definedName name="__JR2">#REF!</definedName>
    <definedName name="__LIT1">#REF!</definedName>
    <definedName name="__MEX1">#REF!</definedName>
    <definedName name="__PTA1">#REF!</definedName>
    <definedName name="__rge1">#REF!</definedName>
    <definedName name="__ROS1">#N/A</definedName>
    <definedName name="__ROS2">#N/A</definedName>
    <definedName name="__ROS3">#N/A</definedName>
    <definedName name="__ROS4">#N/A</definedName>
    <definedName name="__SAR1">#REF!</definedName>
    <definedName name="__TAB10">[2]TC!#REF!</definedName>
    <definedName name="__TAB11">[2]TC!#REF!</definedName>
    <definedName name="__TAB13">[2]TC!#REF!</definedName>
    <definedName name="__TAB16">[2]Null1!#REF!</definedName>
    <definedName name="__TAB18">[2]TC!#REF!</definedName>
    <definedName name="__TAB19">[2]TC!#REF!</definedName>
    <definedName name="__TAB20">[2]TC!#REF!</definedName>
    <definedName name="__TAB21">[2]TC!#REF!</definedName>
    <definedName name="__TAB22">[2]TC!#REF!</definedName>
    <definedName name="__TAB3">[2]TC!#REF!</definedName>
    <definedName name="__tAB4">[4]Sheet2!$A$1:$G$71</definedName>
    <definedName name="__TAB5">[2]TC!#REF!</definedName>
    <definedName name="__TAB6">[2]TC!#REF!</definedName>
    <definedName name="__TAB8">[2]TC!#REF!</definedName>
    <definedName name="__TAB9">[2]TC!#REF!</definedName>
    <definedName name="_1">#N/A</definedName>
    <definedName name="_1981">#REF!</definedName>
    <definedName name="_1982">#REF!</definedName>
    <definedName name="_1983">#REF!</definedName>
    <definedName name="_1984">#REF!</definedName>
    <definedName name="_1985">#REF!</definedName>
    <definedName name="_1986">#REF!</definedName>
    <definedName name="_1987">#REF!</definedName>
    <definedName name="_1988">#REF!</definedName>
    <definedName name="_1989">#REF!</definedName>
    <definedName name="_1990">#REF!</definedName>
    <definedName name="_1991">#REF!</definedName>
    <definedName name="_1992">#REF!</definedName>
    <definedName name="_1993">#REF!</definedName>
    <definedName name="_1994">#REF!</definedName>
    <definedName name="_1995">#REF!</definedName>
    <definedName name="_1996">#REF!</definedName>
    <definedName name="_1997">#REF!</definedName>
    <definedName name="_1998">#REF!</definedName>
    <definedName name="_1999">#REF!</definedName>
    <definedName name="_2000">#REF!</definedName>
    <definedName name="_2001">#REF!</definedName>
    <definedName name="_2002">#REF!</definedName>
    <definedName name="_2003">#REF!</definedName>
    <definedName name="_25__123Graph_ACPI_ER_LOG" hidden="1">[14]ER!#REF!</definedName>
    <definedName name="_26__123Graph_BCPI_ER_LOG" hidden="1">[14]ER!#REF!</definedName>
    <definedName name="_27__123Graph_ACPI_ER_LOG" hidden="1">[9]ER!#REF!</definedName>
    <definedName name="_27__123Graph_BIBA_IBRD" hidden="1">[14]WB!#REF!</definedName>
    <definedName name="_3.__No_club_de_París__Después_del_30_Jun_84">#REF!</definedName>
    <definedName name="_3__123Graph_ACPI_ER_LOG" hidden="1">[9]ER!#REF!</definedName>
    <definedName name="_39__123Graph_BCPI_ER_LOG" hidden="1">[9]ER!#REF!</definedName>
    <definedName name="_4__123Graph_BCPI_ER_LOG" hidden="1">[9]ER!#REF!</definedName>
    <definedName name="_5__123Graph_BIBA_IBRD" hidden="1">[9]WB!#REF!</definedName>
    <definedName name="_51__123Graph_BIBA_IBRD" hidden="1">[9]WB!#REF!</definedName>
    <definedName name="_518">#REF!</definedName>
    <definedName name="_617">#REF!</definedName>
    <definedName name="_675">#REF!</definedName>
    <definedName name="_681">#REF!</definedName>
    <definedName name="_AUS1">#REF!</definedName>
    <definedName name="_BTO2">#REF!</definedName>
    <definedName name="_DEG1">#REF!</definedName>
    <definedName name="_DKR1">#REF!</definedName>
    <definedName name="_ECU1">#REF!</definedName>
    <definedName name="_ESC1">#REF!</definedName>
    <definedName name="_EXR1">#REF!</definedName>
    <definedName name="_EXR2">#REF!</definedName>
    <definedName name="_EXR3">#REF!</definedName>
    <definedName name="_f">[15]bop1!#REF!</definedName>
    <definedName name="_FAL1">#REF!</definedName>
    <definedName name="_FAL10">#REF!</definedName>
    <definedName name="_FAL11">#REF!</definedName>
    <definedName name="_FAL12">#REF!</definedName>
    <definedName name="_FAL2">#REF!</definedName>
    <definedName name="_FAL3">#REF!</definedName>
    <definedName name="_FAL4">#REF!</definedName>
    <definedName name="_FAL5">#REF!</definedName>
    <definedName name="_FAL6">#REF!</definedName>
    <definedName name="_FAL7">#REF!</definedName>
    <definedName name="_FAL8">#REF!</definedName>
    <definedName name="_FAL9">#REF!</definedName>
    <definedName name="_Fill" hidden="1">'[13]shared data'!$A$4:$A$642</definedName>
    <definedName name="_Fill1" hidden="1">#REF!</definedName>
    <definedName name="_xlnm._FilterDatabase" hidden="1">[16]C!$P$428:$T$428</definedName>
    <definedName name="_FIV1">#REF!</definedName>
    <definedName name="_FMK1">#REF!</definedName>
    <definedName name="_IKR1">#REF!</definedName>
    <definedName name="_IRP1">#REF!</definedName>
    <definedName name="_JR1">#REF!</definedName>
    <definedName name="_JR2">#REF!</definedName>
    <definedName name="_Key1" hidden="1">#REF!</definedName>
    <definedName name="_LIT1">#REF!</definedName>
    <definedName name="_MEX1">#REF!</definedName>
    <definedName name="_Order1" hidden="1">255</definedName>
    <definedName name="_Order2" hidden="1">0</definedName>
    <definedName name="_Parse_Out" hidden="1">#REF!</definedName>
    <definedName name="_PTA1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ge1">#REF!</definedName>
    <definedName name="_ROS1">#N/A</definedName>
    <definedName name="_ROS2">#N/A</definedName>
    <definedName name="_ROS3">#N/A</definedName>
    <definedName name="_ROS4">#N/A</definedName>
    <definedName name="_SAR1">#REF!</definedName>
    <definedName name="_Sort" hidden="1">#REF!</definedName>
    <definedName name="_TAB10">[2]TC!#REF!</definedName>
    <definedName name="_TAB11">[2]TC!#REF!</definedName>
    <definedName name="_TAB13">[2]TC!#REF!</definedName>
    <definedName name="_TAB16">[2]Null1!#REF!</definedName>
    <definedName name="_TAB18">[2]TC!#REF!</definedName>
    <definedName name="_TAB19">[2]TC!#REF!</definedName>
    <definedName name="_TAB20">[2]TC!#REF!</definedName>
    <definedName name="_TAB21">[2]TC!#REF!</definedName>
    <definedName name="_TAB22">[2]TC!#REF!</definedName>
    <definedName name="_TAB3">[2]TC!#REF!</definedName>
    <definedName name="_tAB4">[4]Sheet2!$A$1:$G$71</definedName>
    <definedName name="_TAB5">[2]TC!#REF!</definedName>
    <definedName name="_TAB6">[2]TC!#REF!</definedName>
    <definedName name="_TAB8">[2]TC!#REF!</definedName>
    <definedName name="_TAB9">[2]TC!#REF!</definedName>
    <definedName name="A">#REF!</definedName>
    <definedName name="AccessDatabase" hidden="1">"\\De2kp-42538\BOLETIN\Claga\CLAGA2000.mdb"</definedName>
    <definedName name="ACTIVATE">#REF!</definedName>
    <definedName name="ACUMULADO">#N/A</definedName>
    <definedName name="Adb">[17]CIRRs!$C$59</definedName>
    <definedName name="Adf">[17]CIRRs!$C$60</definedName>
    <definedName name="AI">'[18]Expenditure &amp; Saving'!$AF$1:$AF$65536</definedName>
    <definedName name="ALL">#REF!</definedName>
    <definedName name="ALTNGDP_R">[19]Q1!#REF!</definedName>
    <definedName name="ALTPCPI">[19]Q3!#REF!</definedName>
    <definedName name="amort">#REF!</definedName>
    <definedName name="Amorti">[20]info!#REF!</definedName>
    <definedName name="anatrimestral">'[21]bop1datos rev'!#REF!</definedName>
    <definedName name="APU">#REF!</definedName>
    <definedName name="_xlnm.Print_Area" localSheetId="0">'Por Partida'!$B$1:$W$182</definedName>
    <definedName name="_xlnm.Print_Area">#REF!</definedName>
    <definedName name="ASAU">#REF!</definedName>
    <definedName name="ASAU1">#REF!</definedName>
    <definedName name="asd">[22]!asd</definedName>
    <definedName name="asda" hidden="1">'[8]Cable 2'!#REF!</definedName>
    <definedName name="Assistance">[23]Sheet1!$B$2:$T$56</definedName>
    <definedName name="ASSUMPB">#REF!</definedName>
    <definedName name="ATS">#REF!</definedName>
    <definedName name="AUS">#REF!</definedName>
    <definedName name="AVISO">#REF!</definedName>
    <definedName name="B">#REF!</definedName>
    <definedName name="Badea">[17]CIRRs!$C$67</definedName>
    <definedName name="BAL">#REF!</definedName>
    <definedName name="BANCOS">#REF!</definedName>
    <definedName name="_xlnm.Database">#REF!</definedName>
    <definedName name="bc" hidden="1">'[7]Crédito SPNF (fiscal)'!#REF!</definedName>
    <definedName name="BCA">#REF!</definedName>
    <definedName name="BCA_GDP">[24]Q6!#REF!</definedName>
    <definedName name="BCA_NGDP">[24]Q6!#REF!</definedName>
    <definedName name="BCH_10G">#REF!</definedName>
    <definedName name="BCRD15" hidden="1">'[7]Crédito SPNF (fiscal)'!#REF!</definedName>
    <definedName name="BDEAC">[17]CIRRs!$C$70</definedName>
    <definedName name="BE">[24]Q6!$E$62:$AH$62</definedName>
    <definedName name="BEA">#REF!</definedName>
    <definedName name="BEABA">#REF!</definedName>
    <definedName name="BEABI">#REF!</definedName>
    <definedName name="BEAMU">#REF!</definedName>
    <definedName name="BEC">#REF!</definedName>
    <definedName name="BED">[24]Q6!$E$21:$AH$21</definedName>
    <definedName name="BED_6">[24]Q6!#REF!</definedName>
    <definedName name="BEF">[17]CIRRs!$C$79</definedName>
    <definedName name="Bei">[20]terms!#REF!</definedName>
    <definedName name="BEO">#REF!</definedName>
    <definedName name="BER">#REF!</definedName>
    <definedName name="BERBA">#REF!</definedName>
    <definedName name="BERBI">#REF!</definedName>
    <definedName name="BF">#REF!</definedName>
    <definedName name="BFD">#REF!</definedName>
    <definedName name="BFDA">[24]Q6!#REF!</definedName>
    <definedName name="BFDI">#REF!</definedName>
    <definedName name="BFDIL">[24]Q6!$E$27:$AH$27</definedName>
    <definedName name="BFL_C_G">#REF!</definedName>
    <definedName name="BFL_C_P">#REF!</definedName>
    <definedName name="BFL_CBA">#REF!</definedName>
    <definedName name="BFL_CBI">#REF!</definedName>
    <definedName name="BFL_CMU">#REF!</definedName>
    <definedName name="BFL_D">[24]Q7!$E$26:$AH$26</definedName>
    <definedName name="BFL_D_G">#REF!</definedName>
    <definedName name="BFL_D_P">#REF!</definedName>
    <definedName name="BFL_DBA">#REF!</definedName>
    <definedName name="BFL_DBI">#REF!</definedName>
    <definedName name="BFL_DF">#REF!</definedName>
    <definedName name="BFL_DMU">#REF!</definedName>
    <definedName name="BFLB_DF">#REF!</definedName>
    <definedName name="BFLRES">#REF!</definedName>
    <definedName name="BFO">[24]Q6!#REF!</definedName>
    <definedName name="BFO_S">#REF!</definedName>
    <definedName name="BFOA">[24]Q6!$E$45:$AH$45</definedName>
    <definedName name="BFOAG">[24]Q6!$E$47:$AH$47</definedName>
    <definedName name="BFOL">[24]Q6!#REF!</definedName>
    <definedName name="BFOL_B">[24]Q6!$E$56:$AH$56</definedName>
    <definedName name="BFOL_G">[24]Q6!$E$52:$AH$52</definedName>
    <definedName name="BFOL_L">[24]Q6!$E$48:$AH$48</definedName>
    <definedName name="BFOL_O">[24]Q6!#REF!</definedName>
    <definedName name="BFOL_S">[24]Q6!$E$51:$AH$51</definedName>
    <definedName name="BFOLB">[24]Q6!$E$56:$AH$56</definedName>
    <definedName name="BFOLG_L">[24]Q6!$E$50:$AH$50</definedName>
    <definedName name="BFOTH">#REF!</definedName>
    <definedName name="BFP">[24]Q6!$E$29:$AH$29</definedName>
    <definedName name="BFPA">#REF!</definedName>
    <definedName name="BFPAG">[24]Q6!$E$32:$AH$32</definedName>
    <definedName name="BFPL">#REF!</definedName>
    <definedName name="BFPLBN">[24]Q6!$E$41:$AH$41</definedName>
    <definedName name="BFPLD">[24]Q6!#REF!</definedName>
    <definedName name="BFPLD_G">[24]Q6!$E$37:$AH$37</definedName>
    <definedName name="BFPLE">[24]Q6!$E$33:$AH$33</definedName>
    <definedName name="BFPLE_G">[24]Q6!$E$35:$AH$35</definedName>
    <definedName name="BFPLMM">[24]Q6!$E$43:$AH$43</definedName>
    <definedName name="BFRA">#REF!</definedName>
    <definedName name="BFUND">#REF!</definedName>
    <definedName name="BGS">[24]Q6!#REF!</definedName>
    <definedName name="BI">[24]Q6!#REF!</definedName>
    <definedName name="BIP">[24]Q6!$E$14:$AH$14</definedName>
    <definedName name="BK">#REF!</definedName>
    <definedName name="BKF">#REF!</definedName>
    <definedName name="BKFA">[24]Q6!#REF!</definedName>
    <definedName name="BKFBA">#REF!</definedName>
    <definedName name="BKFBI">#REF!</definedName>
    <definedName name="BKFMU">#REF!</definedName>
    <definedName name="BKO">[24]Q6!$E$22:$AH$22</definedName>
    <definedName name="blopaaaaa">#REF!</definedName>
    <definedName name="BM">[24]Q6!#REF!</definedName>
    <definedName name="BMG">#REF!</definedName>
    <definedName name="BMI">#REF!</definedName>
    <definedName name="BMII">[24]Q6!$E$15:$AH$15</definedName>
    <definedName name="BMII_7">[24]Q7!#REF!</definedName>
    <definedName name="BMII_G">#REF!</definedName>
    <definedName name="BMII_P">#REF!</definedName>
    <definedName name="BMIIBA">#REF!</definedName>
    <definedName name="BMIIBI">#REF!</definedName>
    <definedName name="BMIIMU">#REF!</definedName>
    <definedName name="BMS">#REF!</definedName>
    <definedName name="BNEO">#REF!</definedName>
    <definedName name="BO">#REF!</definedName>
    <definedName name="BOP">#REF!</definedName>
    <definedName name="BOPF">#REF!</definedName>
    <definedName name="bpeju02">[25]bop1actual!#REF!</definedName>
    <definedName name="BRASS">[24]Q6!#REF!</definedName>
    <definedName name="BRASS_1">[24]Q6!#REF!</definedName>
    <definedName name="BRASS_6">[24]Q6!#REF!</definedName>
    <definedName name="brqlmzf" hidden="1">'[26]Cable 2'!#REF!</definedName>
    <definedName name="BS">#REF!</definedName>
    <definedName name="BS1A">#REF!</definedName>
    <definedName name="BTO">#REF!</definedName>
    <definedName name="BTR">[24]Q6!$E$16:$AH$16</definedName>
    <definedName name="BTRG">#REF!</definedName>
    <definedName name="BTRP">#REF!</definedName>
    <definedName name="Button_13">"CLAGA2000_Consolidado_2001_List"</definedName>
    <definedName name="BX">[24]Q6!#REF!</definedName>
    <definedName name="BXG">#REF!</definedName>
    <definedName name="BXI">#REF!</definedName>
    <definedName name="BXS">#REF!</definedName>
    <definedName name="C_">#REF!</definedName>
    <definedName name="CAD">#REF!</definedName>
    <definedName name="ccc">#REF!</definedName>
    <definedName name="CD">#REF!</definedName>
    <definedName name="CD1A">#REF!</definedName>
    <definedName name="CDE">#REF!</definedName>
    <definedName name="CFA">[17]CIRRs!$C$81</definedName>
    <definedName name="CHF">#REF!</definedName>
    <definedName name="CHK1.1">[19]Q1!#REF!</definedName>
    <definedName name="CHK2.1">[19]Q2!#REF!</definedName>
    <definedName name="CHK2.2">[19]Q2!#REF!</definedName>
    <definedName name="CHK2.3">[19]Q2!#REF!</definedName>
    <definedName name="CHK5.1">[24]Q5!#REF!</definedName>
    <definedName name="cirr">#REF!</definedName>
    <definedName name="CLUB91">#REF!</definedName>
    <definedName name="CN">#REF!</definedName>
    <definedName name="CN1A">#REF!</definedName>
    <definedName name="CNY">#REF!</definedName>
    <definedName name="COLOMBIA">#REF!</definedName>
    <definedName name="cons">#REF!</definedName>
    <definedName name="CONTENTS">[27]Contents!$A$1:$F$36</definedName>
    <definedName name="COUNT">#REF!</definedName>
    <definedName name="COUNTER">#REF!</definedName>
    <definedName name="CredDep">#REF!</definedName>
    <definedName name="CRUZ">#REF!</definedName>
    <definedName name="CRUZ1">#REF!</definedName>
    <definedName name="CS">#REF!</definedName>
    <definedName name="CS1A">#REF!</definedName>
    <definedName name="D">#REF!</definedName>
    <definedName name="D_ALTBCA_GDP">#REF!</definedName>
    <definedName name="D_ALTNGDP_R">#REF!</definedName>
    <definedName name="D_ALTNGDP_RG">#REF!</definedName>
    <definedName name="D_ALTPCPI">#REF!</definedName>
    <definedName name="D_ALTPCPIG">#REF!</definedName>
    <definedName name="D_B">[24]Q7!$E$17:$AH$17</definedName>
    <definedName name="D_BCA_GDP">#REF!</definedName>
    <definedName name="D_BFD">#REF!</definedName>
    <definedName name="D_BFL">#REF!</definedName>
    <definedName name="D_BFL_D">#REF!</definedName>
    <definedName name="D_BFL_S">#REF!</definedName>
    <definedName name="D_BFLG">#REF!</definedName>
    <definedName name="D_BFOP">#REF!</definedName>
    <definedName name="D_BFPP">#REF!</definedName>
    <definedName name="D_BFRA1">#REF!</definedName>
    <definedName name="D_BFX">#REF!</definedName>
    <definedName name="D_BFXG">#REF!</definedName>
    <definedName name="D_BFXP">#REF!</definedName>
    <definedName name="D_BRASS">#REF!</definedName>
    <definedName name="D_CalcNGS">#REF!</definedName>
    <definedName name="D_CalcNMG_R">#REF!</definedName>
    <definedName name="D_CalcNXG_R">#REF!</definedName>
    <definedName name="D_D">#REF!</definedName>
    <definedName name="D_D_B">#REF!</definedName>
    <definedName name="D_D_Bdiff">#REF!</definedName>
    <definedName name="D_D_Bdiff1">#REF!</definedName>
    <definedName name="D_D_G">#REF!</definedName>
    <definedName name="D_D_Gdiff">#REF!</definedName>
    <definedName name="D_D_Gdiff1">#REF!</definedName>
    <definedName name="D_D_S">#REF!</definedName>
    <definedName name="D_D_Sdiff">#REF!</definedName>
    <definedName name="D_D_Sdiff1">#REF!</definedName>
    <definedName name="D_DA">#REF!</definedName>
    <definedName name="D_DAdiff">#REF!</definedName>
    <definedName name="D_DAdiff1">#REF!</definedName>
    <definedName name="D_Ddiff">#REF!</definedName>
    <definedName name="D_Ddiff1">#REF!</definedName>
    <definedName name="D_DSdiff">#REF!</definedName>
    <definedName name="D_DSdiff1">#REF!</definedName>
    <definedName name="D_EDNA">#REF!</definedName>
    <definedName name="D_ENDA">#REF!</definedName>
    <definedName name="D_G">#REF!</definedName>
    <definedName name="D_GCB">#REF!</definedName>
    <definedName name="D_GGB">#REF!</definedName>
    <definedName name="D_L">[24]Q7!#REF!</definedName>
    <definedName name="D_MCV">#REF!</definedName>
    <definedName name="D_MCV_B">#REF!</definedName>
    <definedName name="D_MCV_D">#REF!</definedName>
    <definedName name="D_MCV_N">#REF!</definedName>
    <definedName name="D_MCV_T">#REF!</definedName>
    <definedName name="D_NGDP">#REF!</definedName>
    <definedName name="D_NGDP_D">#REF!</definedName>
    <definedName name="D_NGDP_DAQ">#REF!</definedName>
    <definedName name="D_NGDP_DQ">#REF!</definedName>
    <definedName name="D_NGDP_RG">#REF!</definedName>
    <definedName name="D_NGDP_RGAQ">#REF!</definedName>
    <definedName name="D_NGDP_RGQ">#REF!</definedName>
    <definedName name="D_NGDPD">#REF!</definedName>
    <definedName name="D_NGDPDPC">#REF!</definedName>
    <definedName name="D_NGS">#REF!</definedName>
    <definedName name="D_NMG_R">#REF!</definedName>
    <definedName name="D_NSDGDP">#REF!</definedName>
    <definedName name="D_NSDGDP_R">#REF!</definedName>
    <definedName name="D_NTDD_RG">#REF!</definedName>
    <definedName name="D_NTDD_RGAQ">#REF!</definedName>
    <definedName name="D_NTDD_RGQ">#REF!</definedName>
    <definedName name="D_NXG_R">#REF!</definedName>
    <definedName name="D_O">[24]Q7!#REF!</definedName>
    <definedName name="D_OTB">#REF!</definedName>
    <definedName name="D_P">#REF!</definedName>
    <definedName name="D_PCPI">#REF!</definedName>
    <definedName name="D_PCPIAQ">#REF!</definedName>
    <definedName name="D_PCPIG">#REF!</definedName>
    <definedName name="D_PCPIGAQ">#REF!</definedName>
    <definedName name="D_PCPIGQ">#REF!</definedName>
    <definedName name="D_PCPIQ">#REF!</definedName>
    <definedName name="D_PPPPC">#REF!</definedName>
    <definedName name="D_PPPWGT">#REF!</definedName>
    <definedName name="D_S">#REF!</definedName>
    <definedName name="D_SRM">[24]Q7!#REF!</definedName>
    <definedName name="D_SY">[24]Q7!$E$10:$AH$10</definedName>
    <definedName name="D_WPCP33_D">#REF!</definedName>
    <definedName name="DA">#REF!</definedName>
    <definedName name="DABA">#REF!</definedName>
    <definedName name="DABI">#REF!</definedName>
    <definedName name="DAMU">#REF!</definedName>
    <definedName name="Database_MI">#REF!</definedName>
    <definedName name="date">[28]Tablas!$IV$1:$IV$2</definedName>
    <definedName name="dates">[4]Sheet2!$S$8:$S$155</definedName>
    <definedName name="DATES_A">[4]Sheet2!$D$2:$AC$2</definedName>
    <definedName name="datesaa">#REF!</definedName>
    <definedName name="datess">#REF!</definedName>
    <definedName name="DB">[24]Q7!$E$20:$AH$20</definedName>
    <definedName name="DBA">#REF!</definedName>
    <definedName name="DBI">#REF!</definedName>
    <definedName name="DDD">#REF!</definedName>
    <definedName name="DDR">#REF!</definedName>
    <definedName name="DDRBA">#REF!</definedName>
    <definedName name="DEG">#REF!</definedName>
    <definedName name="DEM">[17]CIRRs!$C$84</definedName>
    <definedName name="DEMEURO">#REF!</definedName>
    <definedName name="DG">[24]Q7!$E$19:$AH$19</definedName>
    <definedName name="DG_S">[24]Q7!$E$14:$AH$14</definedName>
    <definedName name="Discount_IDA1">#REF!</definedName>
    <definedName name="Discount_NC">#REF!</definedName>
    <definedName name="DiscountRate">#REF!</definedName>
    <definedName name="DIVISOOR">[29]Sheet2!$A$46</definedName>
    <definedName name="divisor">#REF!</definedName>
    <definedName name="DIVISOR1">#REF!</definedName>
    <definedName name="DKK">#REF!</definedName>
    <definedName name="DKR">#REF!</definedName>
    <definedName name="DM">#REF!</definedName>
    <definedName name="DM1A">#REF!</definedName>
    <definedName name="DMU">#REF!</definedName>
    <definedName name="DO">[24]Q7!#REF!</definedName>
    <definedName name="dr">#REF!</definedName>
    <definedName name="DR1A">#REF!</definedName>
    <definedName name="DS">[24]Q7!$E$22:$AH$22</definedName>
    <definedName name="dsaout">#REF!</definedName>
    <definedName name="DSI">[24]Q7!#REF!</definedName>
    <definedName name="DSP">[24]Q7!$E$23:$AH$23</definedName>
    <definedName name="DSPG">[24]Q7!$E$25:$AH$25</definedName>
    <definedName name="DTS">#REF!</definedName>
    <definedName name="dummy">#REF!</definedName>
    <definedName name="DY">#REF!</definedName>
    <definedName name="DY1A">#REF!</definedName>
    <definedName name="e">[30]bop1!#REF!</definedName>
    <definedName name="Ecowas">[20]terms!#REF!</definedName>
    <definedName name="ECU">#REF!</definedName>
    <definedName name="EDNA">[24]Q6!#REF!</definedName>
    <definedName name="EIB">[17]CIRRs!$C$61</definedName>
    <definedName name="empty">[24]Q5!$DZ$1</definedName>
    <definedName name="ENDA">#REF!</definedName>
    <definedName name="ENDA_PR">#REF!</definedName>
    <definedName name="ENDE">#REF!</definedName>
    <definedName name="EP">#REF!</definedName>
    <definedName name="ergferger" hidden="1">{"Main Economic Indicators",#N/A,FALSE,"C"}</definedName>
    <definedName name="ESC">#REF!</definedName>
    <definedName name="ESP">#REF!</definedName>
    <definedName name="EU">[17]CIRRs!$C$62</definedName>
    <definedName name="EUR">[17]CIRRs!$C$87</definedName>
    <definedName name="EURO">#REF!</definedName>
    <definedName name="EURO1">#REF!</definedName>
    <definedName name="EvolDe" hidden="1">{"Main Economic Indicators",#N/A,FALSE,"C"}</definedName>
    <definedName name="EvolDeuda17int">#REF!</definedName>
    <definedName name="Exch.Rate">#REF!</definedName>
    <definedName name="ExitWRS">[31]Main!$AB$25</definedName>
    <definedName name="EXR_UPDATE">#REF!</definedName>
    <definedName name="External_debt_indicators">[32]Table3!$F$8:$AB$437:'[32]Table3'!$AB$9</definedName>
    <definedName name="FAL">#REF!</definedName>
    <definedName name="FB">#REF!</definedName>
    <definedName name="FB1A">#REF!</definedName>
    <definedName name="FF">#REF!</definedName>
    <definedName name="FF1A">#REF!</definedName>
    <definedName name="FIDR">#REF!</definedName>
    <definedName name="FIM">#REF!</definedName>
    <definedName name="FISC">#REF!</definedName>
    <definedName name="FLOWS">#REF!</definedName>
    <definedName name="FMB">#REF!</definedName>
    <definedName name="FMK">#REF!</definedName>
    <definedName name="FORMATO">#N/A</definedName>
    <definedName name="FRF">#REF!</definedName>
    <definedName name="FRFEURO">#REF!</definedName>
    <definedName name="FS">#REF!</definedName>
    <definedName name="FS1A">#REF!</definedName>
    <definedName name="FT">#REF!</definedName>
    <definedName name="FT1A">#REF!</definedName>
    <definedName name="FUENTE">#REF!</definedName>
    <definedName name="fuente1">#REF!</definedName>
    <definedName name="GBP">#REF!</definedName>
    <definedName name="GCB">[19]Q4!#REF!</definedName>
    <definedName name="GCB_NGDP">[19]Q4!#REF!</definedName>
    <definedName name="GCEC">#REF!</definedName>
    <definedName name="GCED">#REF!</definedName>
    <definedName name="GCEE">#REF!</definedName>
    <definedName name="GCEEP">#REF!</definedName>
    <definedName name="GCEES">#REF!</definedName>
    <definedName name="GCEG">#REF!</definedName>
    <definedName name="GCEH">#REF!</definedName>
    <definedName name="GCEHP">#REF!</definedName>
    <definedName name="GCEI_D">#REF!</definedName>
    <definedName name="GCEI_F">#REF!</definedName>
    <definedName name="GCENL">#REF!</definedName>
    <definedName name="GCEO">#REF!</definedName>
    <definedName name="GCESWH">#REF!</definedName>
    <definedName name="GCEW">#REF!</definedName>
    <definedName name="GCG">#REF!</definedName>
    <definedName name="GCGC">#REF!</definedName>
    <definedName name="GCND_NGDP">[19]Q4!#REF!</definedName>
    <definedName name="GCRG">#REF!</definedName>
    <definedName name="GDP">'[33]Empresas Publicas detalle'!#REF!</definedName>
    <definedName name="GGB">[19]Q4!#REF!</definedName>
    <definedName name="GGB_NGDP">[19]Q4!#REF!</definedName>
    <definedName name="GGEC">#REF!</definedName>
    <definedName name="GGENL">#REF!</definedName>
    <definedName name="GGRG">#REF!</definedName>
    <definedName name="GOB">#REF!</definedName>
    <definedName name="Grace_IDA1">#REF!</definedName>
    <definedName name="Grace_NC">#REF!</definedName>
    <definedName name="Grace1_IDA">#REF!</definedName>
    <definedName name="GUIL">#REF!</definedName>
    <definedName name="GUIL1">#REF!</definedName>
    <definedName name="h">[30]bop1!#REF!</definedName>
    <definedName name="Heading">#REF!</definedName>
    <definedName name="Heading2">#REF!</definedName>
    <definedName name="Heading39">[4]Sheet2!$A$1:$G$5</definedName>
    <definedName name="HIPCDATA">#REF!</definedName>
    <definedName name="HTML_CodePage" hidden="1">1252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Ibrd">[17]CIRRs!$C$63</definedName>
    <definedName name="IDA">[17]CIRRs!$C$64</definedName>
    <definedName name="IDA_assistance">'[34]tab 14'!$B$6:$U$25</definedName>
    <definedName name="IDB">#REF!</definedName>
    <definedName name="Ifad">[17]CIRRs!$C$65</definedName>
    <definedName name="IKR">#REF!</definedName>
    <definedName name="INFISC1">#REF!</definedName>
    <definedName name="INFISC2">#REF!</definedName>
    <definedName name="info">#REF!</definedName>
    <definedName name="infonotes">#REF!</definedName>
    <definedName name="INMN">#REF!</definedName>
    <definedName name="INPROJ">#REF!</definedName>
    <definedName name="int">#REF!</definedName>
    <definedName name="INTERES">#REF!</definedName>
    <definedName name="Interest_IDA1">#REF!</definedName>
    <definedName name="Interest_NC">#REF!</definedName>
    <definedName name="InterestRate">#REF!</definedName>
    <definedName name="inthalf">[35]Sheet4!$C$58:$G$112</definedName>
    <definedName name="IRLS">#REF!</definedName>
    <definedName name="IRLS1">#REF!</definedName>
    <definedName name="IRP">#REF!</definedName>
    <definedName name="ISD">#REF!</definedName>
    <definedName name="IsDB">[17]CIRRs!$C$68</definedName>
    <definedName name="ITL">#REF!</definedName>
    <definedName name="JA">#REF!</definedName>
    <definedName name="JHAN1">#REF!</definedName>
    <definedName name="JHAN2">#REF!</definedName>
    <definedName name="JHAN3">#REF!</definedName>
    <definedName name="JHAN4">#REF!</definedName>
    <definedName name="JJ">#REF!</definedName>
    <definedName name="JPY">#REF!</definedName>
    <definedName name="JR">#REF!</definedName>
    <definedName name="k" hidden="1">{"Main Economic Indicators",#N/A,FALSE,"C"}</definedName>
    <definedName name="KD">#REF!</definedName>
    <definedName name="KD1A">#REF!</definedName>
    <definedName name="KWD">#REF!</definedName>
    <definedName name="laaejg">#REF!</definedName>
    <definedName name="LD">#REF!</definedName>
    <definedName name="LD1A">#REF!</definedName>
    <definedName name="LE">#REF!</definedName>
    <definedName name="LE1A">#REF!</definedName>
    <definedName name="LEGC">#REF!</definedName>
    <definedName name="LIBRAE">#REF!</definedName>
    <definedName name="LIT">#REF!</definedName>
    <definedName name="LITEURO">#REF!</definedName>
    <definedName name="LLF">[19]Q3!#REF!</definedName>
    <definedName name="LP">#REF!</definedName>
    <definedName name="LP1A">#REF!</definedName>
    <definedName name="LUR">#REF!</definedName>
    <definedName name="LUXF">#REF!</definedName>
    <definedName name="LUXF1">#REF!</definedName>
    <definedName name="Lyon">[23]Sheet3!$O$1</definedName>
    <definedName name="MACRO">#REF!</definedName>
    <definedName name="MALAX">#REF!</definedName>
    <definedName name="MALAX1">#REF!</definedName>
    <definedName name="Maturity_IDA1">#REF!</definedName>
    <definedName name="Maturity_NC">#REF!</definedName>
    <definedName name="MCV_B">[24]Q6!$E$69:$AH$69</definedName>
    <definedName name="MCV_B1">[24]Q6!$E$70:$AH$70</definedName>
    <definedName name="MCV_D">[24]Q7!$E$29:$AH$29</definedName>
    <definedName name="MCV_D1">[24]Q7!$E$30:$AH$30</definedName>
    <definedName name="MCV_T">[24]Q5!$E$22:$AH$22</definedName>
    <definedName name="MCV_T1">[24]Q5!$E$23:$AH$23</definedName>
    <definedName name="MEX">#REF!</definedName>
    <definedName name="MIDDLE">#REF!</definedName>
    <definedName name="MNDATES">#REF!</definedName>
    <definedName name="MONY">#REF!</definedName>
    <definedName name="names">[4]Sheet2!$B$7:$O$7</definedName>
    <definedName name="NAMES_A">[4]Sheet2!$B$5:$B$223</definedName>
    <definedName name="NC_R">[19]Q1!#REF!</definedName>
    <definedName name="NCG">#REF!</definedName>
    <definedName name="NCG_R">#REF!</definedName>
    <definedName name="NCP">#REF!</definedName>
    <definedName name="NCP_R">#REF!</definedName>
    <definedName name="Ndf">[17]CIRRs!$C$69</definedName>
    <definedName name="NFB_R">[19]Q1!#REF!</definedName>
    <definedName name="NFB_R_GDP">[19]Q1!#REF!</definedName>
    <definedName name="NFI">#REF!</definedName>
    <definedName name="NFI_R">#REF!</definedName>
    <definedName name="NFIP">#REF!</definedName>
    <definedName name="NGDP">#REF!</definedName>
    <definedName name="NGDP_D">[19]Q3!#REF!</definedName>
    <definedName name="NGDP_DG">[19]Q3!#REF!</definedName>
    <definedName name="NGDP_R">#REF!</definedName>
    <definedName name="NGDP_RG">[19]Q1!#REF!</definedName>
    <definedName name="NGK">#REF!</definedName>
    <definedName name="NGNI">#REF!</definedName>
    <definedName name="NGPXO">#REF!</definedName>
    <definedName name="NGPXO_R">#REF!</definedName>
    <definedName name="NGS_NGDP">[19]Q2!#REF!</definedName>
    <definedName name="NGSP">[19]Q2!#REF!</definedName>
    <definedName name="NI">[19]Q2!#REF!</definedName>
    <definedName name="NI_GDP">[19]Q2!#REF!</definedName>
    <definedName name="NI_NGDP">[19]Q2!#REF!</definedName>
    <definedName name="NI_R">[19]Q1!#REF!</definedName>
    <definedName name="NINV">#REF!</definedName>
    <definedName name="NINV_R">#REF!</definedName>
    <definedName name="NINV_R_GDP">[19]Q1!#REF!</definedName>
    <definedName name="NLG">[17]CIRRs!$C$99</definedName>
    <definedName name="NM">#REF!</definedName>
    <definedName name="NM_R">#REF!</definedName>
    <definedName name="NMG">#REF!</definedName>
    <definedName name="NMG_R">#REF!</definedName>
    <definedName name="NMG_RG">[19]Q1!#REF!</definedName>
    <definedName name="NMS">[19]Q2!#REF!</definedName>
    <definedName name="NMS_R">[19]Q1!#REF!</definedName>
    <definedName name="NNAMES">#REF!</definedName>
    <definedName name="no" hidden="1">'[7]Crédito SPNF (fiscal)'!#REF!</definedName>
    <definedName name="NOCLUB">#REF!</definedName>
    <definedName name="NOK">#REF!</definedName>
    <definedName name="NOTES">#REF!</definedName>
    <definedName name="NTDD_R">[19]Q1!#REF!</definedName>
    <definedName name="NTDD_RG">[19]Q1!#REF!</definedName>
    <definedName name="NX">#REF!</definedName>
    <definedName name="NX_R">#REF!</definedName>
    <definedName name="NXG">#REF!</definedName>
    <definedName name="NXG_R">#REF!</definedName>
    <definedName name="NXG_RG">[19]Q1!#REF!</definedName>
    <definedName name="NXS">[19]Q2!#REF!</definedName>
    <definedName name="NXS_R">[19]Q1!#REF!</definedName>
    <definedName name="OCTUBRE">#N/A</definedName>
    <definedName name="OnShow">#N/A</definedName>
    <definedName name="OOA">#REF!</definedName>
    <definedName name="Opec">[17]CIRRs!$C$66</definedName>
    <definedName name="OUTDS1">#REF!</definedName>
    <definedName name="OUTFISC">#REF!</definedName>
    <definedName name="OUTIMF">#REF!</definedName>
    <definedName name="OUTMN">#REF!</definedName>
    <definedName name="P">#REF!</definedName>
    <definedName name="Parmeshwar">[27]E!$AJ$98:$AX$115</definedName>
    <definedName name="Path_Data">[4]Sheet2!$B$8</definedName>
    <definedName name="Path_System">[4]Sheet2!$B$7</definedName>
    <definedName name="PAYCAP">#REF!</definedName>
    <definedName name="pchBMG">[24]Q6!#REF!</definedName>
    <definedName name="pchBXG">[24]Q6!#REF!</definedName>
    <definedName name="pchNM_R">[19]Q1!#REF!</definedName>
    <definedName name="pchNMG_R">[19]Q1!#REF!</definedName>
    <definedName name="pchNX_R">[19]Q1!#REF!</definedName>
    <definedName name="pchNXG_R">[19]Q1!#REF!</definedName>
    <definedName name="PCPI">#REF!</definedName>
    <definedName name="PCPIE">#REF!</definedName>
    <definedName name="PCPIG">[19]Q3!#REF!</definedName>
    <definedName name="PORT">#REF!</definedName>
    <definedName name="POTENCIAL">#REF!</definedName>
    <definedName name="PP">#REF!</definedName>
    <definedName name="PRINT_AREA_MI">#REF!</definedName>
    <definedName name="Print_Titles_MI">#REF!</definedName>
    <definedName name="PrintThis_Links">[31]Links!$A$1:$F$33</definedName>
    <definedName name="PRIV0">[24]ASSUM!#REF!</definedName>
    <definedName name="PRIV00">[24]ASSUM!#REF!</definedName>
    <definedName name="PRIV1">[24]ASSUM!#REF!</definedName>
    <definedName name="PRIV11">[24]ASSUM!#REF!</definedName>
    <definedName name="PRIV2">[24]ASSUM!#REF!</definedName>
    <definedName name="PRIV22">[24]ASSUM!#REF!</definedName>
    <definedName name="PRIV3">[24]ASSUM!#REF!</definedName>
    <definedName name="PRIV33">[24]ASSUM!#REF!</definedName>
    <definedName name="PROG">#REF!</definedName>
    <definedName name="proj00">[36]sources!#REF!</definedName>
    <definedName name="prphalf">[35]Sheet4!$C$3:$G$57</definedName>
    <definedName name="PRPINTSEPT">[37]STOCK!$D$4:$W$102</definedName>
    <definedName name="PTA">#REF!</definedName>
    <definedName name="PTAEURO">#REF!</definedName>
    <definedName name="PTAS">#REF!</definedName>
    <definedName name="PTE">#REF!</definedName>
    <definedName name="PUBL00">[24]ASSUM!#REF!</definedName>
    <definedName name="PUBL11">[24]ASSUM!#REF!</definedName>
    <definedName name="PUBL2">[24]ASSUM!#REF!</definedName>
    <definedName name="PUBL22">[24]ASSUM!#REF!</definedName>
    <definedName name="PUBL33">[24]ASSUM!#REF!</definedName>
    <definedName name="PUBL5">[24]ASSUM!#REF!</definedName>
    <definedName name="PUBL55">[24]ASSUM!#REF!</definedName>
    <definedName name="PUBL6">[24]ASSUM!#REF!</definedName>
    <definedName name="PUBL66">[24]ASSUM!#REF!</definedName>
    <definedName name="Q_PAGOS_ENE2010">#REF!</definedName>
    <definedName name="Q_PAGOS_ENE2010_DES">#REF!</definedName>
    <definedName name="Q_PAGOS_JUN2008">#REF!</definedName>
    <definedName name="Q_PAGOS_SEP2009">#REF!</definedName>
    <definedName name="Q_PAGOS_SEP2009_DES">#REF!</definedName>
    <definedName name="qqq" hidden="1">{#N/A,#N/A,FALSE,"EXTRABUDGT"}</definedName>
    <definedName name="qwer" hidden="1">'[26]Cable 2'!#REF!</definedName>
    <definedName name="R_">#REF!</definedName>
    <definedName name="RA">#REF!</definedName>
    <definedName name="RAA">#REF!</definedName>
    <definedName name="RD">#REF!</definedName>
    <definedName name="RD1A">#REF!</definedName>
    <definedName name="RDPESO">#REF!</definedName>
    <definedName name="RDPESO1">#REF!</definedName>
    <definedName name="RDPESO2">#REF!</definedName>
    <definedName name="RDPESO3">#REF!</definedName>
    <definedName name="RE">#REF!</definedName>
    <definedName name="REDUC">[23]Sheet1!$I$1</definedName>
    <definedName name="RELACION">#REF!</definedName>
    <definedName name="Relación_de_Bonos_Internos_Subastas_Ministerio_de_Hacienda__Ley_No._498_08">'[38]Bonos Internos_14-18'!#REF!</definedName>
    <definedName name="RESERVA">#REF!</definedName>
    <definedName name="RESUMEN">#REF!</definedName>
    <definedName name="RESUMEN11">#REF!</definedName>
    <definedName name="RESUMEN2">#REF!</definedName>
    <definedName name="RESUMEN3">#REF!</definedName>
    <definedName name="RESUMEN4">#REF!</definedName>
    <definedName name="RESUMEN5">#REF!</definedName>
    <definedName name="RESUMEN6">#REF!</definedName>
    <definedName name="RESUMEN7">#REF!</definedName>
    <definedName name="RESUMEN9">#REF!</definedName>
    <definedName name="revenue">[23]Sheet3!$A$747:$IV$747</definedName>
    <definedName name="Revisions">[23]Sheet1!$B$4:$M$46</definedName>
    <definedName name="rngErrorSort">[31]ErrCheck!$A$4</definedName>
    <definedName name="rngLastSave">[31]Main!$G$19</definedName>
    <definedName name="rngLastSent">[31]Main!$G$18</definedName>
    <definedName name="rngLastUpdate">[31]Links!$D$2</definedName>
    <definedName name="rngNeedsUpdate">[31]Links!$E$2</definedName>
    <definedName name="RNGNM">#REF!</definedName>
    <definedName name="rngQuestChecked">[31]ErrCheck!$A$3</definedName>
    <definedName name="ROS">#N/A</definedName>
    <definedName name="RR">#REF!</definedName>
    <definedName name="RS">#REF!</definedName>
    <definedName name="RS1A">#REF!</definedName>
    <definedName name="rtre" hidden="1">{"Main Economic Indicators",#N/A,FALSE,"C"}</definedName>
    <definedName name="RUIZ">#REF!</definedName>
    <definedName name="rXDR">[17]CIRRs!$C$109</definedName>
    <definedName name="S_">#REF!</definedName>
    <definedName name="S_1A">#REF!</definedName>
    <definedName name="SAR">#REF!</definedName>
    <definedName name="SCHILL">#REF!</definedName>
    <definedName name="SCHILL1">#REF!</definedName>
    <definedName name="SDR">#REF!</definedName>
    <definedName name="SECIND">#REF!</definedName>
    <definedName name="SEK">#REF!</definedName>
    <definedName name="sencount" hidden="1">2</definedName>
    <definedName name="sfwesf" hidden="1">'[7]Crédito SPNF (fiscal)'!#REF!</definedName>
    <definedName name="SING">#REF!</definedName>
    <definedName name="SING1">#REF!</definedName>
    <definedName name="SP">#REF!</definedName>
    <definedName name="SPG">#REF!</definedName>
    <definedName name="spnf">[22]!spnf</definedName>
    <definedName name="STOCK">[37]STOCK!$D$4:$K$69</definedName>
    <definedName name="STOP">#REF!</definedName>
    <definedName name="SUPLI">#REF!</definedName>
    <definedName name="SUPLIDORES">#REF!</definedName>
    <definedName name="SwitchColor">#REF!</definedName>
    <definedName name="table">#REF!</definedName>
    <definedName name="TABLE_1">'[39]150dp'!$A$3:$K$94</definedName>
    <definedName name="Table_2._Country_X___Public_Sector_Financing_1">#REF!</definedName>
    <definedName name="Table_5a">#REF!</definedName>
    <definedName name="table1">#REF!</definedName>
    <definedName name="table10">'[39]150dp'!$A$1:$F$58</definedName>
    <definedName name="table11">#REF!</definedName>
    <definedName name="table15">#REF!</definedName>
    <definedName name="table2">#REF!</definedName>
    <definedName name="table3">'[40]Table 8'!$A$3:$K$61</definedName>
    <definedName name="table4">#REF!</definedName>
    <definedName name="table5">#REF!</definedName>
    <definedName name="table6">#REF!</definedName>
    <definedName name="table7">#REF!</definedName>
    <definedName name="Table8">[4]Sheet2!$A$1:$E$32</definedName>
    <definedName name="table9">#REF!</definedName>
    <definedName name="TASA">#REF!</definedName>
    <definedName name="TASAS">#REF!</definedName>
    <definedName name="Tasas_Interes_06R">[41]A!$A$1:$T$54</definedName>
    <definedName name="tblChecks">[31]ErrCheck!$A$3:$E$5</definedName>
    <definedName name="tblLinks">[31]Links!$A$4:$F$33</definedName>
    <definedName name="TD">#REF!</definedName>
    <definedName name="TD1A">#REF!</definedName>
    <definedName name="TDATE">#REF!</definedName>
    <definedName name="_xlnm.Print_Titles" localSheetId="0">'Por Partida'!$8:$12</definedName>
    <definedName name="_xlnm.Print_Titles">[24]Q5!$A$1:$C$65536,[24]Q5!$A$1:$IV$7</definedName>
    <definedName name="TM">[24]Q5!#REF!</definedName>
    <definedName name="TM_D">[24]Q5!#REF!</definedName>
    <definedName name="TM_DPCH">[24]Q5!#REF!</definedName>
    <definedName name="TM_R">[24]Q5!#REF!</definedName>
    <definedName name="TM_RPCH">[24]Q5!$E$11:$AH$11</definedName>
    <definedName name="TMG">[24]Q5!#REF!</definedName>
    <definedName name="TMG_D">#REF!</definedName>
    <definedName name="TMG_DPCH">[24]Q5!#REF!</definedName>
    <definedName name="TMG_R">[24]Q5!#REF!</definedName>
    <definedName name="TMG_RPCH">[24]Q5!$E$15:$AH$15</definedName>
    <definedName name="TMGO">#REF!</definedName>
    <definedName name="TMGO_D">[24]Q5!#REF!</definedName>
    <definedName name="TMGO_DPCH">[24]Q5!$E$19:$AH$19</definedName>
    <definedName name="TMGO_R">[24]Q5!#REF!</definedName>
    <definedName name="TMGO_RPCH">[24]Q5!#REF!</definedName>
    <definedName name="TMGXO">[24]Q5!#REF!</definedName>
    <definedName name="TMGXO_D">[24]Q5!#REF!</definedName>
    <definedName name="TMGXO_DPCH">[24]Q5!#REF!</definedName>
    <definedName name="TMGXO_R">[24]Q5!#REF!</definedName>
    <definedName name="TMGXO_RPCH">[24]Q5!#REF!</definedName>
    <definedName name="TMS">[24]Q5!#REF!</definedName>
    <definedName name="TNAME">#REF!</definedName>
    <definedName name="TOTAL">#REF!</definedName>
    <definedName name="tricom00pub99rev">'[21]bop1datos rev'!#REF!</definedName>
    <definedName name="trim9702">[42]bop1!#REF!</definedName>
    <definedName name="trim9798990001">'[43]bop1datos rev'!#REF!</definedName>
    <definedName name="trimestres9902">[42]bop1!#REF!</definedName>
    <definedName name="TX">[24]Q5!#REF!</definedName>
    <definedName name="TX_D">[24]Q5!#REF!</definedName>
    <definedName name="TX_DPCH">[24]Q5!#REF!</definedName>
    <definedName name="TX_R">[24]Q5!#REF!</definedName>
    <definedName name="TX_RPCH">[24]Q5!$E$10:$AH$10</definedName>
    <definedName name="TXG">[24]Q5!#REF!</definedName>
    <definedName name="TXG_D">#REF!</definedName>
    <definedName name="TXG_DPCH">[24]Q5!#REF!</definedName>
    <definedName name="TXG_R">[24]Q5!#REF!</definedName>
    <definedName name="TXG_RPCH">[24]Q5!$E$14:$AH$14</definedName>
    <definedName name="TXGO">#REF!</definedName>
    <definedName name="TXGO_D">[24]Q5!#REF!</definedName>
    <definedName name="TXGO_DPCH">[24]Q5!$E$17:$AH$17</definedName>
    <definedName name="TXGO_R">[24]Q5!#REF!</definedName>
    <definedName name="TXGO_RPCH">[24]Q5!#REF!</definedName>
    <definedName name="TXGXO">[24]Q5!#REF!</definedName>
    <definedName name="TXGXO_D">[24]Q5!#REF!</definedName>
    <definedName name="TXGXO_DPCH">[24]Q5!#REF!</definedName>
    <definedName name="TXGXO_R">[24]Q5!#REF!</definedName>
    <definedName name="TXGXO_RPCH">[24]Q5!#REF!</definedName>
    <definedName name="TXS">[24]Q5!#REF!</definedName>
    <definedName name="UAED">#REF!</definedName>
    <definedName name="UAED1">#REF!</definedName>
    <definedName name="UC">#REF!</definedName>
    <definedName name="UC1A">#REF!</definedName>
    <definedName name="UCC">#REF!</definedName>
    <definedName name="UDCTA">#REF!</definedName>
    <definedName name="USD">#REF!</definedName>
    <definedName name="VENEZU">#REF!</definedName>
    <definedName name="volume_trade">#REF!</definedName>
    <definedName name="WEO">#REF!</definedName>
    <definedName name="WEOD">#REF!</definedName>
    <definedName name="weodata">#REF!</definedName>
    <definedName name="will">#N/A</definedName>
    <definedName name="WPCP33_D">[24]Q5!#REF!</definedName>
    <definedName name="WPCP33pch">[24]Q5!#REF!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ain._.Economic._.Indicators." hidden="1">{"Main Economic Indicators",#N/A,FALSE,"C"}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Wt_d">[17]CIRRs!$C$59</definedName>
    <definedName name="X">#REF!</definedName>
    <definedName name="X_Rate">#REF!</definedName>
    <definedName name="XandRev">'[34]tab 3'!$F$63:$Z$65</definedName>
    <definedName name="xdr">#REF!</definedName>
    <definedName name="XGS">#REF!</definedName>
    <definedName name="XOF">#REF!</definedName>
    <definedName name="xr">#REF!</definedName>
    <definedName name="xxWRS_1">[4]Sheet2!$A$1:$A$77</definedName>
    <definedName name="XXX">#REF!</definedName>
    <definedName name="year">#REF!</definedName>
    <definedName name="Years">[24]Q7!$E$6:$AH$6</definedName>
    <definedName name="YY">#REF!</definedName>
    <definedName name="YY1A">#REF!</definedName>
    <definedName name="Z_1A8C061B_2301_11D3_BFD1_000039E37209_.wvu.Cols" hidden="1">#REF!,#REF!,#REF!</definedName>
    <definedName name="Z_1A8C061B_2301_11D3_BFD1_000039E37209_.wvu.Rows" hidden="1">#REF!,#REF!,#REF!</definedName>
    <definedName name="Z_1A8C061C_2301_11D3_BFD1_000039E37209_.wvu.Cols" hidden="1">#REF!,#REF!,#REF!</definedName>
    <definedName name="Z_1A8C061C_2301_11D3_BFD1_000039E37209_.wvu.Rows" hidden="1">#REF!,#REF!,#REF!</definedName>
    <definedName name="Z_1A8C061E_2301_11D3_BFD1_000039E37209_.wvu.Cols" hidden="1">#REF!,#REF!,#REF!</definedName>
    <definedName name="Z_1A8C061E_2301_11D3_BFD1_000039E37209_.wvu.Rows" hidden="1">#REF!,#REF!,#REF!</definedName>
    <definedName name="Z_1A8C061F_2301_11D3_BFD1_000039E37209_.wvu.Cols" hidden="1">#REF!,#REF!,#REF!</definedName>
    <definedName name="Z_1A8C061F_2301_11D3_BFD1_000039E37209_.wvu.Rows" hidden="1">#REF!,#REF!,#REF!</definedName>
    <definedName name="zsdfs" hidden="1">'[7]Crédito SPNF (fiscal)'!#REF!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66" i="2" l="1"/>
  <c r="AC137" i="2"/>
  <c r="AD155" i="2"/>
  <c r="AD153" i="2" s="1"/>
  <c r="AC155" i="2"/>
  <c r="AC135" i="2"/>
  <c r="AC82" i="2"/>
  <c r="AC81" i="2" s="1"/>
  <c r="AC13" i="2" s="1"/>
  <c r="AC93" i="2"/>
  <c r="AD34" i="2"/>
  <c r="AD15" i="2"/>
  <c r="AD21" i="2"/>
  <c r="AD20" i="2" s="1"/>
  <c r="AD31" i="2"/>
  <c r="AD49" i="2"/>
  <c r="AD63" i="2"/>
  <c r="AD67" i="2"/>
  <c r="AD82" i="2"/>
  <c r="AD81" i="2" s="1"/>
  <c r="AD93" i="2"/>
  <c r="AD92" i="2" s="1"/>
  <c r="AD99" i="2"/>
  <c r="AD105" i="2"/>
  <c r="AD111" i="2"/>
  <c r="AD117" i="2"/>
  <c r="AD125" i="2"/>
  <c r="AD131" i="2"/>
  <c r="AD130" i="2" s="1"/>
  <c r="AD139" i="2"/>
  <c r="AD146" i="2"/>
  <c r="AD147" i="2"/>
  <c r="AD149" i="2"/>
  <c r="AD150" i="2"/>
  <c r="AD159" i="2"/>
  <c r="AD162" i="2"/>
  <c r="AD167" i="2"/>
  <c r="AD62" i="2" l="1"/>
  <c r="AD158" i="2"/>
  <c r="AD116" i="2"/>
  <c r="AD91" i="2"/>
  <c r="AD90" i="2" s="1"/>
  <c r="AD30" i="2"/>
  <c r="AD148" i="2"/>
  <c r="AD145" i="2" s="1"/>
  <c r="AD138" i="2" s="1"/>
  <c r="AD14" i="2" l="1"/>
  <c r="AD13" i="2" s="1"/>
  <c r="AD135" i="2" s="1"/>
  <c r="AD137" i="2" s="1"/>
  <c r="AD166" i="2" s="1"/>
  <c r="AD176" i="2" s="1"/>
  <c r="D128" i="2" l="1"/>
  <c r="D125" i="2"/>
  <c r="D48" i="2" l="1"/>
  <c r="D34" i="2"/>
  <c r="C117" i="2"/>
  <c r="C67" i="2"/>
  <c r="C62" i="2" s="1"/>
  <c r="C125" i="2"/>
  <c r="C116" i="2" s="1"/>
  <c r="O125" i="2"/>
  <c r="P125" i="2"/>
  <c r="Q125" i="2"/>
  <c r="R125" i="2"/>
  <c r="S125" i="2"/>
  <c r="T125" i="2"/>
  <c r="U125" i="2"/>
  <c r="V125" i="2"/>
  <c r="E125" i="2"/>
  <c r="F125" i="2"/>
  <c r="G125" i="2"/>
  <c r="H125" i="2"/>
  <c r="I125" i="2"/>
  <c r="J125" i="2"/>
  <c r="K125" i="2"/>
  <c r="L125" i="2"/>
  <c r="M125" i="2"/>
  <c r="N125" i="2"/>
  <c r="C131" i="2"/>
  <c r="C52" i="2"/>
  <c r="C49" i="2" s="1"/>
  <c r="D52" i="2"/>
  <c r="D49" i="2" s="1"/>
  <c r="D63" i="2"/>
  <c r="C63" i="2"/>
  <c r="D31" i="2"/>
  <c r="C31" i="2"/>
  <c r="G128" i="2"/>
  <c r="C34" i="2"/>
  <c r="C155" i="2"/>
  <c r="D167" i="2"/>
  <c r="C167" i="2"/>
  <c r="D162" i="2"/>
  <c r="C162" i="2"/>
  <c r="D159" i="2"/>
  <c r="C159" i="2"/>
  <c r="C158" i="2" s="1"/>
  <c r="D158" i="2"/>
  <c r="D155" i="2"/>
  <c r="D153" i="2" s="1"/>
  <c r="C153" i="2"/>
  <c r="C148" i="2" s="1"/>
  <c r="C145" i="2" s="1"/>
  <c r="C138" i="2" s="1"/>
  <c r="D150" i="2"/>
  <c r="C150" i="2"/>
  <c r="D139" i="2"/>
  <c r="C139" i="2"/>
  <c r="D131" i="2"/>
  <c r="D130" i="2" s="1"/>
  <c r="C130" i="2"/>
  <c r="D117" i="2"/>
  <c r="D111" i="2"/>
  <c r="C111" i="2"/>
  <c r="D105" i="2"/>
  <c r="C105" i="2"/>
  <c r="D99" i="2"/>
  <c r="C99" i="2"/>
  <c r="D92" i="2"/>
  <c r="C92" i="2"/>
  <c r="D82" i="2"/>
  <c r="D81" i="2" s="1"/>
  <c r="C82" i="2"/>
  <c r="C81" i="2" s="1"/>
  <c r="D67" i="2"/>
  <c r="D21" i="2"/>
  <c r="D20" i="2" s="1"/>
  <c r="C21" i="2"/>
  <c r="C20" i="2" s="1"/>
  <c r="AC125" i="2"/>
  <c r="AC92" i="2"/>
  <c r="Y82" i="2"/>
  <c r="D116" i="2" l="1"/>
  <c r="C30" i="2"/>
  <c r="C14" i="2" s="1"/>
  <c r="D62" i="2"/>
  <c r="D30" i="2"/>
  <c r="D91" i="2"/>
  <c r="D90" i="2" s="1"/>
  <c r="D148" i="2"/>
  <c r="D145" i="2" s="1"/>
  <c r="D138" i="2" s="1"/>
  <c r="C91" i="2"/>
  <c r="C90" i="2" s="1"/>
  <c r="AC153" i="2"/>
  <c r="AC167" i="2"/>
  <c r="AC162" i="2"/>
  <c r="AC159" i="2"/>
  <c r="AC158" i="2" s="1"/>
  <c r="AC150" i="2"/>
  <c r="AC149" i="2"/>
  <c r="AC147" i="2"/>
  <c r="AC146" i="2"/>
  <c r="AC139" i="2"/>
  <c r="AC131" i="2"/>
  <c r="AC130" i="2" s="1"/>
  <c r="AC117" i="2"/>
  <c r="AC116" i="2" s="1"/>
  <c r="AC111" i="2"/>
  <c r="AC105" i="2"/>
  <c r="AC99" i="2"/>
  <c r="AC67" i="2"/>
  <c r="AC63" i="2"/>
  <c r="AC49" i="2"/>
  <c r="AC34" i="2"/>
  <c r="AC31" i="2"/>
  <c r="AC21" i="2"/>
  <c r="AC20" i="2" s="1"/>
  <c r="AC15" i="2"/>
  <c r="AB139" i="2"/>
  <c r="AB93" i="2"/>
  <c r="AB92" i="2" s="1"/>
  <c r="AA52" i="2"/>
  <c r="AB52" i="2"/>
  <c r="AB49" i="2" s="1"/>
  <c r="AB15" i="2"/>
  <c r="AB21" i="2"/>
  <c r="AB20" i="2" s="1"/>
  <c r="AB31" i="2"/>
  <c r="AB34" i="2"/>
  <c r="AB63" i="2"/>
  <c r="AB67" i="2"/>
  <c r="AB82" i="2"/>
  <c r="AB81" i="2" s="1"/>
  <c r="AB99" i="2"/>
  <c r="AB105" i="2"/>
  <c r="AB111" i="2"/>
  <c r="AB117" i="2"/>
  <c r="AB131" i="2"/>
  <c r="AB130" i="2" s="1"/>
  <c r="AB146" i="2"/>
  <c r="AB147" i="2"/>
  <c r="AB149" i="2"/>
  <c r="AB150" i="2"/>
  <c r="AB155" i="2"/>
  <c r="AB153" i="2" s="1"/>
  <c r="AB159" i="2"/>
  <c r="AB162" i="2"/>
  <c r="AB167" i="2"/>
  <c r="AA111" i="2"/>
  <c r="Z111" i="2"/>
  <c r="Y111" i="2"/>
  <c r="X111" i="2"/>
  <c r="W111" i="2"/>
  <c r="V111" i="2"/>
  <c r="C13" i="2" l="1"/>
  <c r="C135" i="2" s="1"/>
  <c r="D14" i="2"/>
  <c r="D13" i="2" s="1"/>
  <c r="D135" i="2" s="1"/>
  <c r="D137" i="2" s="1"/>
  <c r="D166" i="2" s="1"/>
  <c r="AC62" i="2"/>
  <c r="AC30" i="2"/>
  <c r="AC91" i="2"/>
  <c r="AC90" i="2" s="1"/>
  <c r="AC148" i="2"/>
  <c r="AC145" i="2" s="1"/>
  <c r="AB116" i="2"/>
  <c r="AB158" i="2"/>
  <c r="AB91" i="2"/>
  <c r="AB90" i="2" s="1"/>
  <c r="AB62" i="2"/>
  <c r="AB30" i="2"/>
  <c r="AB148" i="2"/>
  <c r="AB145" i="2" s="1"/>
  <c r="AA155" i="2"/>
  <c r="C137" i="2" l="1"/>
  <c r="C166" i="2" s="1"/>
  <c r="D176" i="2"/>
  <c r="AC14" i="2"/>
  <c r="AC138" i="2"/>
  <c r="AB138" i="2"/>
  <c r="AB14" i="2"/>
  <c r="AB13" i="2" s="1"/>
  <c r="Z21" i="2"/>
  <c r="C176" i="2" l="1"/>
  <c r="AC176" i="2"/>
  <c r="AB135" i="2"/>
  <c r="AB137" i="2" s="1"/>
  <c r="AB166" i="2" s="1"/>
  <c r="AB176" i="2" s="1"/>
  <c r="Z67" i="2"/>
  <c r="AA159" i="2"/>
  <c r="AA153" i="2"/>
  <c r="AA150" i="2"/>
  <c r="AA149" i="2"/>
  <c r="AA147" i="2"/>
  <c r="AA146" i="2"/>
  <c r="AA139" i="2"/>
  <c r="AA162" i="2"/>
  <c r="AA134" i="2"/>
  <c r="AA133" i="2"/>
  <c r="AA132" i="2"/>
  <c r="AA127" i="2"/>
  <c r="AA126" i="2"/>
  <c r="AA125" i="2"/>
  <c r="AA123" i="2"/>
  <c r="AA124" i="2"/>
  <c r="AA121" i="2"/>
  <c r="AA120" i="2"/>
  <c r="AA119" i="2"/>
  <c r="AA118" i="2"/>
  <c r="AA105" i="2"/>
  <c r="AA63" i="2"/>
  <c r="Z139" i="2"/>
  <c r="Z155" i="2"/>
  <c r="AA131" i="2" l="1"/>
  <c r="AA130" i="2" s="1"/>
  <c r="AA92" i="2"/>
  <c r="AA31" i="2"/>
  <c r="AA15" i="2"/>
  <c r="AA67" i="2"/>
  <c r="AA62" i="2" s="1"/>
  <c r="AA82" i="2"/>
  <c r="AA81" i="2" s="1"/>
  <c r="AA158" i="2"/>
  <c r="AA21" i="2"/>
  <c r="AA20" i="2" s="1"/>
  <c r="AA117" i="2"/>
  <c r="AA116" i="2" s="1"/>
  <c r="AA167" i="2"/>
  <c r="AA99" i="2"/>
  <c r="AA148" i="2"/>
  <c r="AA145" i="2" s="1"/>
  <c r="AA49" i="2"/>
  <c r="AA34" i="2"/>
  <c r="Z15" i="2"/>
  <c r="Z20" i="2"/>
  <c r="Z31" i="2"/>
  <c r="Z34" i="2"/>
  <c r="Z49" i="2"/>
  <c r="Z63" i="2"/>
  <c r="Z82" i="2"/>
  <c r="Z81" i="2" s="1"/>
  <c r="Z92" i="2"/>
  <c r="Z99" i="2"/>
  <c r="Z105" i="2"/>
  <c r="Z117" i="2"/>
  <c r="Z116" i="2" s="1"/>
  <c r="Z131" i="2"/>
  <c r="Z130" i="2" s="1"/>
  <c r="Z150" i="2"/>
  <c r="Z153" i="2"/>
  <c r="Z159" i="2"/>
  <c r="Z162" i="2"/>
  <c r="Z167" i="2"/>
  <c r="AA91" i="2" l="1"/>
  <c r="AA90" i="2" s="1"/>
  <c r="AA138" i="2"/>
  <c r="AA30" i="2"/>
  <c r="AA14" i="2" s="1"/>
  <c r="Z158" i="2"/>
  <c r="Z91" i="2"/>
  <c r="Z90" i="2" s="1"/>
  <c r="Z62" i="2"/>
  <c r="Z30" i="2"/>
  <c r="Z148" i="2"/>
  <c r="Z145" i="2" s="1"/>
  <c r="E155" i="2"/>
  <c r="AA13" i="2" l="1"/>
  <c r="AA135" i="2" s="1"/>
  <c r="AA137" i="2" s="1"/>
  <c r="AA166" i="2" s="1"/>
  <c r="AA176" i="2" s="1"/>
  <c r="Z138" i="2"/>
  <c r="Z14" i="2"/>
  <c r="Z13" i="2" s="1"/>
  <c r="Z135" i="2" s="1"/>
  <c r="Z137" i="2" s="1"/>
  <c r="Z166" i="2" l="1"/>
  <c r="Z176" i="2" s="1"/>
  <c r="E49" i="2"/>
  <c r="V49" i="2" l="1"/>
  <c r="W49" i="2"/>
  <c r="R49" i="2"/>
  <c r="S49" i="2"/>
  <c r="T49" i="2"/>
  <c r="U49" i="2"/>
  <c r="Q49" i="2"/>
  <c r="P49" i="2"/>
  <c r="K49" i="2"/>
  <c r="L49" i="2"/>
  <c r="M49" i="2"/>
  <c r="N49" i="2"/>
  <c r="O49" i="2"/>
  <c r="G49" i="2"/>
  <c r="H49" i="2"/>
  <c r="I49" i="2"/>
  <c r="J49" i="2"/>
  <c r="F49" i="2"/>
  <c r="T139" i="2" l="1"/>
  <c r="F131" i="2" l="1"/>
  <c r="F130" i="2" s="1"/>
  <c r="G131" i="2"/>
  <c r="G130" i="2" s="1"/>
  <c r="H131" i="2"/>
  <c r="H130" i="2" s="1"/>
  <c r="I131" i="2"/>
  <c r="I130" i="2" s="1"/>
  <c r="J131" i="2"/>
  <c r="J130" i="2" s="1"/>
  <c r="K131" i="2"/>
  <c r="K130" i="2" s="1"/>
  <c r="L131" i="2"/>
  <c r="L130" i="2" s="1"/>
  <c r="M131" i="2"/>
  <c r="M130" i="2" s="1"/>
  <c r="N131" i="2"/>
  <c r="N130" i="2" s="1"/>
  <c r="O131" i="2"/>
  <c r="O130" i="2" s="1"/>
  <c r="P131" i="2"/>
  <c r="P130" i="2" s="1"/>
  <c r="Q131" i="2"/>
  <c r="Q130" i="2" s="1"/>
  <c r="R131" i="2"/>
  <c r="R130" i="2" s="1"/>
  <c r="S131" i="2"/>
  <c r="S130" i="2" s="1"/>
  <c r="T131" i="2"/>
  <c r="T130" i="2" s="1"/>
  <c r="U131" i="2"/>
  <c r="U130" i="2" s="1"/>
  <c r="V131" i="2"/>
  <c r="V130" i="2" s="1"/>
  <c r="W131" i="2"/>
  <c r="W130" i="2" s="1"/>
  <c r="X131" i="2"/>
  <c r="X130" i="2" s="1"/>
  <c r="Y131" i="2"/>
  <c r="Y130" i="2" s="1"/>
  <c r="E131" i="2"/>
  <c r="E130" i="2" s="1"/>
  <c r="G117" i="2"/>
  <c r="K21" i="2" l="1"/>
  <c r="K20" i="2" s="1"/>
  <c r="G154" i="2" l="1"/>
  <c r="H82" i="2" l="1"/>
  <c r="H63" i="2"/>
  <c r="H146" i="2"/>
  <c r="H73" i="2"/>
  <c r="K73" i="2"/>
  <c r="J73" i="2"/>
  <c r="I73" i="2"/>
  <c r="H67" i="2"/>
  <c r="I82" i="2" l="1"/>
  <c r="I146" i="2" l="1"/>
  <c r="K65" i="2" l="1"/>
  <c r="J63" i="2"/>
  <c r="J155" i="2"/>
  <c r="I155" i="2"/>
  <c r="H155" i="2"/>
  <c r="G155" i="2"/>
  <c r="F155" i="2"/>
  <c r="J146" i="2"/>
  <c r="F21" i="2" l="1"/>
  <c r="F20" i="2" s="1"/>
  <c r="F31" i="2"/>
  <c r="F34" i="2"/>
  <c r="F63" i="2"/>
  <c r="F67" i="2"/>
  <c r="F82" i="2"/>
  <c r="F81" i="2" s="1"/>
  <c r="F92" i="2"/>
  <c r="F99" i="2"/>
  <c r="F105" i="2"/>
  <c r="F111" i="2"/>
  <c r="F117" i="2"/>
  <c r="F116" i="2" s="1"/>
  <c r="F139" i="2"/>
  <c r="F150" i="2"/>
  <c r="F153" i="2"/>
  <c r="F159" i="2"/>
  <c r="F162" i="2"/>
  <c r="F167" i="2"/>
  <c r="H15" i="2"/>
  <c r="I15" i="2"/>
  <c r="J15" i="2"/>
  <c r="G21" i="2"/>
  <c r="G20" i="2" s="1"/>
  <c r="H21" i="2"/>
  <c r="H20" i="2" s="1"/>
  <c r="I21" i="2"/>
  <c r="I20" i="2" s="1"/>
  <c r="J21" i="2"/>
  <c r="J20" i="2" s="1"/>
  <c r="G31" i="2"/>
  <c r="H31" i="2"/>
  <c r="I31" i="2"/>
  <c r="J31" i="2"/>
  <c r="G34" i="2"/>
  <c r="H34" i="2"/>
  <c r="I34" i="2"/>
  <c r="J34" i="2"/>
  <c r="G63" i="2"/>
  <c r="I63" i="2"/>
  <c r="G67" i="2"/>
  <c r="H62" i="2"/>
  <c r="I67" i="2"/>
  <c r="J67" i="2"/>
  <c r="J62" i="2" s="1"/>
  <c r="G82" i="2"/>
  <c r="G81" i="2" s="1"/>
  <c r="H81" i="2"/>
  <c r="I81" i="2"/>
  <c r="J82" i="2"/>
  <c r="G92" i="2"/>
  <c r="H92" i="2"/>
  <c r="I92" i="2"/>
  <c r="J92" i="2"/>
  <c r="G99" i="2"/>
  <c r="H99" i="2"/>
  <c r="I99" i="2"/>
  <c r="J99" i="2"/>
  <c r="G105" i="2"/>
  <c r="H105" i="2"/>
  <c r="I105" i="2"/>
  <c r="J105" i="2"/>
  <c r="G111" i="2"/>
  <c r="I111" i="2"/>
  <c r="J111" i="2"/>
  <c r="G116" i="2"/>
  <c r="H117" i="2"/>
  <c r="H116" i="2" s="1"/>
  <c r="I117" i="2"/>
  <c r="I116" i="2" s="1"/>
  <c r="J117" i="2"/>
  <c r="J116" i="2" s="1"/>
  <c r="G139" i="2"/>
  <c r="H139" i="2"/>
  <c r="I139" i="2"/>
  <c r="J139" i="2"/>
  <c r="G150" i="2"/>
  <c r="H150" i="2"/>
  <c r="I150" i="2"/>
  <c r="J150" i="2"/>
  <c r="G153" i="2"/>
  <c r="H153" i="2"/>
  <c r="I153" i="2"/>
  <c r="J153" i="2"/>
  <c r="G159" i="2"/>
  <c r="H159" i="2"/>
  <c r="I159" i="2"/>
  <c r="J159" i="2"/>
  <c r="G162" i="2"/>
  <c r="H162" i="2"/>
  <c r="I162" i="2"/>
  <c r="J162" i="2"/>
  <c r="G167" i="2"/>
  <c r="H167" i="2"/>
  <c r="I167" i="2"/>
  <c r="J167" i="2"/>
  <c r="E167" i="2"/>
  <c r="E162" i="2"/>
  <c r="E159" i="2"/>
  <c r="E153" i="2"/>
  <c r="E150" i="2"/>
  <c r="E139" i="2"/>
  <c r="E117" i="2"/>
  <c r="E116" i="2" s="1"/>
  <c r="E111" i="2"/>
  <c r="E105" i="2"/>
  <c r="E99" i="2"/>
  <c r="E92" i="2"/>
  <c r="E82" i="2"/>
  <c r="E81" i="2" s="1"/>
  <c r="E67" i="2"/>
  <c r="E63" i="2"/>
  <c r="E34" i="2"/>
  <c r="E31" i="2"/>
  <c r="E21" i="2"/>
  <c r="E20" i="2" s="1"/>
  <c r="K167" i="2"/>
  <c r="K162" i="2"/>
  <c r="K159" i="2"/>
  <c r="K155" i="2"/>
  <c r="K153" i="2" s="1"/>
  <c r="K150" i="2"/>
  <c r="K139" i="2"/>
  <c r="K117" i="2"/>
  <c r="K116" i="2" s="1"/>
  <c r="K111" i="2"/>
  <c r="K105" i="2"/>
  <c r="K99" i="2"/>
  <c r="K92" i="2"/>
  <c r="K82" i="2"/>
  <c r="K81" i="2" s="1"/>
  <c r="K67" i="2"/>
  <c r="K63" i="2"/>
  <c r="K34" i="2"/>
  <c r="K31" i="2"/>
  <c r="K15" i="2"/>
  <c r="E158" i="2" l="1"/>
  <c r="H158" i="2"/>
  <c r="J148" i="2"/>
  <c r="J145" i="2" s="1"/>
  <c r="K62" i="2"/>
  <c r="J81" i="2"/>
  <c r="F30" i="2"/>
  <c r="K158" i="2"/>
  <c r="F62" i="2"/>
  <c r="E30" i="2"/>
  <c r="G91" i="2"/>
  <c r="G90" i="2" s="1"/>
  <c r="G30" i="2"/>
  <c r="H148" i="2"/>
  <c r="H145" i="2" s="1"/>
  <c r="H91" i="2"/>
  <c r="H90" i="2" s="1"/>
  <c r="G62" i="2"/>
  <c r="G158" i="2"/>
  <c r="I62" i="2"/>
  <c r="F91" i="2"/>
  <c r="F90" i="2" s="1"/>
  <c r="I148" i="2"/>
  <c r="I145" i="2" s="1"/>
  <c r="H30" i="2"/>
  <c r="H14" i="2" s="1"/>
  <c r="F158" i="2"/>
  <c r="I91" i="2"/>
  <c r="I90" i="2" s="1"/>
  <c r="I30" i="2"/>
  <c r="J158" i="2"/>
  <c r="J138" i="2" s="1"/>
  <c r="G148" i="2"/>
  <c r="G145" i="2" s="1"/>
  <c r="F148" i="2"/>
  <c r="F145" i="2" s="1"/>
  <c r="J91" i="2"/>
  <c r="J90" i="2" s="1"/>
  <c r="J30" i="2"/>
  <c r="I158" i="2"/>
  <c r="E91" i="2"/>
  <c r="E90" i="2" s="1"/>
  <c r="E62" i="2"/>
  <c r="E148" i="2"/>
  <c r="E145" i="2" s="1"/>
  <c r="E138" i="2" s="1"/>
  <c r="K91" i="2"/>
  <c r="K90" i="2" s="1"/>
  <c r="K148" i="2"/>
  <c r="K145" i="2" s="1"/>
  <c r="K30" i="2"/>
  <c r="H138" i="2" l="1"/>
  <c r="K138" i="2"/>
  <c r="F14" i="2"/>
  <c r="F13" i="2" s="1"/>
  <c r="F135" i="2" s="1"/>
  <c r="F137" i="2" s="1"/>
  <c r="E14" i="2"/>
  <c r="E13" i="2" s="1"/>
  <c r="E135" i="2" s="1"/>
  <c r="E137" i="2" s="1"/>
  <c r="E166" i="2" s="1"/>
  <c r="G14" i="2"/>
  <c r="G13" i="2" s="1"/>
  <c r="G135" i="2" s="1"/>
  <c r="G137" i="2" s="1"/>
  <c r="H13" i="2"/>
  <c r="G138" i="2"/>
  <c r="I138" i="2"/>
  <c r="F138" i="2"/>
  <c r="I14" i="2"/>
  <c r="I13" i="2" s="1"/>
  <c r="I135" i="2" s="1"/>
  <c r="I137" i="2" s="1"/>
  <c r="K14" i="2"/>
  <c r="K13" i="2" s="1"/>
  <c r="K135" i="2" s="1"/>
  <c r="K137" i="2" s="1"/>
  <c r="J14" i="2"/>
  <c r="S163" i="2"/>
  <c r="K166" i="2" l="1"/>
  <c r="K176" i="2" s="1"/>
  <c r="J13" i="2"/>
  <c r="J135" i="2" s="1"/>
  <c r="J137" i="2" s="1"/>
  <c r="J166" i="2" s="1"/>
  <c r="J176" i="2" s="1"/>
  <c r="F166" i="2"/>
  <c r="F176" i="2" s="1"/>
  <c r="G166" i="2"/>
  <c r="H135" i="2"/>
  <c r="H137" i="2" s="1"/>
  <c r="H166" i="2" s="1"/>
  <c r="E176" i="2"/>
  <c r="I166" i="2"/>
  <c r="M159" i="2"/>
  <c r="N159" i="2"/>
  <c r="O159" i="2"/>
  <c r="P159" i="2"/>
  <c r="Q159" i="2"/>
  <c r="R159" i="2"/>
  <c r="S159" i="2"/>
  <c r="T159" i="2"/>
  <c r="U159" i="2"/>
  <c r="V159" i="2"/>
  <c r="W159" i="2"/>
  <c r="X159" i="2"/>
  <c r="Y159" i="2"/>
  <c r="M162" i="2"/>
  <c r="N162" i="2"/>
  <c r="O162" i="2"/>
  <c r="P162" i="2"/>
  <c r="Q162" i="2"/>
  <c r="R162" i="2"/>
  <c r="S162" i="2"/>
  <c r="T162" i="2"/>
  <c r="U162" i="2"/>
  <c r="V162" i="2"/>
  <c r="W162" i="2"/>
  <c r="X162" i="2"/>
  <c r="Y162" i="2"/>
  <c r="L162" i="2"/>
  <c r="L159" i="2"/>
  <c r="P158" i="2" l="1"/>
  <c r="G176" i="2"/>
  <c r="H176" i="2"/>
  <c r="I176" i="2"/>
  <c r="O158" i="2"/>
  <c r="V158" i="2"/>
  <c r="U158" i="2"/>
  <c r="T158" i="2"/>
  <c r="N158" i="2"/>
  <c r="Y158" i="2"/>
  <c r="S158" i="2"/>
  <c r="M158" i="2"/>
  <c r="X158" i="2"/>
  <c r="R158" i="2"/>
  <c r="W158" i="2"/>
  <c r="Q158" i="2"/>
  <c r="L158" i="2"/>
  <c r="T82" i="2" l="1"/>
  <c r="T81" i="2" s="1"/>
  <c r="M82" i="2"/>
  <c r="M81" i="2" s="1"/>
  <c r="N82" i="2"/>
  <c r="N81" i="2" s="1"/>
  <c r="O82" i="2"/>
  <c r="O81" i="2" s="1"/>
  <c r="P82" i="2"/>
  <c r="P81" i="2" s="1"/>
  <c r="Q82" i="2"/>
  <c r="Q81" i="2" s="1"/>
  <c r="R82" i="2"/>
  <c r="R81" i="2" s="1"/>
  <c r="S82" i="2"/>
  <c r="S81" i="2" s="1"/>
  <c r="U82" i="2"/>
  <c r="U81" i="2" s="1"/>
  <c r="V82" i="2"/>
  <c r="V81" i="2" s="1"/>
  <c r="W82" i="2"/>
  <c r="W81" i="2" s="1"/>
  <c r="X82" i="2"/>
  <c r="X81" i="2" s="1"/>
  <c r="Y81" i="2"/>
  <c r="L82" i="2"/>
  <c r="L81" i="2" s="1"/>
  <c r="Y155" i="2" l="1"/>
  <c r="Y153" i="2" s="1"/>
  <c r="Y139" i="2"/>
  <c r="Y49" i="2"/>
  <c r="Y126" i="2"/>
  <c r="Y21" i="2"/>
  <c r="Y20" i="2" s="1"/>
  <c r="Y167" i="2"/>
  <c r="Y150" i="2"/>
  <c r="Y117" i="2"/>
  <c r="Y116" i="2" s="1"/>
  <c r="Y105" i="2"/>
  <c r="Y99" i="2"/>
  <c r="Y92" i="2"/>
  <c r="Y67" i="2"/>
  <c r="Y63" i="2"/>
  <c r="Y34" i="2"/>
  <c r="Y31" i="2"/>
  <c r="Y15" i="2"/>
  <c r="Y30" i="2" l="1"/>
  <c r="Y148" i="2"/>
  <c r="Y145" i="2" s="1"/>
  <c r="Y138" i="2" s="1"/>
  <c r="Y91" i="2"/>
  <c r="Y90" i="2" s="1"/>
  <c r="Y62" i="2"/>
  <c r="Y14" i="2" l="1"/>
  <c r="U111" i="2"/>
  <c r="T111" i="2"/>
  <c r="S111" i="2"/>
  <c r="R111" i="2"/>
  <c r="Q111" i="2"/>
  <c r="P111" i="2"/>
  <c r="O111" i="2"/>
  <c r="N111" i="2"/>
  <c r="M111" i="2"/>
  <c r="L111" i="2"/>
  <c r="Y13" i="2" l="1"/>
  <c r="L139" i="2"/>
  <c r="M139" i="2"/>
  <c r="N139" i="2"/>
  <c r="O139" i="2"/>
  <c r="P139" i="2"/>
  <c r="Q139" i="2"/>
  <c r="R139" i="2"/>
  <c r="S139" i="2"/>
  <c r="U139" i="2"/>
  <c r="V139" i="2"/>
  <c r="W139" i="2"/>
  <c r="X139" i="2"/>
  <c r="X167" i="2"/>
  <c r="X155" i="2"/>
  <c r="X153" i="2" s="1"/>
  <c r="X150" i="2"/>
  <c r="W146" i="2"/>
  <c r="X146" i="2"/>
  <c r="X49" i="2"/>
  <c r="X117" i="2"/>
  <c r="X116" i="2" s="1"/>
  <c r="X105" i="2"/>
  <c r="X99" i="2"/>
  <c r="X92" i="2"/>
  <c r="X67" i="2"/>
  <c r="X63" i="2"/>
  <c r="X34" i="2"/>
  <c r="X31" i="2"/>
  <c r="X21" i="2"/>
  <c r="X20" i="2" s="1"/>
  <c r="X15" i="2"/>
  <c r="X91" i="2" l="1"/>
  <c r="X90" i="2" s="1"/>
  <c r="X62" i="2"/>
  <c r="Y135" i="2"/>
  <c r="X148" i="2"/>
  <c r="X145" i="2" s="1"/>
  <c r="X138" i="2" s="1"/>
  <c r="X30" i="2"/>
  <c r="X14" i="2" l="1"/>
  <c r="X13" i="2" s="1"/>
  <c r="X135" i="2" s="1"/>
  <c r="X137" i="2" s="1"/>
  <c r="X166" i="2" s="1"/>
  <c r="X176" i="2" s="1"/>
  <c r="Y137" i="2"/>
  <c r="Y166" i="2" l="1"/>
  <c r="V146" i="2"/>
  <c r="Y176" i="2" l="1"/>
  <c r="L167" i="2" l="1"/>
  <c r="L155" i="2"/>
  <c r="L153" i="2" s="1"/>
  <c r="L150" i="2"/>
  <c r="L117" i="2"/>
  <c r="L116" i="2" s="1"/>
  <c r="L105" i="2"/>
  <c r="L99" i="2"/>
  <c r="L92" i="2"/>
  <c r="L67" i="2"/>
  <c r="L63" i="2"/>
  <c r="L34" i="2"/>
  <c r="L31" i="2"/>
  <c r="L21" i="2"/>
  <c r="L20" i="2" s="1"/>
  <c r="L15" i="2"/>
  <c r="M167" i="2"/>
  <c r="M155" i="2"/>
  <c r="M153" i="2" s="1"/>
  <c r="M150" i="2"/>
  <c r="M117" i="2"/>
  <c r="M116" i="2" s="1"/>
  <c r="M105" i="2"/>
  <c r="M99" i="2"/>
  <c r="M92" i="2"/>
  <c r="M67" i="2"/>
  <c r="M63" i="2"/>
  <c r="M34" i="2"/>
  <c r="M31" i="2"/>
  <c r="M21" i="2"/>
  <c r="M20" i="2" s="1"/>
  <c r="M15" i="2"/>
  <c r="L148" i="2" l="1"/>
  <c r="L62" i="2"/>
  <c r="L91" i="2"/>
  <c r="L90" i="2" s="1"/>
  <c r="L30" i="2"/>
  <c r="M91" i="2"/>
  <c r="M90" i="2" s="1"/>
  <c r="M62" i="2"/>
  <c r="M148" i="2"/>
  <c r="M30" i="2"/>
  <c r="L145" i="2" l="1"/>
  <c r="L138" i="2" s="1"/>
  <c r="M145" i="2"/>
  <c r="M138" i="2" s="1"/>
  <c r="L14" i="2"/>
  <c r="M14" i="2"/>
  <c r="M13" i="2" l="1"/>
  <c r="M135" i="2" s="1"/>
  <c r="M137" i="2" s="1"/>
  <c r="M166" i="2" s="1"/>
  <c r="L13" i="2"/>
  <c r="L135" i="2" s="1"/>
  <c r="L137" i="2" s="1"/>
  <c r="L166" i="2" s="1"/>
  <c r="N167" i="2"/>
  <c r="N155" i="2"/>
  <c r="N153" i="2" s="1"/>
  <c r="N150" i="2"/>
  <c r="N117" i="2"/>
  <c r="N116" i="2" s="1"/>
  <c r="N105" i="2"/>
  <c r="N99" i="2"/>
  <c r="N92" i="2"/>
  <c r="N67" i="2"/>
  <c r="N63" i="2"/>
  <c r="N34" i="2"/>
  <c r="N31" i="2"/>
  <c r="N21" i="2"/>
  <c r="N20" i="2" s="1"/>
  <c r="N15" i="2"/>
  <c r="M176" i="2" l="1"/>
  <c r="L176" i="2"/>
  <c r="N148" i="2"/>
  <c r="N62" i="2"/>
  <c r="N91" i="2"/>
  <c r="N90" i="2" s="1"/>
  <c r="N30" i="2"/>
  <c r="Q105" i="2"/>
  <c r="Q167" i="2"/>
  <c r="Q155" i="2"/>
  <c r="Q153" i="2" s="1"/>
  <c r="Q150" i="2"/>
  <c r="Q117" i="2"/>
  <c r="Q116" i="2" s="1"/>
  <c r="Q99" i="2"/>
  <c r="Q92" i="2"/>
  <c r="Q67" i="2"/>
  <c r="Q63" i="2"/>
  <c r="Q34" i="2"/>
  <c r="Q31" i="2"/>
  <c r="Q21" i="2"/>
  <c r="Q20" i="2" s="1"/>
  <c r="Q15" i="2"/>
  <c r="R167" i="2"/>
  <c r="P167" i="2"/>
  <c r="O167" i="2"/>
  <c r="R155" i="2"/>
  <c r="R153" i="2" s="1"/>
  <c r="P155" i="2"/>
  <c r="P153" i="2" s="1"/>
  <c r="O155" i="2"/>
  <c r="O153" i="2" s="1"/>
  <c r="R150" i="2"/>
  <c r="P150" i="2"/>
  <c r="O150" i="2"/>
  <c r="R117" i="2"/>
  <c r="R116" i="2" s="1"/>
  <c r="P117" i="2"/>
  <c r="P116" i="2" s="1"/>
  <c r="O117" i="2"/>
  <c r="O116" i="2" s="1"/>
  <c r="R105" i="2"/>
  <c r="P105" i="2"/>
  <c r="O105" i="2"/>
  <c r="R99" i="2"/>
  <c r="P99" i="2"/>
  <c r="O99" i="2"/>
  <c r="R92" i="2"/>
  <c r="P92" i="2"/>
  <c r="O92" i="2"/>
  <c r="R67" i="2"/>
  <c r="P67" i="2"/>
  <c r="O67" i="2"/>
  <c r="R63" i="2"/>
  <c r="P63" i="2"/>
  <c r="O63" i="2"/>
  <c r="R34" i="2"/>
  <c r="P34" i="2"/>
  <c r="O34" i="2"/>
  <c r="R31" i="2"/>
  <c r="P31" i="2"/>
  <c r="O31" i="2"/>
  <c r="R21" i="2"/>
  <c r="R20" i="2" s="1"/>
  <c r="P21" i="2"/>
  <c r="P20" i="2" s="1"/>
  <c r="O21" i="2"/>
  <c r="O20" i="2" s="1"/>
  <c r="R15" i="2"/>
  <c r="P15" i="2"/>
  <c r="O15" i="2"/>
  <c r="N145" i="2" l="1"/>
  <c r="N138" i="2" s="1"/>
  <c r="N14" i="2"/>
  <c r="Q62" i="2"/>
  <c r="R30" i="2"/>
  <c r="R148" i="2"/>
  <c r="O148" i="2"/>
  <c r="P148" i="2"/>
  <c r="R91" i="2"/>
  <c r="R90" i="2" s="1"/>
  <c r="O62" i="2"/>
  <c r="Q30" i="2"/>
  <c r="Q148" i="2"/>
  <c r="P62" i="2"/>
  <c r="R62" i="2"/>
  <c r="Q91" i="2"/>
  <c r="Q90" i="2" s="1"/>
  <c r="O91" i="2"/>
  <c r="O90" i="2" s="1"/>
  <c r="P91" i="2"/>
  <c r="P90" i="2" s="1"/>
  <c r="O30" i="2"/>
  <c r="P30" i="2"/>
  <c r="Q14" i="2" l="1"/>
  <c r="Q13" i="2" s="1"/>
  <c r="Q135" i="2" s="1"/>
  <c r="N13" i="2"/>
  <c r="N135" i="2" s="1"/>
  <c r="N137" i="2" s="1"/>
  <c r="N166" i="2" s="1"/>
  <c r="P145" i="2"/>
  <c r="P138" i="2" s="1"/>
  <c r="O145" i="2"/>
  <c r="O138" i="2" s="1"/>
  <c r="Q145" i="2"/>
  <c r="Q138" i="2" s="1"/>
  <c r="R145" i="2"/>
  <c r="R138" i="2" s="1"/>
  <c r="O14" i="2"/>
  <c r="P14" i="2"/>
  <c r="P13" i="2" s="1"/>
  <c r="R14" i="2"/>
  <c r="R13" i="2" s="1"/>
  <c r="W15" i="2"/>
  <c r="W21" i="2"/>
  <c r="W20" i="2" s="1"/>
  <c r="W31" i="2"/>
  <c r="W34" i="2"/>
  <c r="W63" i="2"/>
  <c r="W67" i="2"/>
  <c r="W92" i="2"/>
  <c r="W99" i="2"/>
  <c r="W105" i="2"/>
  <c r="W117" i="2"/>
  <c r="W116" i="2" s="1"/>
  <c r="W150" i="2"/>
  <c r="W155" i="2"/>
  <c r="W153" i="2" s="1"/>
  <c r="W167" i="2"/>
  <c r="Q137" i="2" l="1"/>
  <c r="Q166" i="2" s="1"/>
  <c r="Q176" i="2" s="1"/>
  <c r="O13" i="2"/>
  <c r="O135" i="2" s="1"/>
  <c r="O137" i="2" s="1"/>
  <c r="O166" i="2" s="1"/>
  <c r="N176" i="2"/>
  <c r="R135" i="2"/>
  <c r="R137" i="2" s="1"/>
  <c r="R166" i="2" s="1"/>
  <c r="R176" i="2" s="1"/>
  <c r="P135" i="2"/>
  <c r="W62" i="2"/>
  <c r="W148" i="2"/>
  <c r="W91" i="2"/>
  <c r="W90" i="2" s="1"/>
  <c r="W30" i="2"/>
  <c r="S155" i="2"/>
  <c r="S153" i="2" s="1"/>
  <c r="S150" i="2"/>
  <c r="T155" i="2"/>
  <c r="T153" i="2" s="1"/>
  <c r="U155" i="2"/>
  <c r="U153" i="2" s="1"/>
  <c r="V155" i="2"/>
  <c r="V153" i="2" s="1"/>
  <c r="T150" i="2"/>
  <c r="U150" i="2"/>
  <c r="V150" i="2"/>
  <c r="T117" i="2"/>
  <c r="T116" i="2" s="1"/>
  <c r="U117" i="2"/>
  <c r="U116" i="2" s="1"/>
  <c r="V117" i="2"/>
  <c r="V116" i="2" s="1"/>
  <c r="S117" i="2"/>
  <c r="S116" i="2" s="1"/>
  <c r="T148" i="2" l="1"/>
  <c r="T145" i="2" s="1"/>
  <c r="T138" i="2" s="1"/>
  <c r="S148" i="2"/>
  <c r="S145" i="2" s="1"/>
  <c r="S138" i="2" s="1"/>
  <c r="W145" i="2"/>
  <c r="W138" i="2" s="1"/>
  <c r="O176" i="2"/>
  <c r="P137" i="2"/>
  <c r="P166" i="2" s="1"/>
  <c r="W14" i="2"/>
  <c r="W13" i="2" s="1"/>
  <c r="W135" i="2" s="1"/>
  <c r="U148" i="2"/>
  <c r="V148" i="2"/>
  <c r="S105" i="2"/>
  <c r="T105" i="2"/>
  <c r="U105" i="2"/>
  <c r="V105" i="2"/>
  <c r="T99" i="2"/>
  <c r="U99" i="2"/>
  <c r="V99" i="2"/>
  <c r="S99" i="2"/>
  <c r="S92" i="2"/>
  <c r="T92" i="2"/>
  <c r="U92" i="2"/>
  <c r="V92" i="2"/>
  <c r="S15" i="2"/>
  <c r="T67" i="2"/>
  <c r="U67" i="2"/>
  <c r="V67" i="2"/>
  <c r="S67" i="2"/>
  <c r="T63" i="2"/>
  <c r="U63" i="2"/>
  <c r="V63" i="2"/>
  <c r="S63" i="2"/>
  <c r="T34" i="2"/>
  <c r="U34" i="2"/>
  <c r="V34" i="2"/>
  <c r="S34" i="2"/>
  <c r="T31" i="2"/>
  <c r="U31" i="2"/>
  <c r="V31" i="2"/>
  <c r="S31" i="2"/>
  <c r="S21" i="2"/>
  <c r="S20" i="2" s="1"/>
  <c r="T21" i="2"/>
  <c r="T20" i="2" s="1"/>
  <c r="U21" i="2"/>
  <c r="U20" i="2" s="1"/>
  <c r="V21" i="2"/>
  <c r="V20" i="2" s="1"/>
  <c r="T15" i="2"/>
  <c r="U15" i="2"/>
  <c r="V15" i="2"/>
  <c r="W137" i="2" l="1"/>
  <c r="W166" i="2" s="1"/>
  <c r="W176" i="2" s="1"/>
  <c r="U145" i="2"/>
  <c r="U138" i="2" s="1"/>
  <c r="V145" i="2"/>
  <c r="V138" i="2" s="1"/>
  <c r="P176" i="2"/>
  <c r="V62" i="2"/>
  <c r="V30" i="2"/>
  <c r="T62" i="2"/>
  <c r="U30" i="2"/>
  <c r="T30" i="2"/>
  <c r="S30" i="2"/>
  <c r="S62" i="2"/>
  <c r="U91" i="2"/>
  <c r="U90" i="2" s="1"/>
  <c r="S91" i="2"/>
  <c r="S90" i="2" s="1"/>
  <c r="V91" i="2"/>
  <c r="V90" i="2" s="1"/>
  <c r="T91" i="2"/>
  <c r="T90" i="2" s="1"/>
  <c r="U62" i="2"/>
  <c r="T167" i="2"/>
  <c r="S167" i="2"/>
  <c r="U167" i="2"/>
  <c r="T14" i="2" l="1"/>
  <c r="T13" i="2" s="1"/>
  <c r="T135" i="2" s="1"/>
  <c r="T137" i="2" s="1"/>
  <c r="T166" i="2" s="1"/>
  <c r="T176" i="2" s="1"/>
  <c r="V14" i="2"/>
  <c r="S14" i="2"/>
  <c r="U14" i="2"/>
  <c r="U13" i="2" s="1"/>
  <c r="V167" i="2"/>
  <c r="S13" i="2" l="1"/>
  <c r="S135" i="2" s="1"/>
  <c r="S137" i="2" s="1"/>
  <c r="S166" i="2" s="1"/>
  <c r="S176" i="2" s="1"/>
  <c r="V13" i="2"/>
  <c r="V135" i="2" s="1"/>
  <c r="V137" i="2" s="1"/>
  <c r="V166" i="2" s="1"/>
  <c r="V176" i="2" s="1"/>
  <c r="U135" i="2"/>
  <c r="U137" i="2" s="1"/>
  <c r="U166" i="2" s="1"/>
  <c r="U176" i="2" s="1"/>
</calcChain>
</file>

<file path=xl/sharedStrings.xml><?xml version="1.0" encoding="utf-8"?>
<sst xmlns="http://schemas.openxmlformats.org/spreadsheetml/2006/main" count="236" uniqueCount="174">
  <si>
    <t>Impuestos</t>
  </si>
  <si>
    <t>Ministerio de Hacienda de la República Dominicana</t>
  </si>
  <si>
    <t>Dirección General de Política y Legislación Tributaria</t>
  </si>
  <si>
    <t>I. Ingresos Corrientes</t>
  </si>
  <si>
    <t>Sobre las Importaciones</t>
  </si>
  <si>
    <t>Otros Impuestos sobre el Comercio Exterior</t>
  </si>
  <si>
    <t>Impuestos sobre los Ingresos</t>
  </si>
  <si>
    <t>Accesorios sobre los Impuestos a los Ingresos</t>
  </si>
  <si>
    <t>Impuestos sobre la Propiedad</t>
  </si>
  <si>
    <t>Impuestos sobre la Propiedad y Transacciones Financieras y de Capital</t>
  </si>
  <si>
    <t>Impuestos sobre Activos</t>
  </si>
  <si>
    <t>Impuestos sobre Transferencias de Bienes Muebles</t>
  </si>
  <si>
    <t>Impuesto sobre Cheques</t>
  </si>
  <si>
    <t>Otros</t>
  </si>
  <si>
    <t>Accesorios sobre la Propiedad</t>
  </si>
  <si>
    <t>Impuestos sobre los Bienes y Servicios</t>
  </si>
  <si>
    <t>ITBIS Interno</t>
  </si>
  <si>
    <t>ITBIS Externo</t>
  </si>
  <si>
    <t>Impuestos Adicionales y Selectivos sobre Bienes y Servicios</t>
  </si>
  <si>
    <t>Derecho de Circulación Vehículos de Motor</t>
  </si>
  <si>
    <t xml:space="preserve">Imp. Específico Bancas de Apuestas de Lotería  </t>
  </si>
  <si>
    <t>Imp. Específico Bancas de Apuestas Deportivas</t>
  </si>
  <si>
    <t>Accesorios sobre Impuestos Internos a Mercancías y Servicios</t>
  </si>
  <si>
    <t>Impuesto Selectivo Ad Valorem sobre Hidrocarburos, Ley No. 557-05</t>
  </si>
  <si>
    <t>Impuestos sobre el Uso de Bienes y Licencias</t>
  </si>
  <si>
    <t>Impuestos sobre el Comercio y las Transacciones/Comercio Exterior</t>
  </si>
  <si>
    <t>Arancel</t>
  </si>
  <si>
    <t>Impuesto a la Salida de Pasajeros al Exterior por Aeropuertos y Puertos</t>
  </si>
  <si>
    <t>Derechos Consulares</t>
  </si>
  <si>
    <t>Impuestos Ecológicos</t>
  </si>
  <si>
    <t>Impuestos Diversos</t>
  </si>
  <si>
    <t>Ingresos por Contraprestación</t>
  </si>
  <si>
    <t>Ventas de Bienes y Servicios</t>
  </si>
  <si>
    <t>Ventas de Mercancías del Estado</t>
  </si>
  <si>
    <t>PROMESE</t>
  </si>
  <si>
    <t>Otras Ventas de Mercancías del Gobierno Central</t>
  </si>
  <si>
    <t>Otras Ventas</t>
  </si>
  <si>
    <t>Ventas de Servicios del Estado</t>
  </si>
  <si>
    <t>Otras Ventas de Servicios del Gobierno Central</t>
  </si>
  <si>
    <t>Tasas</t>
  </si>
  <si>
    <t>Tarjetas de Turismo</t>
  </si>
  <si>
    <t>Expedición y Renovación de Pasaportes</t>
  </si>
  <si>
    <t>Derechos Administrativos</t>
  </si>
  <si>
    <t>Otros Ingresos</t>
  </si>
  <si>
    <t>Rentas de la Propiedad</t>
  </si>
  <si>
    <t>Dividendos por Inversiones Empresariales</t>
  </si>
  <si>
    <t>Arriendo de Activos Tangibles No Producidos</t>
  </si>
  <si>
    <t>Multas y Sanciones</t>
  </si>
  <si>
    <t>Ingresos Diversos</t>
  </si>
  <si>
    <t>II. Ingresos de Capital</t>
  </si>
  <si>
    <t>Ventas de Activos No Financieros</t>
  </si>
  <si>
    <t>Partidas</t>
  </si>
  <si>
    <t>Sobre Las Exportaciones</t>
  </si>
  <si>
    <t>Ingresos Fiscales por Principales Partidas</t>
  </si>
  <si>
    <t>Impuesto Selectivo al Tabaco y los Cigarrillos</t>
  </si>
  <si>
    <t>Impuesto Selectivo a las Telecomunicaciones</t>
  </si>
  <si>
    <t>Impuesto Selectivo a los Seguros</t>
  </si>
  <si>
    <t>17% Registro de Propiedad de Vehículo</t>
  </si>
  <si>
    <t>Contribuciones Sociales</t>
  </si>
  <si>
    <t>Ingresos de las Inst. Centralizadas en Mercancías en la CUT</t>
  </si>
  <si>
    <t>Ingresos de las Inst. Centralizadas en Servicios en La CUT</t>
  </si>
  <si>
    <t>III. Donaciones</t>
  </si>
  <si>
    <t>Recuperación de Prestamos Internos</t>
  </si>
  <si>
    <t>Disminución de Activos Financieros</t>
  </si>
  <si>
    <t>Incremento de Pasivos Financieros</t>
  </si>
  <si>
    <t>Incremento de Pasivos Corrientes</t>
  </si>
  <si>
    <t>Incremento de Pasivos No Corrientes</t>
  </si>
  <si>
    <t>De la Deuda Pública Interna a Largo Plazo</t>
  </si>
  <si>
    <t>De la Deuda Pública Externa a Largo Plazo</t>
  </si>
  <si>
    <t>Colocación de Títulos, Valores de la Deuda Pública a Largo Plazo</t>
  </si>
  <si>
    <t>Incremento de Documentos por Pagar Externo de Largo Plazo</t>
  </si>
  <si>
    <t>Petrocaribe</t>
  </si>
  <si>
    <t>Obtención de Préstamos de la Deuda Pública a Largo Plazo</t>
  </si>
  <si>
    <t>Fondo para Registro y Devolución de los Depósitos en Excesos en la CUT</t>
  </si>
  <si>
    <t>Ingresos de la CUT No Presupuestaria</t>
  </si>
  <si>
    <t>Depósitos a Cargo del Estado o Fondos Especiales y de Terceros</t>
  </si>
  <si>
    <t>Devolución Impuesto Selectivo al Consumo de Combustibles</t>
  </si>
  <si>
    <t>Devolución de Recursos a Empleados por Retenciones Excesivas por TSS</t>
  </si>
  <si>
    <t>Impuesto sobre la Renta de Personas Físicas</t>
  </si>
  <si>
    <t>Impuesto sobre los Ingresos de las Empresas y otras Corporaciones</t>
  </si>
  <si>
    <t xml:space="preserve">Impuesto sobre los Ingresos Aplicados sin Distinción de Persona </t>
  </si>
  <si>
    <t>Impuestos sobre Operaciones Inmobiliarias</t>
  </si>
  <si>
    <t>Impuestos Internos sobre Mercancias y Servicios</t>
  </si>
  <si>
    <t>Impuesto Específico sobre los Hidrocarburos, Ley No. 112-00</t>
  </si>
  <si>
    <t>Impuesto a la Propiedad Inmobiliaria (IPI) (Impuesto a las Viviendas Suntuarias IVSS)</t>
  </si>
  <si>
    <t>Impuesto Selectivo a Bebidas Alcohólicas</t>
  </si>
  <si>
    <t>Subtotal (I+II)</t>
  </si>
  <si>
    <t>Subtotal con Donaciones (I+II+III)</t>
  </si>
  <si>
    <t>Subtotal con Donaciones, Fuentes y Aplicaciones Financieras (I+II+III+IV+V)</t>
  </si>
  <si>
    <t>IV. Fuentes Financieras</t>
  </si>
  <si>
    <t>VI. Otros Ingresos</t>
  </si>
  <si>
    <t>Total de Ingresos Reportados en el SIGEF (I+II+III+IV+V+VI)</t>
  </si>
  <si>
    <t>2) Para el 2015, las donaciones incluyen RD$93,475.6 millones producto de la compra a descuento de la deuda de PETROCARIBE adquirida por el Gobierno Dominicano.</t>
  </si>
  <si>
    <t>*Cifras sujetas a rectificación. Las informaciones presentadas incluyen los ingresos presupuestarios y no presupuestarios, por lo que difieren de las del Portal de Transparencia Fiscal,  ya que éstas sólo incluyen los ingresos presupuestarios.</t>
  </si>
  <si>
    <t xml:space="preserve">Notas: 
1) Incluye los dólares convertidos a la tasa oficial.  Excluye los depósitos a cargo del Estado, fondos especiales y de terceros, ingresos de las instituciones centralizadas en la Cuenta Única del Tesoro (CUT) no presupuestaria, los depósitos en exceso de las recaudadoras y TSS.  </t>
  </si>
  <si>
    <t>Ingresos por diferencial del gas licuado de petróleo</t>
  </si>
  <si>
    <t>Disminución de otros activos financieros externos de largo plazo</t>
  </si>
  <si>
    <t>Impuestos sobre el uso de carreteras y puentes (peajes)</t>
  </si>
  <si>
    <t>Ventas de Activos Intangibles</t>
  </si>
  <si>
    <t>Licencias para Operar Bancas de Apuestas</t>
  </si>
  <si>
    <t>Venta de Acciones y Participaciones de Capital</t>
  </si>
  <si>
    <t xml:space="preserve">Impuestos sobre los Activos Financieros </t>
  </si>
  <si>
    <t>Derechos Aeroportuarios</t>
  </si>
  <si>
    <t>Ingresos sin Especificar</t>
  </si>
  <si>
    <t>Impuesto Sobre Tramitación de Documentos</t>
  </si>
  <si>
    <t>Ventas de Formularios y Facturas Consulares</t>
  </si>
  <si>
    <t>Arrendamientos</t>
  </si>
  <si>
    <t>Comisión Cambiaria</t>
  </si>
  <si>
    <t>Fuente: Informe de ingresos, Tesorería Nacional; Ministerio de Hacienda, Sistema Integrado de Gestión Financiera (SIGEF), Informe de Ejecución de Ingresos, Banco Central y Ministerio de Obras Públicas y Comunicaciones.</t>
  </si>
  <si>
    <t xml:space="preserve">Obtención de Préstamos Internos a Corto Plazo </t>
  </si>
  <si>
    <t>Transferencias Capital</t>
  </si>
  <si>
    <t>Millones de Pesos Dominicanos (RD$)*</t>
  </si>
  <si>
    <t>Reliquidación Comisión Cambiaria</t>
  </si>
  <si>
    <t>- Licencias para Portar Armas de Fuego</t>
  </si>
  <si>
    <t>Fondo General</t>
  </si>
  <si>
    <t xml:space="preserve">Recursos de Captación Directa del Ministerio de Interior y Policia </t>
  </si>
  <si>
    <t>- Otros</t>
  </si>
  <si>
    <t>Licencias sobre Maguina Tragamonedas</t>
  </si>
  <si>
    <t>Servicios de transporte (incluye OMSA, METRO)</t>
  </si>
  <si>
    <t>Ingresos de la CUT No Presupuestaria (Dividendos Banreservas y 15% pago de deudas)</t>
  </si>
  <si>
    <t>Ingresos de las Inst. Centralizadas en la CUT Presupuestaria</t>
  </si>
  <si>
    <t>- Transferencias Corrientes</t>
  </si>
  <si>
    <t>- Transferencias Corrientes Rec. de Inst. Públicas Fin. No Monetarias (Superintendencia de Bancos)</t>
  </si>
  <si>
    <t>Transferencias</t>
  </si>
  <si>
    <t>- Transferencias Corrientes Rec. de Inst. Públicas públicas descentralizadas y autónomas no financieras</t>
  </si>
  <si>
    <t>Ingresos TSS</t>
  </si>
  <si>
    <t>Importes a devengar por primas en colocaciones de títulos valores</t>
  </si>
  <si>
    <t>- Primas por colocación de títulos valores internos y externos de largo plazo</t>
  </si>
  <si>
    <t>- valores internos</t>
  </si>
  <si>
    <t>-  valores externos</t>
  </si>
  <si>
    <t>- Intereses corridos internos y externos de largo plazo</t>
  </si>
  <si>
    <t xml:space="preserve">- títulos internos </t>
  </si>
  <si>
    <t>- títulos externos</t>
  </si>
  <si>
    <t>-</t>
  </si>
  <si>
    <t>Impuestos Adicionales</t>
  </si>
  <si>
    <t>5% a las Exportaciones</t>
  </si>
  <si>
    <t xml:space="preserve">Contribución Solidaria del 5% </t>
  </si>
  <si>
    <t>Salida de pasajeros al Exterior por Aeropuertos y Puertos (US$10)</t>
  </si>
  <si>
    <t xml:space="preserve">2% Adic. a las Importaciones </t>
  </si>
  <si>
    <t>Incremento de un 30% Selectivo Tabaco y Alcoholes</t>
  </si>
  <si>
    <t>Compañías de Seguros</t>
  </si>
  <si>
    <t xml:space="preserve">Habitaciones de Hoteles </t>
  </si>
  <si>
    <t xml:space="preserve">Llamadas de Larga Distancia </t>
  </si>
  <si>
    <t>Ingresos por Tenencia de Activos Financieros  (Instrumentos Derivados)</t>
  </si>
  <si>
    <t>Intereses por Colocación de Inversiones Financieras</t>
  </si>
  <si>
    <t xml:space="preserve"> Recursos de Captación Directa de la Procuradoria General de la República ( multas de tránsito)</t>
  </si>
  <si>
    <t>Venta de  Activos Fijos</t>
  </si>
  <si>
    <t>Fondo de Contribución Especial para la Gestión Integral de Residuos</t>
  </si>
  <si>
    <t>Impuestos a la Venta de Pasajes al Exterior</t>
  </si>
  <si>
    <t xml:space="preserve">Diferencial de Petróleo </t>
  </si>
  <si>
    <t>GLP</t>
  </si>
  <si>
    <t>- Disminución de Instrumentos Derivados</t>
  </si>
  <si>
    <t>Además, del  Fondo de devolución impuesto Selectivo al consumo de combustibles.</t>
  </si>
  <si>
    <t>- Fondo General</t>
  </si>
  <si>
    <t>- Recursos de captación directa del programa PROMESE CAL ( D. No. 308-97)</t>
  </si>
  <si>
    <t xml:space="preserve"> Recursos de Captación Directa para el Fomento y Desarrollo del Gas Natural en el Parque vehicular</t>
  </si>
  <si>
    <t>Otros ingresos de captación directa de las Inst. Centralizadas en Servicios en la CUT</t>
  </si>
  <si>
    <t>2000-2023</t>
  </si>
  <si>
    <t>Disminución de documentos por cobrar de largo plazo</t>
  </si>
  <si>
    <t>- Transferencias Corrientes del Gobierno Central</t>
  </si>
  <si>
    <t>- Transferencias Públicas de la Seguridad Social</t>
  </si>
  <si>
    <t xml:space="preserve"> - Del Sector Privado Interno</t>
  </si>
  <si>
    <t xml:space="preserve">- Transferencias Corrientes de empresas públicas no financieras </t>
  </si>
  <si>
    <t>Patrimonio público recuperado</t>
  </si>
  <si>
    <t>V.  Incremento de disponibilidades (Reintegros de cheques de periodos anteriores y devolución de recursos a la CUT años anteriores)</t>
  </si>
  <si>
    <t xml:space="preserve">     -  </t>
  </si>
  <si>
    <t xml:space="preserve">    -  </t>
  </si>
  <si>
    <t xml:space="preserve">                -  </t>
  </si>
  <si>
    <t xml:space="preserve">               -  </t>
  </si>
  <si>
    <t xml:space="preserve">           -  </t>
  </si>
  <si>
    <t xml:space="preserve">         -  </t>
  </si>
  <si>
    <t xml:space="preserve">       -  </t>
  </si>
  <si>
    <t xml:space="preserve">      -  </t>
  </si>
  <si>
    <t>424.7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</si>
</sst>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2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&quot;€&quot;_-;\-* #,##0.00\ &quot;€&quot;_-;_-* &quot;-&quot;??\ &quot;€&quot;_-;_-@_-"/>
    <numFmt numFmtId="166" formatCode="_-* #,##0.00\ _€_-;\-* #,##0.00\ _€_-;_-* &quot;-&quot;??\ _€_-;_-@_-"/>
    <numFmt numFmtId="167" formatCode="_(* #,##0.0_);_(* \(#,##0.0\);_(* &quot;-&quot;??_);_(@_)"/>
    <numFmt numFmtId="168" formatCode="#,##0.0"/>
    <numFmt numFmtId="169" formatCode="&quot;   &quot;@"/>
    <numFmt numFmtId="170" formatCode="&quot;      &quot;@"/>
    <numFmt numFmtId="171" formatCode="&quot;         &quot;@"/>
    <numFmt numFmtId="172" formatCode="&quot;            &quot;@"/>
    <numFmt numFmtId="173" formatCode="&quot;               &quot;@"/>
    <numFmt numFmtId="174" formatCode="_-* #,##0.0\ _P_-;\-* #,##0.0\ _P_-;_-* &quot;-&quot;??\ _P_-;_-@_-"/>
    <numFmt numFmtId="175" formatCode="_([$€-2]* #,##0.00_);_([$€-2]* \(#,##0.00\);_([$€-2]* &quot;-&quot;??_)"/>
    <numFmt numFmtId="176" formatCode="* _(#,##0.0_)\ _P_-;* \(#,##0.0\)\ _P_-;_-* &quot;-&quot;??\ _P_-;_-@_-"/>
    <numFmt numFmtId="177" formatCode="_ * #,##0.00_ ;_ * \-#,##0.00_ ;_ * &quot;-&quot;??_ ;_ @_ "/>
    <numFmt numFmtId="178" formatCode="mmmm\ d\,\ yyyy"/>
    <numFmt numFmtId="179" formatCode="_-[$€-2]* #,##0.00_-;\-[$€-2]* #,##0.00_-;_-[$€-2]* &quot;-&quot;??_-"/>
    <numFmt numFmtId="180" formatCode="_([$€]* #,##0.00_);_([$€]* \(#,##0.00\);_([$€]* &quot;-&quot;??_);_(@_)"/>
    <numFmt numFmtId="181" formatCode="&quot; &quot;#,##0.00&quot; &quot;;&quot; (&quot;#,##0.00&quot;)&quot;;&quot; -&quot;00&quot; &quot;;&quot; &quot;@&quot; &quot;"/>
    <numFmt numFmtId="182" formatCode="General_)"/>
    <numFmt numFmtId="183" formatCode="#,##0.00,,"/>
    <numFmt numFmtId="184" formatCode="[&gt;=0.05]#,##0.0;[&lt;=-0.05]\-#,##0.0;?0.0"/>
    <numFmt numFmtId="185" formatCode="[Black]#,##0.0;[Black]\-#,##0.0;;"/>
    <numFmt numFmtId="186" formatCode="[Black][&gt;0.05]#,##0.0;[Black][&lt;-0.05]\-#,##0.0;;"/>
    <numFmt numFmtId="187" formatCode="[Black][&gt;0.5]#,##0;[Black][&lt;-0.5]\-#,##0;;"/>
    <numFmt numFmtId="188" formatCode="#,##0.0_);\(#,##0.0\)"/>
    <numFmt numFmtId="189" formatCode="0.0"/>
    <numFmt numFmtId="190" formatCode="_(* #,##0.0_);_(* \(#,##0.0\);_(* &quot;-&quot;?_);_(@_)"/>
  </numFmts>
  <fonts count="9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Segoe UI"/>
      <family val="2"/>
    </font>
    <font>
      <sz val="10"/>
      <name val="Arial"/>
      <family val="2"/>
    </font>
    <font>
      <sz val="12"/>
      <color theme="1"/>
      <name val="Segoe UI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2"/>
      <color indexed="8"/>
      <name val="Arial MT"/>
    </font>
    <font>
      <sz val="8"/>
      <color indexed="12"/>
      <name val="Helv"/>
    </font>
    <font>
      <sz val="10"/>
      <name val="Geneva"/>
    </font>
    <font>
      <sz val="10"/>
      <name val="Geneva"/>
      <family val="2"/>
    </font>
    <font>
      <sz val="12"/>
      <name val="Arial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0"/>
      <name val="Times New Roman"/>
      <family val="1"/>
    </font>
    <font>
      <sz val="11"/>
      <color theme="1"/>
      <name val="Calibri"/>
      <family val="2"/>
    </font>
    <font>
      <sz val="10"/>
      <color indexed="8"/>
      <name val="Tahoma"/>
      <family val="2"/>
    </font>
    <font>
      <sz val="12"/>
      <color indexed="24"/>
      <name val="Arial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Palatino Linotype"/>
      <family val="1"/>
    </font>
    <font>
      <sz val="8"/>
      <name val="Times New Roman"/>
      <family val="1"/>
    </font>
    <font>
      <sz val="10"/>
      <color rgb="FF000000"/>
      <name val="Arial"/>
      <family val="2"/>
    </font>
    <font>
      <b/>
      <sz val="12"/>
      <color indexed="24"/>
      <name val="Arial"/>
      <family val="2"/>
    </font>
    <font>
      <u/>
      <sz val="7.2"/>
      <color indexed="12"/>
      <name val="Helv"/>
    </font>
    <font>
      <u/>
      <sz val="10"/>
      <color indexed="12"/>
      <name val="Arial"/>
      <family val="2"/>
    </font>
    <font>
      <u/>
      <sz val="9"/>
      <color theme="10"/>
      <name val="Arial"/>
      <family val="2"/>
    </font>
    <font>
      <u/>
      <sz val="8.8000000000000007"/>
      <color theme="10"/>
      <name val="Calibri"/>
      <family val="2"/>
    </font>
    <font>
      <u/>
      <sz val="7.2"/>
      <color indexed="36"/>
      <name val="Helv"/>
    </font>
    <font>
      <sz val="11"/>
      <color indexed="20"/>
      <name val="Calibri"/>
      <family val="2"/>
    </font>
    <font>
      <sz val="8"/>
      <color indexed="8"/>
      <name val="Helv"/>
    </font>
    <font>
      <sz val="11"/>
      <color theme="1"/>
      <name val="Tahoma"/>
      <family val="2"/>
    </font>
    <font>
      <sz val="11"/>
      <color indexed="60"/>
      <name val="Calibri"/>
      <family val="2"/>
    </font>
    <font>
      <sz val="10"/>
      <name val="Helv"/>
    </font>
    <font>
      <sz val="10"/>
      <name val="Tms Rmn"/>
    </font>
    <font>
      <sz val="11"/>
      <name val="Tms Rmn"/>
    </font>
    <font>
      <sz val="10"/>
      <name val="Courier"/>
      <family val="3"/>
    </font>
    <font>
      <sz val="10"/>
      <color theme="1"/>
      <name val="Tahoma"/>
      <family val="2"/>
    </font>
    <font>
      <sz val="10"/>
      <name val="MS Sans Serif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2"/>
      <name val="Arial MT"/>
    </font>
    <font>
      <sz val="10"/>
      <color indexed="10"/>
      <name val="MS Sans Serif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  <scheme val="minor"/>
    </font>
    <font>
      <b/>
      <sz val="8"/>
      <name val="Arial"/>
      <family val="2"/>
    </font>
    <font>
      <b/>
      <sz val="9"/>
      <name val="Arial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8"/>
      <name val="Helv"/>
    </font>
    <font>
      <b/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14"/>
      <color theme="1"/>
      <name val="Gothan"/>
    </font>
    <font>
      <sz val="12"/>
      <color theme="1"/>
      <name val="Gothan"/>
    </font>
    <font>
      <b/>
      <sz val="12"/>
      <color theme="1"/>
      <name val="Gothan"/>
    </font>
    <font>
      <sz val="11"/>
      <color theme="1"/>
      <name val="Gothan"/>
    </font>
    <font>
      <b/>
      <sz val="12"/>
      <color theme="0"/>
      <name val="Gothan"/>
    </font>
    <font>
      <b/>
      <sz val="12"/>
      <color indexed="8"/>
      <name val="Gothan"/>
    </font>
    <font>
      <sz val="12"/>
      <color indexed="8"/>
      <name val="Gothan"/>
    </font>
    <font>
      <b/>
      <sz val="12"/>
      <name val="Gothan"/>
    </font>
    <font>
      <u/>
      <sz val="12"/>
      <color indexed="8"/>
      <name val="Gothan"/>
    </font>
    <font>
      <sz val="12"/>
      <name val="Gothan"/>
    </font>
    <font>
      <b/>
      <sz val="10"/>
      <name val="Gothan"/>
    </font>
    <font>
      <b/>
      <sz val="11"/>
      <color indexed="8"/>
      <name val="Gothan"/>
    </font>
    <font>
      <sz val="9"/>
      <color indexed="8"/>
      <name val="Gothan"/>
    </font>
    <font>
      <b/>
      <sz val="14"/>
      <color theme="1"/>
      <name val="Gotham"/>
    </font>
    <font>
      <sz val="10"/>
      <name val="Gothan"/>
    </font>
    <font>
      <b/>
      <sz val="12"/>
      <color indexed="8"/>
      <name val="Gotham"/>
    </font>
    <font>
      <sz val="12"/>
      <color indexed="8"/>
      <name val="Gotham"/>
    </font>
    <font>
      <b/>
      <sz val="11"/>
      <color indexed="8"/>
      <name val="Arial"/>
      <family val="2"/>
    </font>
  </fonts>
  <fills count="6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4"/>
        <bgColor indexed="2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639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9" fontId="20" fillId="0" borderId="0" applyFont="0" applyFill="0" applyBorder="0" applyAlignment="0" applyProtection="0"/>
    <xf numFmtId="170" fontId="20" fillId="0" borderId="0" applyFont="0" applyFill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171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5" borderId="0" applyNumberFormat="0" applyBorder="0" applyAlignment="0" applyProtection="0"/>
    <xf numFmtId="0" fontId="21" fillId="45" borderId="0" applyNumberFormat="0" applyBorder="0" applyAlignment="0" applyProtection="0"/>
    <xf numFmtId="173" fontId="20" fillId="0" borderId="0" applyFont="0" applyFill="0" applyBorder="0" applyAlignment="0" applyProtection="0"/>
    <xf numFmtId="0" fontId="19" fillId="15" borderId="0" applyNumberFormat="0" applyBorder="0" applyAlignment="0" applyProtection="0"/>
    <xf numFmtId="0" fontId="19" fillId="19" borderId="0" applyNumberFormat="0" applyBorder="0" applyAlignment="0" applyProtection="0"/>
    <xf numFmtId="0" fontId="19" fillId="23" borderId="0" applyNumberFormat="0" applyBorder="0" applyAlignment="0" applyProtection="0"/>
    <xf numFmtId="0" fontId="19" fillId="27" borderId="0" applyNumberFormat="0" applyBorder="0" applyAlignment="0" applyProtection="0"/>
    <xf numFmtId="0" fontId="19" fillId="31" borderId="0" applyNumberFormat="0" applyBorder="0" applyAlignment="0" applyProtection="0"/>
    <xf numFmtId="0" fontId="19" fillId="35" borderId="0" applyNumberFormat="0" applyBorder="0" applyAlignment="0" applyProtection="0"/>
    <xf numFmtId="0" fontId="22" fillId="46" borderId="0" applyNumberFormat="0" applyBorder="0" applyAlignment="0" applyProtection="0"/>
    <xf numFmtId="0" fontId="22" fillId="46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8" borderId="0" applyNumberFormat="0" applyBorder="0" applyAlignment="0" applyProtection="0"/>
    <xf numFmtId="0" fontId="22" fillId="48" borderId="0" applyNumberFormat="0" applyBorder="0" applyAlignment="0" applyProtection="0"/>
    <xf numFmtId="0" fontId="22" fillId="49" borderId="0" applyNumberFormat="0" applyBorder="0" applyAlignment="0" applyProtection="0"/>
    <xf numFmtId="0" fontId="22" fillId="49" borderId="0" applyNumberFormat="0" applyBorder="0" applyAlignment="0" applyProtection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174" fontId="23" fillId="0" borderId="0" applyBorder="0">
      <alignment horizontal="center"/>
    </xf>
    <xf numFmtId="0" fontId="24" fillId="0" borderId="12">
      <protection hidden="1"/>
    </xf>
    <xf numFmtId="0" fontId="24" fillId="0" borderId="12">
      <protection hidden="1"/>
    </xf>
    <xf numFmtId="0" fontId="25" fillId="50" borderId="12" applyNumberFormat="0" applyFont="0" applyBorder="0" applyAlignment="0" applyProtection="0">
      <protection hidden="1"/>
    </xf>
    <xf numFmtId="0" fontId="26" fillId="50" borderId="12" applyNumberFormat="0" applyFont="0" applyBorder="0" applyAlignment="0" applyProtection="0">
      <protection hidden="1"/>
    </xf>
    <xf numFmtId="175" fontId="24" fillId="0" borderId="12">
      <protection hidden="1"/>
    </xf>
    <xf numFmtId="0" fontId="9" fillId="6" borderId="0" applyNumberFormat="0" applyBorder="0" applyAlignment="0" applyProtection="0"/>
    <xf numFmtId="176" fontId="27" fillId="0" borderId="13" applyBorder="0">
      <alignment horizontal="center" vertical="center"/>
    </xf>
    <xf numFmtId="0" fontId="28" fillId="38" borderId="0" applyNumberFormat="0" applyBorder="0" applyAlignment="0" applyProtection="0"/>
    <xf numFmtId="0" fontId="28" fillId="38" borderId="0" applyNumberFormat="0" applyBorder="0" applyAlignment="0" applyProtection="0"/>
    <xf numFmtId="0" fontId="13" fillId="9" borderId="6" applyNumberFormat="0" applyAlignment="0" applyProtection="0"/>
    <xf numFmtId="0" fontId="29" fillId="50" borderId="14" applyNumberFormat="0" applyAlignment="0" applyProtection="0"/>
    <xf numFmtId="0" fontId="29" fillId="50" borderId="14" applyNumberFormat="0" applyAlignment="0" applyProtection="0"/>
    <xf numFmtId="0" fontId="29" fillId="50" borderId="14" applyNumberFormat="0" applyAlignment="0" applyProtection="0"/>
    <xf numFmtId="0" fontId="29" fillId="50" borderId="14" applyNumberFormat="0" applyAlignment="0" applyProtection="0"/>
    <xf numFmtId="0" fontId="29" fillId="50" borderId="14" applyNumberFormat="0" applyAlignment="0" applyProtection="0"/>
    <xf numFmtId="0" fontId="29" fillId="50" borderId="14" applyNumberFormat="0" applyAlignment="0" applyProtection="0"/>
    <xf numFmtId="0" fontId="29" fillId="50" borderId="14" applyNumberFormat="0" applyAlignment="0" applyProtection="0"/>
    <xf numFmtId="0" fontId="29" fillId="50" borderId="14" applyNumberFormat="0" applyAlignment="0" applyProtection="0"/>
    <xf numFmtId="0" fontId="29" fillId="50" borderId="14" applyNumberFormat="0" applyAlignment="0" applyProtection="0"/>
    <xf numFmtId="0" fontId="29" fillId="50" borderId="14" applyNumberFormat="0" applyAlignment="0" applyProtection="0"/>
    <xf numFmtId="0" fontId="29" fillId="50" borderId="14" applyNumberFormat="0" applyAlignment="0" applyProtection="0"/>
    <xf numFmtId="0" fontId="29" fillId="50" borderId="14" applyNumberFormat="0" applyAlignment="0" applyProtection="0"/>
    <xf numFmtId="0" fontId="29" fillId="50" borderId="14" applyNumberFormat="0" applyAlignment="0" applyProtection="0"/>
    <xf numFmtId="0" fontId="29" fillId="50" borderId="14" applyNumberFormat="0" applyAlignment="0" applyProtection="0"/>
    <xf numFmtId="0" fontId="29" fillId="50" borderId="14" applyNumberFormat="0" applyAlignment="0" applyProtection="0"/>
    <xf numFmtId="0" fontId="29" fillId="50" borderId="14" applyNumberFormat="0" applyAlignment="0" applyProtection="0"/>
    <xf numFmtId="0" fontId="29" fillId="50" borderId="14" applyNumberFormat="0" applyAlignment="0" applyProtection="0"/>
    <xf numFmtId="0" fontId="29" fillId="50" borderId="14" applyNumberFormat="0" applyAlignment="0" applyProtection="0"/>
    <xf numFmtId="0" fontId="29" fillId="50" borderId="14" applyNumberFormat="0" applyAlignment="0" applyProtection="0"/>
    <xf numFmtId="0" fontId="29" fillId="50" borderId="14" applyNumberFormat="0" applyAlignment="0" applyProtection="0"/>
    <xf numFmtId="0" fontId="29" fillId="50" borderId="14" applyNumberFormat="0" applyAlignment="0" applyProtection="0"/>
    <xf numFmtId="0" fontId="29" fillId="50" borderId="14" applyNumberFormat="0" applyAlignment="0" applyProtection="0"/>
    <xf numFmtId="0" fontId="29" fillId="50" borderId="14" applyNumberFormat="0" applyAlignment="0" applyProtection="0"/>
    <xf numFmtId="0" fontId="29" fillId="50" borderId="14" applyNumberFormat="0" applyAlignment="0" applyProtection="0"/>
    <xf numFmtId="0" fontId="29" fillId="50" borderId="14" applyNumberFormat="0" applyAlignment="0" applyProtection="0"/>
    <xf numFmtId="0" fontId="29" fillId="50" borderId="14" applyNumberFormat="0" applyAlignment="0" applyProtection="0"/>
    <xf numFmtId="0" fontId="29" fillId="50" borderId="14" applyNumberFormat="0" applyAlignment="0" applyProtection="0"/>
    <xf numFmtId="0" fontId="29" fillId="50" borderId="14" applyNumberFormat="0" applyAlignment="0" applyProtection="0"/>
    <xf numFmtId="0" fontId="29" fillId="50" borderId="14" applyNumberFormat="0" applyAlignment="0" applyProtection="0"/>
    <xf numFmtId="0" fontId="30" fillId="51" borderId="15" applyNumberFormat="0" applyAlignment="0" applyProtection="0"/>
    <xf numFmtId="0" fontId="30" fillId="51" borderId="15" applyNumberFormat="0" applyAlignment="0" applyProtection="0"/>
    <xf numFmtId="0" fontId="30" fillId="51" borderId="15" applyNumberFormat="0" applyAlignment="0" applyProtection="0"/>
    <xf numFmtId="0" fontId="30" fillId="51" borderId="15" applyNumberFormat="0" applyAlignment="0" applyProtection="0"/>
    <xf numFmtId="0" fontId="30" fillId="51" borderId="15" applyNumberFormat="0" applyAlignment="0" applyProtection="0"/>
    <xf numFmtId="0" fontId="30" fillId="51" borderId="15" applyNumberFormat="0" applyAlignment="0" applyProtection="0"/>
    <xf numFmtId="0" fontId="30" fillId="51" borderId="15" applyNumberFormat="0" applyAlignment="0" applyProtection="0"/>
    <xf numFmtId="0" fontId="30" fillId="51" borderId="15" applyNumberFormat="0" applyAlignment="0" applyProtection="0"/>
    <xf numFmtId="0" fontId="30" fillId="51" borderId="15" applyNumberFormat="0" applyAlignment="0" applyProtection="0"/>
    <xf numFmtId="0" fontId="30" fillId="51" borderId="15" applyNumberFormat="0" applyAlignment="0" applyProtection="0"/>
    <xf numFmtId="0" fontId="30" fillId="51" borderId="15" applyNumberFormat="0" applyAlignment="0" applyProtection="0"/>
    <xf numFmtId="0" fontId="30" fillId="51" borderId="15" applyNumberFormat="0" applyAlignment="0" applyProtection="0"/>
    <xf numFmtId="0" fontId="30" fillId="51" borderId="15" applyNumberFormat="0" applyAlignment="0" applyProtection="0"/>
    <xf numFmtId="0" fontId="30" fillId="51" borderId="15" applyNumberFormat="0" applyAlignment="0" applyProtection="0"/>
    <xf numFmtId="0" fontId="30" fillId="51" borderId="15" applyNumberFormat="0" applyAlignment="0" applyProtection="0"/>
    <xf numFmtId="0" fontId="30" fillId="51" borderId="15" applyNumberFormat="0" applyAlignment="0" applyProtection="0"/>
    <xf numFmtId="0" fontId="30" fillId="51" borderId="15" applyNumberFormat="0" applyAlignment="0" applyProtection="0"/>
    <xf numFmtId="0" fontId="30" fillId="51" borderId="15" applyNumberFormat="0" applyAlignment="0" applyProtection="0"/>
    <xf numFmtId="0" fontId="30" fillId="51" borderId="15" applyNumberFormat="0" applyAlignment="0" applyProtection="0"/>
    <xf numFmtId="0" fontId="30" fillId="51" borderId="15" applyNumberFormat="0" applyAlignment="0" applyProtection="0"/>
    <xf numFmtId="0" fontId="30" fillId="51" borderId="15" applyNumberFormat="0" applyAlignment="0" applyProtection="0"/>
    <xf numFmtId="0" fontId="30" fillId="51" borderId="15" applyNumberFormat="0" applyAlignment="0" applyProtection="0"/>
    <xf numFmtId="0" fontId="30" fillId="51" borderId="15" applyNumberFormat="0" applyAlignment="0" applyProtection="0"/>
    <xf numFmtId="0" fontId="30" fillId="51" borderId="15" applyNumberFormat="0" applyAlignment="0" applyProtection="0"/>
    <xf numFmtId="0" fontId="30" fillId="51" borderId="15" applyNumberFormat="0" applyAlignment="0" applyProtection="0"/>
    <xf numFmtId="0" fontId="30" fillId="51" borderId="15" applyNumberFormat="0" applyAlignment="0" applyProtection="0"/>
    <xf numFmtId="0" fontId="30" fillId="51" borderId="15" applyNumberFormat="0" applyAlignment="0" applyProtection="0"/>
    <xf numFmtId="0" fontId="30" fillId="51" borderId="15" applyNumberFormat="0" applyAlignment="0" applyProtection="0"/>
    <xf numFmtId="0" fontId="30" fillId="51" borderId="15" applyNumberFormat="0" applyAlignment="0" applyProtection="0"/>
    <xf numFmtId="0" fontId="30" fillId="51" borderId="15" applyNumberFormat="0" applyAlignment="0" applyProtection="0"/>
    <xf numFmtId="0" fontId="30" fillId="51" borderId="15" applyNumberFormat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15" fillId="10" borderId="9" applyNumberFormat="0" applyAlignment="0" applyProtection="0"/>
    <xf numFmtId="1" fontId="32" fillId="52" borderId="17">
      <alignment horizontal="right" vertical="center"/>
    </xf>
    <xf numFmtId="1" fontId="32" fillId="52" borderId="17">
      <alignment horizontal="right" vertical="center"/>
    </xf>
    <xf numFmtId="1" fontId="32" fillId="52" borderId="17">
      <alignment horizontal="right" vertical="center"/>
    </xf>
    <xf numFmtId="1" fontId="32" fillId="52" borderId="17">
      <alignment horizontal="right" vertical="center"/>
    </xf>
    <xf numFmtId="1" fontId="32" fillId="52" borderId="17">
      <alignment horizontal="right" vertical="center"/>
    </xf>
    <xf numFmtId="1" fontId="32" fillId="52" borderId="17">
      <alignment horizontal="right" vertical="center"/>
    </xf>
    <xf numFmtId="0" fontId="33" fillId="52" borderId="17">
      <alignment horizontal="right" vertical="center"/>
    </xf>
    <xf numFmtId="0" fontId="33" fillId="52" borderId="17">
      <alignment horizontal="right" vertical="center"/>
    </xf>
    <xf numFmtId="0" fontId="33" fillId="52" borderId="17">
      <alignment horizontal="right" vertical="center"/>
    </xf>
    <xf numFmtId="0" fontId="33" fillId="52" borderId="17">
      <alignment horizontal="right" vertical="center"/>
    </xf>
    <xf numFmtId="0" fontId="33" fillId="52" borderId="17">
      <alignment horizontal="right" vertical="center"/>
    </xf>
    <xf numFmtId="0" fontId="33" fillId="52" borderId="17">
      <alignment horizontal="right" vertical="center"/>
    </xf>
    <xf numFmtId="0" fontId="3" fillId="52" borderId="18"/>
    <xf numFmtId="0" fontId="3" fillId="52" borderId="18"/>
    <xf numFmtId="0" fontId="3" fillId="52" borderId="18"/>
    <xf numFmtId="0" fontId="32" fillId="53" borderId="17">
      <alignment horizontal="center" vertical="center"/>
    </xf>
    <xf numFmtId="0" fontId="32" fillId="53" borderId="17">
      <alignment horizontal="center" vertical="center"/>
    </xf>
    <xf numFmtId="0" fontId="32" fillId="53" borderId="17">
      <alignment horizontal="center" vertical="center"/>
    </xf>
    <xf numFmtId="0" fontId="32" fillId="53" borderId="17">
      <alignment horizontal="center" vertical="center"/>
    </xf>
    <xf numFmtId="0" fontId="32" fillId="53" borderId="17">
      <alignment horizontal="center" vertical="center"/>
    </xf>
    <xf numFmtId="0" fontId="32" fillId="53" borderId="17">
      <alignment horizontal="center" vertical="center"/>
    </xf>
    <xf numFmtId="1" fontId="32" fillId="52" borderId="17">
      <alignment horizontal="right" vertical="center"/>
    </xf>
    <xf numFmtId="1" fontId="32" fillId="52" borderId="17">
      <alignment horizontal="right" vertical="center"/>
    </xf>
    <xf numFmtId="1" fontId="32" fillId="52" borderId="17">
      <alignment horizontal="right" vertical="center"/>
    </xf>
    <xf numFmtId="1" fontId="32" fillId="52" borderId="17">
      <alignment horizontal="right" vertical="center"/>
    </xf>
    <xf numFmtId="1" fontId="32" fillId="52" borderId="17">
      <alignment horizontal="right" vertical="center"/>
    </xf>
    <xf numFmtId="1" fontId="32" fillId="52" borderId="17">
      <alignment horizontal="right" vertical="center"/>
    </xf>
    <xf numFmtId="0" fontId="3" fillId="52" borderId="0"/>
    <xf numFmtId="0" fontId="3" fillId="52" borderId="0"/>
    <xf numFmtId="0" fontId="3" fillId="52" borderId="0"/>
    <xf numFmtId="0" fontId="34" fillId="52" borderId="17">
      <alignment horizontal="left" vertical="center"/>
    </xf>
    <xf numFmtId="0" fontId="34" fillId="52" borderId="17">
      <alignment horizontal="left" vertical="center"/>
    </xf>
    <xf numFmtId="0" fontId="34" fillId="52" borderId="17">
      <alignment horizontal="left" vertical="center"/>
    </xf>
    <xf numFmtId="0" fontId="34" fillId="52" borderId="17">
      <alignment horizontal="left" vertical="center"/>
    </xf>
    <xf numFmtId="0" fontId="34" fillId="52" borderId="17">
      <alignment horizontal="left" vertical="center"/>
    </xf>
    <xf numFmtId="0" fontId="34" fillId="52" borderId="17">
      <alignment horizontal="left" vertical="center"/>
    </xf>
    <xf numFmtId="0" fontId="34" fillId="52" borderId="17"/>
    <xf numFmtId="0" fontId="34" fillId="52" borderId="17"/>
    <xf numFmtId="0" fontId="34" fillId="52" borderId="17"/>
    <xf numFmtId="0" fontId="34" fillId="52" borderId="17"/>
    <xf numFmtId="0" fontId="34" fillId="52" borderId="17"/>
    <xf numFmtId="0" fontId="34" fillId="52" borderId="17"/>
    <xf numFmtId="0" fontId="33" fillId="52" borderId="17">
      <alignment horizontal="right" vertical="center"/>
    </xf>
    <xf numFmtId="0" fontId="33" fillId="52" borderId="17">
      <alignment horizontal="right" vertical="center"/>
    </xf>
    <xf numFmtId="0" fontId="33" fillId="52" borderId="17">
      <alignment horizontal="right" vertical="center"/>
    </xf>
    <xf numFmtId="0" fontId="33" fillId="52" borderId="17">
      <alignment horizontal="right" vertical="center"/>
    </xf>
    <xf numFmtId="0" fontId="33" fillId="52" borderId="17">
      <alignment horizontal="right" vertical="center"/>
    </xf>
    <xf numFmtId="0" fontId="33" fillId="52" borderId="17">
      <alignment horizontal="right" vertical="center"/>
    </xf>
    <xf numFmtId="0" fontId="35" fillId="54" borderId="17">
      <alignment horizontal="left" vertical="center"/>
    </xf>
    <xf numFmtId="0" fontId="35" fillId="54" borderId="17">
      <alignment horizontal="left" vertical="center"/>
    </xf>
    <xf numFmtId="0" fontId="35" fillId="54" borderId="17">
      <alignment horizontal="left" vertical="center"/>
    </xf>
    <xf numFmtId="0" fontId="35" fillId="54" borderId="17">
      <alignment horizontal="left" vertical="center"/>
    </xf>
    <xf numFmtId="0" fontId="35" fillId="54" borderId="17">
      <alignment horizontal="left" vertical="center"/>
    </xf>
    <xf numFmtId="0" fontId="35" fillId="54" borderId="17">
      <alignment horizontal="left" vertical="center"/>
    </xf>
    <xf numFmtId="0" fontId="35" fillId="54" borderId="17">
      <alignment horizontal="left" vertical="center"/>
    </xf>
    <xf numFmtId="0" fontId="35" fillId="54" borderId="17">
      <alignment horizontal="left" vertical="center"/>
    </xf>
    <xf numFmtId="0" fontId="35" fillId="54" borderId="17">
      <alignment horizontal="left" vertical="center"/>
    </xf>
    <xf numFmtId="0" fontId="35" fillId="54" borderId="17">
      <alignment horizontal="left" vertical="center"/>
    </xf>
    <xf numFmtId="0" fontId="35" fillId="54" borderId="17">
      <alignment horizontal="left" vertical="center"/>
    </xf>
    <xf numFmtId="0" fontId="35" fillId="54" borderId="17">
      <alignment horizontal="left" vertical="center"/>
    </xf>
    <xf numFmtId="0" fontId="36" fillId="52" borderId="17">
      <alignment horizontal="left" vertical="center"/>
    </xf>
    <xf numFmtId="0" fontId="36" fillId="52" borderId="17">
      <alignment horizontal="left" vertical="center"/>
    </xf>
    <xf numFmtId="0" fontId="36" fillId="52" borderId="17">
      <alignment horizontal="left" vertical="center"/>
    </xf>
    <xf numFmtId="0" fontId="36" fillId="52" borderId="17">
      <alignment horizontal="left" vertical="center"/>
    </xf>
    <xf numFmtId="0" fontId="36" fillId="52" borderId="17">
      <alignment horizontal="left" vertical="center"/>
    </xf>
    <xf numFmtId="0" fontId="36" fillId="52" borderId="17">
      <alignment horizontal="left" vertical="center"/>
    </xf>
    <xf numFmtId="0" fontId="37" fillId="52" borderId="18"/>
    <xf numFmtId="0" fontId="32" fillId="55" borderId="17">
      <alignment horizontal="left" vertical="center"/>
    </xf>
    <xf numFmtId="0" fontId="32" fillId="55" borderId="17">
      <alignment horizontal="left" vertical="center"/>
    </xf>
    <xf numFmtId="0" fontId="32" fillId="55" borderId="17">
      <alignment horizontal="left" vertical="center"/>
    </xf>
    <xf numFmtId="0" fontId="32" fillId="55" borderId="17">
      <alignment horizontal="left" vertical="center"/>
    </xf>
    <xf numFmtId="0" fontId="32" fillId="55" borderId="17">
      <alignment horizontal="left" vertical="center"/>
    </xf>
    <xf numFmtId="0" fontId="32" fillId="55" borderId="17">
      <alignment horizontal="left" vertical="center"/>
    </xf>
    <xf numFmtId="41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6" fontId="21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2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0" fontId="41" fillId="0" borderId="0" applyProtection="0"/>
    <xf numFmtId="178" fontId="3" fillId="0" borderId="0" applyFill="0" applyBorder="0" applyAlignment="0" applyProtection="0"/>
    <xf numFmtId="178" fontId="3" fillId="0" borderId="0" applyFill="0" applyBorder="0" applyAlignment="0" applyProtection="0"/>
    <xf numFmtId="178" fontId="3" fillId="0" borderId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2" fillId="57" borderId="0" applyNumberFormat="0" applyBorder="0" applyAlignment="0" applyProtection="0"/>
    <xf numFmtId="0" fontId="22" fillId="57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8" borderId="0" applyNumberFormat="0" applyBorder="0" applyAlignment="0" applyProtection="0"/>
    <xf numFmtId="0" fontId="22" fillId="48" borderId="0" applyNumberFormat="0" applyBorder="0" applyAlignment="0" applyProtection="0"/>
    <xf numFmtId="0" fontId="22" fillId="59" borderId="0" applyNumberFormat="0" applyBorder="0" applyAlignment="0" applyProtection="0"/>
    <xf numFmtId="0" fontId="22" fillId="59" borderId="0" applyNumberFormat="0" applyBorder="0" applyAlignment="0" applyProtection="0"/>
    <xf numFmtId="0" fontId="43" fillId="41" borderId="14" applyNumberFormat="0" applyAlignment="0" applyProtection="0"/>
    <xf numFmtId="0" fontId="43" fillId="41" borderId="14" applyNumberFormat="0" applyAlignment="0" applyProtection="0"/>
    <xf numFmtId="0" fontId="43" fillId="41" borderId="14" applyNumberFormat="0" applyAlignment="0" applyProtection="0"/>
    <xf numFmtId="0" fontId="43" fillId="41" borderId="14" applyNumberFormat="0" applyAlignment="0" applyProtection="0"/>
    <xf numFmtId="0" fontId="43" fillId="41" borderId="14" applyNumberFormat="0" applyAlignment="0" applyProtection="0"/>
    <xf numFmtId="0" fontId="43" fillId="41" borderId="14" applyNumberFormat="0" applyAlignment="0" applyProtection="0"/>
    <xf numFmtId="0" fontId="43" fillId="41" borderId="14" applyNumberFormat="0" applyAlignment="0" applyProtection="0"/>
    <xf numFmtId="0" fontId="43" fillId="41" borderId="14" applyNumberFormat="0" applyAlignment="0" applyProtection="0"/>
    <xf numFmtId="0" fontId="43" fillId="41" borderId="14" applyNumberFormat="0" applyAlignment="0" applyProtection="0"/>
    <xf numFmtId="0" fontId="43" fillId="41" borderId="14" applyNumberFormat="0" applyAlignment="0" applyProtection="0"/>
    <xf numFmtId="0" fontId="43" fillId="41" borderId="14" applyNumberFormat="0" applyAlignment="0" applyProtection="0"/>
    <xf numFmtId="0" fontId="43" fillId="41" borderId="14" applyNumberFormat="0" applyAlignment="0" applyProtection="0"/>
    <xf numFmtId="0" fontId="43" fillId="41" borderId="14" applyNumberFormat="0" applyAlignment="0" applyProtection="0"/>
    <xf numFmtId="0" fontId="43" fillId="41" borderId="14" applyNumberFormat="0" applyAlignment="0" applyProtection="0"/>
    <xf numFmtId="0" fontId="43" fillId="41" borderId="14" applyNumberFormat="0" applyAlignment="0" applyProtection="0"/>
    <xf numFmtId="0" fontId="43" fillId="41" borderId="14" applyNumberFormat="0" applyAlignment="0" applyProtection="0"/>
    <xf numFmtId="0" fontId="43" fillId="41" borderId="14" applyNumberFormat="0" applyAlignment="0" applyProtection="0"/>
    <xf numFmtId="0" fontId="43" fillId="41" borderId="14" applyNumberFormat="0" applyAlignment="0" applyProtection="0"/>
    <xf numFmtId="0" fontId="43" fillId="41" borderId="14" applyNumberFormat="0" applyAlignment="0" applyProtection="0"/>
    <xf numFmtId="0" fontId="43" fillId="41" borderId="14" applyNumberFormat="0" applyAlignment="0" applyProtection="0"/>
    <xf numFmtId="0" fontId="43" fillId="41" borderId="14" applyNumberFormat="0" applyAlignment="0" applyProtection="0"/>
    <xf numFmtId="0" fontId="43" fillId="41" borderId="14" applyNumberFormat="0" applyAlignment="0" applyProtection="0"/>
    <xf numFmtId="0" fontId="43" fillId="41" borderId="14" applyNumberFormat="0" applyAlignment="0" applyProtection="0"/>
    <xf numFmtId="0" fontId="43" fillId="41" borderId="14" applyNumberFormat="0" applyAlignment="0" applyProtection="0"/>
    <xf numFmtId="0" fontId="43" fillId="41" borderId="14" applyNumberFormat="0" applyAlignment="0" applyProtection="0"/>
    <xf numFmtId="0" fontId="43" fillId="41" borderId="14" applyNumberFormat="0" applyAlignment="0" applyProtection="0"/>
    <xf numFmtId="0" fontId="43" fillId="41" borderId="14" applyNumberFormat="0" applyAlignment="0" applyProtection="0"/>
    <xf numFmtId="0" fontId="43" fillId="41" borderId="14" applyNumberFormat="0" applyAlignment="0" applyProtection="0"/>
    <xf numFmtId="0" fontId="43" fillId="41" borderId="14" applyNumberFormat="0" applyAlignment="0" applyProtection="0"/>
    <xf numFmtId="0" fontId="44" fillId="0" borderId="0"/>
    <xf numFmtId="175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80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175" fontId="3" fillId="0" borderId="0" applyFont="0" applyFill="0" applyBorder="0" applyAlignment="0" applyProtection="0"/>
    <xf numFmtId="0" fontId="17" fillId="0" borderId="0" applyNumberFormat="0" applyFill="0" applyBorder="0" applyAlignment="0" applyProtection="0"/>
    <xf numFmtId="2" fontId="41" fillId="0" borderId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45" fillId="0" borderId="0" applyFill="0" applyBorder="0" applyProtection="0">
      <alignment horizontal="left"/>
    </xf>
    <xf numFmtId="0" fontId="8" fillId="5" borderId="0" applyNumberFormat="0" applyBorder="0" applyAlignment="0" applyProtection="0"/>
    <xf numFmtId="0" fontId="46" fillId="0" borderId="0" applyNumberFormat="0" applyFont="0" applyFill="0" applyBorder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7" fillId="0" borderId="0" applyNumberFormat="0" applyFill="0" applyBorder="0" applyAlignment="0" applyProtection="0"/>
    <xf numFmtId="0" fontId="41" fillId="0" borderId="0" applyNumberFormat="0" applyFont="0" applyFill="0" applyBorder="0" applyAlignment="0" applyProtection="0"/>
    <xf numFmtId="0" fontId="47" fillId="0" borderId="0" applyProtection="0"/>
    <xf numFmtId="0" fontId="48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168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0" fontId="53" fillId="37" borderId="0" applyNumberFormat="0" applyBorder="0" applyAlignment="0" applyProtection="0"/>
    <xf numFmtId="0" fontId="53" fillId="37" borderId="0" applyNumberFormat="0" applyBorder="0" applyAlignment="0" applyProtection="0"/>
    <xf numFmtId="0" fontId="11" fillId="8" borderId="6" applyNumberFormat="0" applyAlignment="0" applyProtection="0"/>
    <xf numFmtId="0" fontId="14" fillId="0" borderId="8" applyNumberFormat="0" applyFill="0" applyAlignment="0" applyProtection="0"/>
    <xf numFmtId="0" fontId="54" fillId="0" borderId="12">
      <alignment horizontal="left"/>
      <protection locked="0"/>
    </xf>
    <xf numFmtId="0" fontId="54" fillId="0" borderId="12">
      <alignment horizontal="left"/>
      <protection locked="0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1" fontId="4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8" fillId="0" borderId="0" applyFont="0" applyFill="0" applyBorder="0" applyAlignment="0" applyProtection="0"/>
    <xf numFmtId="44" fontId="38" fillId="0" borderId="0" applyFont="0" applyFill="0" applyBorder="0" applyAlignment="0" applyProtection="0"/>
    <xf numFmtId="0" fontId="10" fillId="7" borderId="0" applyNumberFormat="0" applyBorder="0" applyAlignment="0" applyProtection="0"/>
    <xf numFmtId="0" fontId="56" fillId="60" borderId="0" applyNumberFormat="0" applyBorder="0" applyAlignment="0" applyProtection="0"/>
    <xf numFmtId="0" fontId="57" fillId="0" borderId="0"/>
    <xf numFmtId="0" fontId="58" fillId="0" borderId="0"/>
    <xf numFmtId="0" fontId="59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3" fillId="0" borderId="0"/>
    <xf numFmtId="0" fontId="3" fillId="0" borderId="0"/>
    <xf numFmtId="0" fontId="3" fillId="0" borderId="0"/>
    <xf numFmtId="0" fontId="2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5" fontId="2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39" fontId="60" fillId="0" borderId="0"/>
    <xf numFmtId="0" fontId="3" fillId="0" borderId="0"/>
    <xf numFmtId="0" fontId="3" fillId="0" borderId="0"/>
    <xf numFmtId="0" fontId="1" fillId="0" borderId="0"/>
    <xf numFmtId="39" fontId="60" fillId="0" borderId="0"/>
    <xf numFmtId="0" fontId="6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0" fontId="1" fillId="0" borderId="0"/>
    <xf numFmtId="0" fontId="1" fillId="0" borderId="0"/>
    <xf numFmtId="0" fontId="6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39" fontId="60" fillId="0" borderId="0"/>
    <xf numFmtId="0" fontId="6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6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6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6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6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2" fillId="0" borderId="0"/>
    <xf numFmtId="0" fontId="6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39" fontId="6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4" fillId="0" borderId="0">
      <alignment vertical="top"/>
    </xf>
    <xf numFmtId="0" fontId="3" fillId="0" borderId="0"/>
    <xf numFmtId="0" fontId="39" fillId="0" borderId="0"/>
    <xf numFmtId="175" fontId="2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4" fillId="0" borderId="0"/>
    <xf numFmtId="0" fontId="3" fillId="0" borderId="0"/>
    <xf numFmtId="0" fontId="3" fillId="0" borderId="0"/>
    <xf numFmtId="0" fontId="2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4" fillId="0" borderId="0">
      <alignment vertical="top"/>
    </xf>
    <xf numFmtId="0" fontId="64" fillId="0" borderId="0">
      <alignment vertical="top"/>
    </xf>
    <xf numFmtId="0" fontId="38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1" fillId="0" borderId="0"/>
    <xf numFmtId="0" fontId="2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182" fontId="65" fillId="0" borderId="0"/>
    <xf numFmtId="0" fontId="61" fillId="0" borderId="0"/>
    <xf numFmtId="175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39" fontId="60" fillId="0" borderId="0"/>
    <xf numFmtId="0" fontId="6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175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3" fontId="58" fillId="0" borderId="0"/>
    <xf numFmtId="0" fontId="1" fillId="0" borderId="0"/>
    <xf numFmtId="0" fontId="61" fillId="0" borderId="0"/>
    <xf numFmtId="0" fontId="2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0" fontId="3" fillId="0" borderId="0"/>
    <xf numFmtId="0" fontId="2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2" fontId="5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6" fillId="0" borderId="0"/>
    <xf numFmtId="0" fontId="61" fillId="0" borderId="0"/>
    <xf numFmtId="0" fontId="3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3" fillId="0" borderId="0"/>
    <xf numFmtId="0" fontId="3" fillId="0" borderId="0"/>
    <xf numFmtId="175" fontId="3" fillId="0" borderId="0"/>
    <xf numFmtId="0" fontId="3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21" fillId="0" borderId="0"/>
    <xf numFmtId="0" fontId="3" fillId="0" borderId="0"/>
    <xf numFmtId="0" fontId="3" fillId="0" borderId="0"/>
    <xf numFmtId="0" fontId="3" fillId="0" borderId="0"/>
    <xf numFmtId="0" fontId="2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1" fillId="0" borderId="0"/>
    <xf numFmtId="0" fontId="3" fillId="0" borderId="0"/>
    <xf numFmtId="0" fontId="3" fillId="0" borderId="0"/>
    <xf numFmtId="0" fontId="3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2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2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61" fillId="0" borderId="0"/>
    <xf numFmtId="175" fontId="21" fillId="0" borderId="0"/>
    <xf numFmtId="0" fontId="3" fillId="0" borderId="0"/>
    <xf numFmtId="0" fontId="6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61" fillId="0" borderId="0"/>
    <xf numFmtId="175" fontId="2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4" fontId="38" fillId="0" borderId="0" applyFill="0" applyBorder="0" applyAlignment="0" applyProtection="0">
      <alignment horizontal="right"/>
    </xf>
    <xf numFmtId="184" fontId="38" fillId="0" borderId="0" applyFill="0" applyBorder="0" applyAlignment="0" applyProtection="0">
      <alignment horizontal="right"/>
    </xf>
    <xf numFmtId="184" fontId="38" fillId="0" borderId="0" applyFill="0" applyBorder="0" applyAlignment="0" applyProtection="0">
      <alignment horizontal="right"/>
    </xf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0" fontId="3" fillId="61" borderId="19" applyNumberFormat="0" applyFont="0" applyAlignment="0" applyProtection="0"/>
    <xf numFmtId="175" fontId="3" fillId="61" borderId="19" applyNumberFormat="0" applyFont="0" applyAlignment="0" applyProtection="0"/>
    <xf numFmtId="0" fontId="1" fillId="11" borderId="10" applyNumberFormat="0" applyFont="0" applyAlignment="0" applyProtection="0"/>
    <xf numFmtId="0" fontId="1" fillId="11" borderId="10" applyNumberFormat="0" applyFont="0" applyAlignment="0" applyProtection="0"/>
    <xf numFmtId="0" fontId="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38" fillId="61" borderId="19" applyNumberFormat="0" applyFont="0" applyAlignment="0" applyProtection="0"/>
    <xf numFmtId="0" fontId="1" fillId="11" borderId="10" applyNumberFormat="0" applyFont="0" applyAlignment="0" applyProtection="0"/>
    <xf numFmtId="0" fontId="38" fillId="61" borderId="19" applyNumberFormat="0" applyFont="0" applyAlignment="0" applyProtection="0"/>
    <xf numFmtId="0" fontId="38" fillId="61" borderId="19" applyNumberFormat="0" applyFont="0" applyAlignment="0" applyProtection="0"/>
    <xf numFmtId="0" fontId="38" fillId="61" borderId="19" applyNumberFormat="0" applyFont="0" applyAlignment="0" applyProtection="0"/>
    <xf numFmtId="0" fontId="38" fillId="61" borderId="19" applyNumberFormat="0" applyFont="0" applyAlignment="0" applyProtection="0"/>
    <xf numFmtId="0" fontId="38" fillId="61" borderId="19" applyNumberFormat="0" applyFont="0" applyAlignment="0" applyProtection="0"/>
    <xf numFmtId="0" fontId="38" fillId="61" borderId="19" applyNumberFormat="0" applyFont="0" applyAlignment="0" applyProtection="0"/>
    <xf numFmtId="0" fontId="38" fillId="61" borderId="19" applyNumberFormat="0" applyFont="0" applyAlignment="0" applyProtection="0"/>
    <xf numFmtId="0" fontId="38" fillId="61" borderId="19" applyNumberFormat="0" applyFont="0" applyAlignment="0" applyProtection="0"/>
    <xf numFmtId="0" fontId="38" fillId="61" borderId="19" applyNumberFormat="0" applyFont="0" applyAlignment="0" applyProtection="0"/>
    <xf numFmtId="0" fontId="38" fillId="61" borderId="19" applyNumberFormat="0" applyFont="0" applyAlignment="0" applyProtection="0"/>
    <xf numFmtId="0" fontId="38" fillId="61" borderId="19" applyNumberFormat="0" applyFont="0" applyAlignment="0" applyProtection="0"/>
    <xf numFmtId="0" fontId="38" fillId="61" borderId="19" applyNumberFormat="0" applyFont="0" applyAlignment="0" applyProtection="0"/>
    <xf numFmtId="0" fontId="38" fillId="61" borderId="19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1" fillId="11" borderId="10" applyNumberFormat="0" applyFont="0" applyAlignment="0" applyProtection="0"/>
    <xf numFmtId="0" fontId="21" fillId="11" borderId="10" applyNumberFormat="0" applyFont="0" applyAlignment="0" applyProtection="0"/>
    <xf numFmtId="0" fontId="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21" fillId="11" borderId="10" applyNumberFormat="0" applyFont="0" applyAlignment="0" applyProtection="0"/>
    <xf numFmtId="0" fontId="12" fillId="9" borderId="7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5" fontId="38" fillId="0" borderId="0" applyFont="0" applyFill="0" applyBorder="0" applyAlignment="0" applyProtection="0"/>
    <xf numFmtId="186" fontId="20" fillId="0" borderId="0" applyFont="0" applyFill="0" applyBorder="0" applyAlignment="0" applyProtection="0"/>
    <xf numFmtId="187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0" fillId="0" borderId="0"/>
    <xf numFmtId="0" fontId="66" fillId="0" borderId="12" applyNumberFormat="0" applyFill="0" applyBorder="0" applyAlignment="0" applyProtection="0">
      <protection hidden="1"/>
    </xf>
    <xf numFmtId="0" fontId="66" fillId="0" borderId="12" applyNumberFormat="0" applyFill="0" applyBorder="0" applyAlignment="0" applyProtection="0">
      <protection hidden="1"/>
    </xf>
    <xf numFmtId="0" fontId="67" fillId="50" borderId="20" applyNumberFormat="0" applyAlignment="0" applyProtection="0"/>
    <xf numFmtId="0" fontId="67" fillId="50" borderId="20" applyNumberFormat="0" applyAlignment="0" applyProtection="0"/>
    <xf numFmtId="0" fontId="67" fillId="50" borderId="20" applyNumberFormat="0" applyAlignment="0" applyProtection="0"/>
    <xf numFmtId="0" fontId="67" fillId="50" borderId="20" applyNumberFormat="0" applyAlignment="0" applyProtection="0"/>
    <xf numFmtId="0" fontId="67" fillId="50" borderId="20" applyNumberFormat="0" applyAlignment="0" applyProtection="0"/>
    <xf numFmtId="0" fontId="67" fillId="50" borderId="20" applyNumberFormat="0" applyAlignment="0" applyProtection="0"/>
    <xf numFmtId="0" fontId="67" fillId="50" borderId="20" applyNumberFormat="0" applyAlignment="0" applyProtection="0"/>
    <xf numFmtId="0" fontId="67" fillId="50" borderId="20" applyNumberFormat="0" applyAlignment="0" applyProtection="0"/>
    <xf numFmtId="0" fontId="67" fillId="50" borderId="20" applyNumberFormat="0" applyAlignment="0" applyProtection="0"/>
    <xf numFmtId="0" fontId="67" fillId="50" borderId="20" applyNumberFormat="0" applyAlignment="0" applyProtection="0"/>
    <xf numFmtId="0" fontId="67" fillId="50" borderId="20" applyNumberFormat="0" applyAlignment="0" applyProtection="0"/>
    <xf numFmtId="0" fontId="67" fillId="50" borderId="20" applyNumberFormat="0" applyAlignment="0" applyProtection="0"/>
    <xf numFmtId="0" fontId="67" fillId="50" borderId="20" applyNumberFormat="0" applyAlignment="0" applyProtection="0"/>
    <xf numFmtId="0" fontId="67" fillId="50" borderId="20" applyNumberFormat="0" applyAlignment="0" applyProtection="0"/>
    <xf numFmtId="0" fontId="67" fillId="50" borderId="20" applyNumberFormat="0" applyAlignment="0" applyProtection="0"/>
    <xf numFmtId="0" fontId="67" fillId="50" borderId="20" applyNumberFormat="0" applyAlignment="0" applyProtection="0"/>
    <xf numFmtId="0" fontId="67" fillId="50" borderId="20" applyNumberFormat="0" applyAlignment="0" applyProtection="0"/>
    <xf numFmtId="0" fontId="67" fillId="50" borderId="20" applyNumberFormat="0" applyAlignment="0" applyProtection="0"/>
    <xf numFmtId="0" fontId="67" fillId="50" borderId="20" applyNumberFormat="0" applyAlignment="0" applyProtection="0"/>
    <xf numFmtId="0" fontId="67" fillId="50" borderId="20" applyNumberFormat="0" applyAlignment="0" applyProtection="0"/>
    <xf numFmtId="0" fontId="67" fillId="50" borderId="20" applyNumberFormat="0" applyAlignment="0" applyProtection="0"/>
    <xf numFmtId="0" fontId="67" fillId="50" borderId="20" applyNumberFormat="0" applyAlignment="0" applyProtection="0"/>
    <xf numFmtId="0" fontId="67" fillId="50" borderId="20" applyNumberFormat="0" applyAlignment="0" applyProtection="0"/>
    <xf numFmtId="0" fontId="67" fillId="50" borderId="20" applyNumberFormat="0" applyAlignment="0" applyProtection="0"/>
    <xf numFmtId="0" fontId="67" fillId="50" borderId="20" applyNumberFormat="0" applyAlignment="0" applyProtection="0"/>
    <xf numFmtId="0" fontId="67" fillId="50" borderId="20" applyNumberFormat="0" applyAlignment="0" applyProtection="0"/>
    <xf numFmtId="0" fontId="67" fillId="50" borderId="20" applyNumberFormat="0" applyAlignment="0" applyProtection="0"/>
    <xf numFmtId="0" fontId="67" fillId="50" borderId="20" applyNumberFormat="0" applyAlignment="0" applyProtection="0"/>
    <xf numFmtId="0" fontId="67" fillId="50" borderId="20" applyNumberFormat="0" applyAlignment="0" applyProtection="0"/>
    <xf numFmtId="0" fontId="67" fillId="50" borderId="20" applyNumberFormat="0" applyAlignment="0" applyProtection="0"/>
    <xf numFmtId="0" fontId="67" fillId="50" borderId="20" applyNumberFormat="0" applyAlignment="0" applyProtection="0"/>
    <xf numFmtId="0" fontId="67" fillId="50" borderId="20" applyNumberFormat="0" applyAlignment="0" applyProtection="0"/>
    <xf numFmtId="0" fontId="67" fillId="50" borderId="20" applyNumberFormat="0" applyAlignment="0" applyProtection="0"/>
    <xf numFmtId="0" fontId="44" fillId="0" borderId="0"/>
    <xf numFmtId="167" fontId="68" fillId="62" borderId="0" applyFont="0" applyFill="0" applyAlignment="0">
      <alignment horizontal="left"/>
    </xf>
    <xf numFmtId="0" fontId="69" fillId="0" borderId="0" applyBorder="0" applyProtection="0">
      <alignment horizontal="left"/>
    </xf>
    <xf numFmtId="0" fontId="70" fillId="0" borderId="0" applyFill="0" applyBorder="0" applyProtection="0">
      <alignment horizontal="left"/>
    </xf>
    <xf numFmtId="0" fontId="63" fillId="0" borderId="1" applyFill="0" applyBorder="0" applyProtection="0">
      <alignment horizontal="left" vertical="top"/>
    </xf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21" applyNumberFormat="0" applyFill="0" applyAlignment="0" applyProtection="0"/>
    <xf numFmtId="0" fontId="74" fillId="0" borderId="21" applyNumberFormat="0" applyFill="0" applyAlignment="0" applyProtection="0"/>
    <xf numFmtId="0" fontId="75" fillId="0" borderId="22" applyNumberFormat="0" applyFill="0" applyAlignment="0" applyProtection="0"/>
    <xf numFmtId="0" fontId="75" fillId="0" borderId="22" applyNumberFormat="0" applyFill="0" applyAlignment="0" applyProtection="0"/>
    <xf numFmtId="0" fontId="42" fillId="0" borderId="23" applyNumberFormat="0" applyFill="0" applyAlignment="0" applyProtection="0"/>
    <xf numFmtId="0" fontId="42" fillId="0" borderId="23" applyNumberFormat="0" applyFill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6" fillId="50" borderId="12"/>
    <xf numFmtId="0" fontId="76" fillId="50" borderId="12"/>
    <xf numFmtId="0" fontId="18" fillId="0" borderId="11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77" fillId="0" borderId="24" applyNumberFormat="0" applyFill="0" applyAlignment="0" applyProtection="0"/>
    <xf numFmtId="0" fontId="16" fillId="0" borderId="0" applyNumberFormat="0" applyFill="0" applyBorder="0" applyAlignment="0" applyProtection="0"/>
    <xf numFmtId="0" fontId="3" fillId="0" borderId="0"/>
    <xf numFmtId="0" fontId="49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56">
    <xf numFmtId="0" fontId="0" fillId="0" borderId="0" xfId="0"/>
    <xf numFmtId="0" fontId="4" fillId="2" borderId="0" xfId="0" applyFont="1" applyFill="1"/>
    <xf numFmtId="188" fontId="4" fillId="2" borderId="0" xfId="0" applyNumberFormat="1" applyFont="1" applyFill="1"/>
    <xf numFmtId="168" fontId="4" fillId="2" borderId="0" xfId="0" applyNumberFormat="1" applyFont="1" applyFill="1"/>
    <xf numFmtId="0" fontId="4" fillId="0" borderId="0" xfId="0" applyFont="1"/>
    <xf numFmtId="0" fontId="2" fillId="2" borderId="0" xfId="0" applyFont="1" applyFill="1" applyAlignment="1">
      <alignment vertical="center"/>
    </xf>
    <xf numFmtId="0" fontId="80" fillId="2" borderId="0" xfId="0" applyFont="1" applyFill="1"/>
    <xf numFmtId="0" fontId="82" fillId="2" borderId="0" xfId="0" applyFont="1" applyFill="1" applyAlignment="1">
      <alignment vertical="center"/>
    </xf>
    <xf numFmtId="188" fontId="84" fillId="0" borderId="0" xfId="1236" applyNumberFormat="1" applyFont="1"/>
    <xf numFmtId="43" fontId="85" fillId="2" borderId="0" xfId="1" applyFont="1" applyFill="1" applyBorder="1" applyProtection="1"/>
    <xf numFmtId="188" fontId="85" fillId="2" borderId="0" xfId="1236" applyNumberFormat="1" applyFont="1" applyFill="1"/>
    <xf numFmtId="188" fontId="80" fillId="2" borderId="0" xfId="0" applyNumberFormat="1" applyFont="1" applyFill="1"/>
    <xf numFmtId="43" fontId="85" fillId="0" borderId="0" xfId="1" applyFont="1" applyFill="1" applyBorder="1" applyProtection="1"/>
    <xf numFmtId="188" fontId="85" fillId="0" borderId="0" xfId="1236" applyNumberFormat="1" applyFont="1"/>
    <xf numFmtId="188" fontId="84" fillId="0" borderId="0" xfId="2636" applyNumberFormat="1" applyFont="1"/>
    <xf numFmtId="188" fontId="84" fillId="2" borderId="0" xfId="2636" applyNumberFormat="1" applyFont="1" applyFill="1"/>
    <xf numFmtId="188" fontId="84" fillId="2" borderId="0" xfId="1236" applyNumberFormat="1" applyFont="1" applyFill="1"/>
    <xf numFmtId="167" fontId="85" fillId="0" borderId="0" xfId="1" applyNumberFormat="1" applyFont="1" applyFill="1" applyBorder="1" applyProtection="1"/>
    <xf numFmtId="49" fontId="84" fillId="0" borderId="1" xfId="1236" applyNumberFormat="1" applyFont="1" applyBorder="1" applyAlignment="1">
      <alignment horizontal="left" indent="3"/>
    </xf>
    <xf numFmtId="188" fontId="85" fillId="0" borderId="1" xfId="1236" applyNumberFormat="1" applyFont="1" applyBorder="1" applyAlignment="1">
      <alignment horizontal="left" indent="5"/>
    </xf>
    <xf numFmtId="188" fontId="85" fillId="0" borderId="0" xfId="1" applyNumberFormat="1" applyFont="1" applyFill="1" applyBorder="1" applyProtection="1"/>
    <xf numFmtId="188" fontId="85" fillId="63" borderId="1" xfId="1236" applyNumberFormat="1" applyFont="1" applyFill="1" applyBorder="1" applyAlignment="1">
      <alignment horizontal="left" indent="5"/>
    </xf>
    <xf numFmtId="188" fontId="85" fillId="63" borderId="0" xfId="1236" applyNumberFormat="1" applyFont="1" applyFill="1"/>
    <xf numFmtId="43" fontId="85" fillId="63" borderId="0" xfId="1" applyFont="1" applyFill="1" applyBorder="1" applyProtection="1"/>
    <xf numFmtId="43" fontId="84" fillId="0" borderId="0" xfId="1" applyFont="1" applyFill="1" applyBorder="1" applyProtection="1"/>
    <xf numFmtId="43" fontId="85" fillId="0" borderId="0" xfId="1" applyFont="1" applyFill="1" applyBorder="1" applyAlignment="1" applyProtection="1">
      <alignment horizontal="left" indent="8"/>
    </xf>
    <xf numFmtId="43" fontId="85" fillId="0" borderId="0" xfId="1" applyFont="1" applyFill="1" applyBorder="1" applyAlignment="1" applyProtection="1">
      <alignment horizontal="left" indent="6"/>
    </xf>
    <xf numFmtId="188" fontId="86" fillId="0" borderId="0" xfId="1236" applyNumberFormat="1" applyFont="1"/>
    <xf numFmtId="167" fontId="85" fillId="2" borderId="0" xfId="1" applyNumberFormat="1" applyFont="1" applyFill="1" applyBorder="1" applyProtection="1"/>
    <xf numFmtId="188" fontId="85" fillId="63" borderId="0" xfId="0" applyNumberFormat="1" applyFont="1" applyFill="1" applyAlignment="1">
      <alignment vertical="center"/>
    </xf>
    <xf numFmtId="43" fontId="85" fillId="0" borderId="0" xfId="1" applyFont="1" applyFill="1" applyBorder="1" applyAlignment="1" applyProtection="1">
      <alignment vertical="center"/>
    </xf>
    <xf numFmtId="43" fontId="85" fillId="2" borderId="0" xfId="1" applyFont="1" applyFill="1" applyBorder="1" applyAlignment="1" applyProtection="1">
      <alignment vertical="center"/>
    </xf>
    <xf numFmtId="189" fontId="81" fillId="2" borderId="0" xfId="0" applyNumberFormat="1" applyFont="1" applyFill="1"/>
    <xf numFmtId="49" fontId="85" fillId="63" borderId="1" xfId="1236" applyNumberFormat="1" applyFont="1" applyFill="1" applyBorder="1" applyAlignment="1">
      <alignment horizontal="left" indent="2"/>
    </xf>
    <xf numFmtId="49" fontId="85" fillId="0" borderId="1" xfId="2636" applyNumberFormat="1" applyFont="1" applyBorder="1" applyAlignment="1">
      <alignment horizontal="left" indent="3"/>
    </xf>
    <xf numFmtId="0" fontId="80" fillId="0" borderId="0" xfId="0" applyFont="1"/>
    <xf numFmtId="167" fontId="84" fillId="2" borderId="0" xfId="1" applyNumberFormat="1" applyFont="1" applyFill="1" applyBorder="1" applyProtection="1"/>
    <xf numFmtId="188" fontId="87" fillId="2" borderId="0" xfId="1236" applyNumberFormat="1" applyFont="1" applyFill="1"/>
    <xf numFmtId="188" fontId="85" fillId="2" borderId="0" xfId="1" applyNumberFormat="1" applyFont="1" applyFill="1" applyBorder="1" applyProtection="1"/>
    <xf numFmtId="167" fontId="86" fillId="3" borderId="2" xfId="1" applyNumberFormat="1" applyFont="1" applyFill="1" applyBorder="1" applyAlignment="1">
      <alignment horizontal="right"/>
    </xf>
    <xf numFmtId="188" fontId="86" fillId="3" borderId="2" xfId="1" applyNumberFormat="1" applyFont="1" applyFill="1" applyBorder="1" applyAlignment="1">
      <alignment horizontal="right"/>
    </xf>
    <xf numFmtId="188" fontId="86" fillId="0" borderId="0" xfId="0" applyNumberFormat="1" applyFont="1"/>
    <xf numFmtId="188" fontId="86" fillId="2" borderId="0" xfId="0" applyNumberFormat="1" applyFont="1" applyFill="1"/>
    <xf numFmtId="188" fontId="88" fillId="2" borderId="0" xfId="0" applyNumberFormat="1" applyFont="1" applyFill="1"/>
    <xf numFmtId="43" fontId="88" fillId="2" borderId="0" xfId="1" applyFont="1" applyFill="1" applyBorder="1" applyProtection="1"/>
    <xf numFmtId="43" fontId="86" fillId="2" borderId="0" xfId="1" applyFont="1" applyFill="1" applyBorder="1" applyProtection="1"/>
    <xf numFmtId="167" fontId="86" fillId="2" borderId="0" xfId="1" applyNumberFormat="1" applyFont="1" applyFill="1" applyBorder="1" applyProtection="1"/>
    <xf numFmtId="167" fontId="88" fillId="2" borderId="0" xfId="1" applyNumberFormat="1" applyFont="1" applyFill="1" applyBorder="1" applyProtection="1"/>
    <xf numFmtId="188" fontId="86" fillId="2" borderId="0" xfId="2636" applyNumberFormat="1" applyFont="1" applyFill="1"/>
    <xf numFmtId="188" fontId="88" fillId="2" borderId="0" xfId="2636" applyNumberFormat="1" applyFont="1" applyFill="1"/>
    <xf numFmtId="188" fontId="88" fillId="2" borderId="0" xfId="1" applyNumberFormat="1" applyFont="1" applyFill="1" applyBorder="1" applyProtection="1"/>
    <xf numFmtId="188" fontId="84" fillId="2" borderId="0" xfId="0" applyNumberFormat="1" applyFont="1" applyFill="1"/>
    <xf numFmtId="188" fontId="88" fillId="2" borderId="0" xfId="0" applyNumberFormat="1" applyFont="1" applyFill="1" applyAlignment="1">
      <alignment vertical="center"/>
    </xf>
    <xf numFmtId="188" fontId="85" fillId="2" borderId="0" xfId="0" applyNumberFormat="1" applyFont="1" applyFill="1" applyAlignment="1">
      <alignment vertical="center"/>
    </xf>
    <xf numFmtId="43" fontId="88" fillId="2" borderId="0" xfId="1" applyFont="1" applyFill="1" applyBorder="1" applyAlignment="1" applyProtection="1">
      <alignment vertical="center"/>
    </xf>
    <xf numFmtId="43" fontId="88" fillId="2" borderId="0" xfId="619" applyFont="1" applyFill="1" applyBorder="1" applyAlignment="1" applyProtection="1">
      <alignment vertical="center"/>
    </xf>
    <xf numFmtId="167" fontId="88" fillId="2" borderId="0" xfId="619" applyNumberFormat="1" applyFont="1" applyFill="1" applyBorder="1" applyAlignment="1" applyProtection="1">
      <alignment vertical="center"/>
    </xf>
    <xf numFmtId="188" fontId="88" fillId="0" borderId="0" xfId="0" applyNumberFormat="1" applyFont="1"/>
    <xf numFmtId="188" fontId="88" fillId="0" borderId="0" xfId="0" applyNumberFormat="1" applyFont="1" applyAlignment="1">
      <alignment wrapText="1"/>
    </xf>
    <xf numFmtId="190" fontId="80" fillId="2" borderId="0" xfId="0" applyNumberFormat="1" applyFont="1" applyFill="1"/>
    <xf numFmtId="188" fontId="88" fillId="0" borderId="0" xfId="0" applyNumberFormat="1" applyFont="1" applyAlignment="1">
      <alignment horizontal="left" wrapText="1"/>
    </xf>
    <xf numFmtId="188" fontId="88" fillId="0" borderId="0" xfId="0" applyNumberFormat="1" applyFont="1" applyAlignment="1">
      <alignment horizontal="right" wrapText="1"/>
    </xf>
    <xf numFmtId="188" fontId="90" fillId="0" borderId="0" xfId="0" applyNumberFormat="1" applyFont="1"/>
    <xf numFmtId="43" fontId="91" fillId="0" borderId="0" xfId="0" applyNumberFormat="1" applyFont="1" applyAlignment="1">
      <alignment horizontal="right"/>
    </xf>
    <xf numFmtId="168" fontId="80" fillId="2" borderId="0" xfId="0" applyNumberFormat="1" applyFont="1" applyFill="1"/>
    <xf numFmtId="168" fontId="88" fillId="0" borderId="0" xfId="0" applyNumberFormat="1" applyFont="1" applyAlignment="1">
      <alignment wrapText="1"/>
    </xf>
    <xf numFmtId="0" fontId="83" fillId="4" borderId="26" xfId="0" applyFont="1" applyFill="1" applyBorder="1" applyAlignment="1">
      <alignment horizontal="center" vertical="center"/>
    </xf>
    <xf numFmtId="0" fontId="84" fillId="0" borderId="1" xfId="0" applyFont="1" applyBorder="1" applyAlignment="1">
      <alignment horizontal="left" vertical="center"/>
    </xf>
    <xf numFmtId="0" fontId="84" fillId="0" borderId="1" xfId="2636" applyFont="1" applyBorder="1"/>
    <xf numFmtId="49" fontId="84" fillId="0" borderId="1" xfId="1236" applyNumberFormat="1" applyFont="1" applyBorder="1" applyAlignment="1">
      <alignment horizontal="left" indent="1"/>
    </xf>
    <xf numFmtId="49" fontId="85" fillId="2" borderId="1" xfId="1236" applyNumberFormat="1" applyFont="1" applyFill="1" applyBorder="1" applyAlignment="1">
      <alignment horizontal="left" indent="2"/>
    </xf>
    <xf numFmtId="0" fontId="84" fillId="2" borderId="1" xfId="2636" applyFont="1" applyFill="1" applyBorder="1" applyAlignment="1">
      <alignment horizontal="left" indent="1"/>
    </xf>
    <xf numFmtId="49" fontId="84" fillId="2" borderId="1" xfId="2636" applyNumberFormat="1" applyFont="1" applyFill="1" applyBorder="1" applyAlignment="1">
      <alignment horizontal="left" indent="2"/>
    </xf>
    <xf numFmtId="49" fontId="85" fillId="2" borderId="1" xfId="2636" applyNumberFormat="1" applyFont="1" applyFill="1" applyBorder="1" applyAlignment="1">
      <alignment horizontal="left" indent="3"/>
    </xf>
    <xf numFmtId="49" fontId="85" fillId="2" borderId="1" xfId="0" applyNumberFormat="1" applyFont="1" applyFill="1" applyBorder="1" applyAlignment="1">
      <alignment horizontal="left" indent="3"/>
    </xf>
    <xf numFmtId="43" fontId="80" fillId="2" borderId="0" xfId="1" applyFont="1" applyFill="1" applyBorder="1"/>
    <xf numFmtId="188" fontId="80" fillId="2" borderId="0" xfId="1" applyNumberFormat="1" applyFont="1" applyFill="1" applyBorder="1"/>
    <xf numFmtId="188" fontId="81" fillId="2" borderId="0" xfId="0" applyNumberFormat="1" applyFont="1" applyFill="1"/>
    <xf numFmtId="49" fontId="84" fillId="2" borderId="1" xfId="1236" applyNumberFormat="1" applyFont="1" applyFill="1" applyBorder="1" applyAlignment="1">
      <alignment horizontal="left" indent="1"/>
    </xf>
    <xf numFmtId="49" fontId="84" fillId="2" borderId="1" xfId="1236" applyNumberFormat="1" applyFont="1" applyFill="1" applyBorder="1" applyAlignment="1">
      <alignment horizontal="left" indent="2"/>
    </xf>
    <xf numFmtId="49" fontId="85" fillId="2" borderId="1" xfId="1236" applyNumberFormat="1" applyFont="1" applyFill="1" applyBorder="1" applyAlignment="1">
      <alignment horizontal="left" indent="3"/>
    </xf>
    <xf numFmtId="0" fontId="84" fillId="2" borderId="1" xfId="2636" applyFont="1" applyFill="1" applyBorder="1" applyAlignment="1">
      <alignment horizontal="left" indent="2"/>
    </xf>
    <xf numFmtId="188" fontId="80" fillId="63" borderId="0" xfId="0" applyNumberFormat="1" applyFont="1" applyFill="1"/>
    <xf numFmtId="49" fontId="84" fillId="2" borderId="1" xfId="1236" applyNumberFormat="1" applyFont="1" applyFill="1" applyBorder="1" applyAlignment="1">
      <alignment horizontal="left" indent="3"/>
    </xf>
    <xf numFmtId="49" fontId="85" fillId="2" borderId="1" xfId="1236" applyNumberFormat="1" applyFont="1" applyFill="1" applyBorder="1" applyAlignment="1">
      <alignment horizontal="left" indent="4"/>
    </xf>
    <xf numFmtId="49" fontId="84" fillId="2" borderId="1" xfId="1236" applyNumberFormat="1" applyFont="1" applyFill="1" applyBorder="1" applyAlignment="1">
      <alignment horizontal="left"/>
    </xf>
    <xf numFmtId="49" fontId="85" fillId="2" borderId="1" xfId="1236" applyNumberFormat="1" applyFont="1" applyFill="1" applyBorder="1" applyAlignment="1">
      <alignment horizontal="left"/>
    </xf>
    <xf numFmtId="49" fontId="84" fillId="2" borderId="1" xfId="1236" applyNumberFormat="1" applyFont="1" applyFill="1" applyBorder="1"/>
    <xf numFmtId="49" fontId="85" fillId="63" borderId="1" xfId="2636" applyNumberFormat="1" applyFont="1" applyFill="1" applyBorder="1" applyAlignment="1">
      <alignment horizontal="left" indent="3"/>
    </xf>
    <xf numFmtId="188" fontId="81" fillId="2" borderId="0" xfId="1" applyNumberFormat="1" applyFont="1" applyFill="1" applyBorder="1"/>
    <xf numFmtId="49" fontId="85" fillId="0" borderId="1" xfId="1236" applyNumberFormat="1" applyFont="1" applyBorder="1" applyAlignment="1">
      <alignment horizontal="left" indent="3"/>
    </xf>
    <xf numFmtId="188" fontId="80" fillId="0" borderId="0" xfId="0" applyNumberFormat="1" applyFont="1"/>
    <xf numFmtId="49" fontId="85" fillId="63" borderId="1" xfId="1236" applyNumberFormat="1" applyFont="1" applyFill="1" applyBorder="1" applyAlignment="1">
      <alignment horizontal="left" indent="1"/>
    </xf>
    <xf numFmtId="188" fontId="80" fillId="63" borderId="0" xfId="1" applyNumberFormat="1" applyFont="1" applyFill="1" applyBorder="1"/>
    <xf numFmtId="188" fontId="81" fillId="0" borderId="0" xfId="0" applyNumberFormat="1" applyFont="1"/>
    <xf numFmtId="188" fontId="80" fillId="0" borderId="0" xfId="1" applyNumberFormat="1" applyFont="1" applyFill="1" applyBorder="1"/>
    <xf numFmtId="49" fontId="87" fillId="2" borderId="1" xfId="1236" applyNumberFormat="1" applyFont="1" applyFill="1" applyBorder="1" applyAlignment="1">
      <alignment horizontal="left" indent="1"/>
    </xf>
    <xf numFmtId="49" fontId="85" fillId="2" borderId="1" xfId="1236" applyNumberFormat="1" applyFont="1" applyFill="1" applyBorder="1" applyAlignment="1">
      <alignment horizontal="left" indent="1"/>
    </xf>
    <xf numFmtId="0" fontId="86" fillId="3" borderId="28" xfId="0" applyFont="1" applyFill="1" applyBorder="1"/>
    <xf numFmtId="49" fontId="84" fillId="2" borderId="1" xfId="0" applyNumberFormat="1" applyFont="1" applyFill="1" applyBorder="1"/>
    <xf numFmtId="49" fontId="84" fillId="2" borderId="1" xfId="0" applyNumberFormat="1" applyFont="1" applyFill="1" applyBorder="1" applyAlignment="1">
      <alignment horizontal="left" indent="1"/>
    </xf>
    <xf numFmtId="49" fontId="85" fillId="2" borderId="1" xfId="0" applyNumberFormat="1" applyFont="1" applyFill="1" applyBorder="1" applyAlignment="1">
      <alignment horizontal="left" indent="2"/>
    </xf>
    <xf numFmtId="49" fontId="84" fillId="2" borderId="1" xfId="0" applyNumberFormat="1" applyFont="1" applyFill="1" applyBorder="1" applyAlignment="1">
      <alignment horizontal="left" indent="2"/>
    </xf>
    <xf numFmtId="43" fontId="81" fillId="2" borderId="0" xfId="1" applyFont="1" applyFill="1" applyBorder="1"/>
    <xf numFmtId="49" fontId="84" fillId="2" borderId="1" xfId="0" applyNumberFormat="1" applyFont="1" applyFill="1" applyBorder="1" applyAlignment="1" applyProtection="1">
      <alignment horizontal="left" indent="3"/>
      <protection locked="0"/>
    </xf>
    <xf numFmtId="49" fontId="85" fillId="2" borderId="1" xfId="0" applyNumberFormat="1" applyFont="1" applyFill="1" applyBorder="1" applyAlignment="1" applyProtection="1">
      <alignment horizontal="left" indent="4"/>
      <protection locked="0"/>
    </xf>
    <xf numFmtId="49" fontId="85" fillId="2" borderId="1" xfId="0" applyNumberFormat="1" applyFont="1" applyFill="1" applyBorder="1" applyAlignment="1" applyProtection="1">
      <alignment horizontal="left" indent="5"/>
      <protection locked="0"/>
    </xf>
    <xf numFmtId="49" fontId="84" fillId="2" borderId="1" xfId="0" applyNumberFormat="1" applyFont="1" applyFill="1" applyBorder="1" applyAlignment="1">
      <alignment horizontal="left"/>
    </xf>
    <xf numFmtId="49" fontId="85" fillId="2" borderId="1" xfId="0" applyNumberFormat="1" applyFont="1" applyFill="1" applyBorder="1" applyAlignment="1">
      <alignment horizontal="left" indent="1"/>
    </xf>
    <xf numFmtId="49" fontId="89" fillId="63" borderId="29" xfId="0" applyNumberFormat="1" applyFont="1" applyFill="1" applyBorder="1" applyAlignment="1">
      <alignment horizontal="left" vertical="center"/>
    </xf>
    <xf numFmtId="43" fontId="86" fillId="63" borderId="30" xfId="1" applyFont="1" applyFill="1" applyBorder="1" applyAlignment="1">
      <alignment horizontal="left" vertical="center" indent="7"/>
    </xf>
    <xf numFmtId="167" fontId="86" fillId="63" borderId="30" xfId="1" applyNumberFormat="1" applyFont="1" applyFill="1" applyBorder="1" applyAlignment="1">
      <alignment horizontal="right" vertical="center"/>
    </xf>
    <xf numFmtId="188" fontId="86" fillId="63" borderId="30" xfId="1" applyNumberFormat="1" applyFont="1" applyFill="1" applyBorder="1" applyAlignment="1">
      <alignment horizontal="right" vertical="center"/>
    </xf>
    <xf numFmtId="0" fontId="83" fillId="4" borderId="25" xfId="0" applyFont="1" applyFill="1" applyBorder="1" applyAlignment="1">
      <alignment horizontal="center" vertical="center"/>
    </xf>
    <xf numFmtId="0" fontId="83" fillId="4" borderId="27" xfId="0" applyFont="1" applyFill="1" applyBorder="1" applyAlignment="1">
      <alignment horizontal="center" vertical="center"/>
    </xf>
    <xf numFmtId="0" fontId="78" fillId="2" borderId="0" xfId="0" applyFont="1" applyFill="1"/>
    <xf numFmtId="43" fontId="85" fillId="63" borderId="0" xfId="1" applyFont="1" applyFill="1" applyBorder="1" applyAlignment="1" applyProtection="1">
      <alignment horizontal="left" indent="3"/>
    </xf>
    <xf numFmtId="43" fontId="80" fillId="63" borderId="0" xfId="1" applyFont="1" applyFill="1" applyBorder="1"/>
    <xf numFmtId="188" fontId="93" fillId="0" borderId="0" xfId="0" applyNumberFormat="1" applyFont="1"/>
    <xf numFmtId="188" fontId="93" fillId="0" borderId="0" xfId="0" applyNumberFormat="1" applyFont="1" applyAlignment="1">
      <alignment wrapText="1"/>
    </xf>
    <xf numFmtId="43" fontId="84" fillId="2" borderId="0" xfId="1" applyFont="1" applyFill="1" applyBorder="1" applyProtection="1"/>
    <xf numFmtId="167" fontId="80" fillId="2" borderId="0" xfId="1" applyNumberFormat="1" applyFont="1" applyFill="1" applyBorder="1"/>
    <xf numFmtId="4" fontId="80" fillId="2" borderId="0" xfId="0" applyNumberFormat="1" applyFont="1" applyFill="1"/>
    <xf numFmtId="49" fontId="84" fillId="2" borderId="1" xfId="0" applyNumberFormat="1" applyFont="1" applyFill="1" applyBorder="1" applyAlignment="1">
      <alignment horizontal="left" wrapText="1" indent="2"/>
    </xf>
    <xf numFmtId="188" fontId="85" fillId="0" borderId="0" xfId="1236" applyNumberFormat="1" applyFont="1" applyAlignment="1">
      <alignment horizontal="right"/>
    </xf>
    <xf numFmtId="43" fontId="85" fillId="0" borderId="0" xfId="1" applyFont="1" applyFill="1" applyBorder="1" applyAlignment="1" applyProtection="1">
      <alignment horizontal="right"/>
    </xf>
    <xf numFmtId="188" fontId="84" fillId="0" borderId="0" xfId="1236" applyNumberFormat="1" applyFont="1" applyAlignment="1">
      <alignment horizontal="right"/>
    </xf>
    <xf numFmtId="188" fontId="85" fillId="63" borderId="0" xfId="1236" applyNumberFormat="1" applyFont="1" applyFill="1" applyAlignment="1">
      <alignment horizontal="right"/>
    </xf>
    <xf numFmtId="188" fontId="85" fillId="0" borderId="0" xfId="1" applyNumberFormat="1" applyFont="1" applyFill="1" applyBorder="1" applyAlignment="1" applyProtection="1">
      <alignment horizontal="right"/>
    </xf>
    <xf numFmtId="43" fontId="84" fillId="0" borderId="0" xfId="1" applyFont="1" applyFill="1" applyBorder="1" applyAlignment="1" applyProtection="1">
      <alignment horizontal="right"/>
    </xf>
    <xf numFmtId="188" fontId="86" fillId="0" borderId="0" xfId="1236" applyNumberFormat="1" applyFont="1" applyAlignment="1">
      <alignment horizontal="right"/>
    </xf>
    <xf numFmtId="43" fontId="85" fillId="2" borderId="0" xfId="1" applyFont="1" applyFill="1" applyBorder="1" applyAlignment="1">
      <alignment horizontal="right"/>
    </xf>
    <xf numFmtId="188" fontId="85" fillId="2" borderId="0" xfId="1236" applyNumberFormat="1" applyFont="1" applyFill="1" applyAlignment="1">
      <alignment horizontal="right"/>
    </xf>
    <xf numFmtId="188" fontId="86" fillId="0" borderId="0" xfId="1236" applyNumberFormat="1" applyFont="1" applyAlignment="1">
      <alignment horizontal="right" indent="1"/>
    </xf>
    <xf numFmtId="188" fontId="96" fillId="0" borderId="31" xfId="2638" applyNumberFormat="1" applyFont="1" applyBorder="1" applyAlignment="1">
      <alignment vertical="center"/>
    </xf>
    <xf numFmtId="188" fontId="84" fillId="2" borderId="0" xfId="1236" applyNumberFormat="1" applyFont="1" applyFill="1" applyAlignment="1">
      <alignment horizontal="right"/>
    </xf>
    <xf numFmtId="43" fontId="88" fillId="2" borderId="0" xfId="1" applyFont="1" applyFill="1"/>
    <xf numFmtId="43" fontId="85" fillId="63" borderId="0" xfId="1" applyFont="1" applyFill="1" applyBorder="1" applyAlignment="1" applyProtection="1">
      <alignment horizontal="right"/>
    </xf>
    <xf numFmtId="188" fontId="95" fillId="0" borderId="0" xfId="1" applyNumberFormat="1" applyFont="1" applyBorder="1" applyAlignment="1"/>
    <xf numFmtId="43" fontId="85" fillId="2" borderId="0" xfId="1" applyFont="1" applyFill="1" applyBorder="1" applyAlignment="1" applyProtection="1">
      <alignment horizontal="right"/>
    </xf>
    <xf numFmtId="43" fontId="95" fillId="2" borderId="0" xfId="1" applyFont="1" applyFill="1" applyBorder="1" applyAlignment="1">
      <alignment horizontal="right" indent="3"/>
    </xf>
    <xf numFmtId="188" fontId="86" fillId="2" borderId="0" xfId="1" applyNumberFormat="1" applyFont="1" applyFill="1" applyBorder="1" applyProtection="1"/>
    <xf numFmtId="188" fontId="85" fillId="63" borderId="0" xfId="1" applyNumberFormat="1" applyFont="1" applyFill="1" applyBorder="1" applyProtection="1"/>
    <xf numFmtId="188" fontId="84" fillId="0" borderId="0" xfId="1" applyNumberFormat="1" applyFont="1" applyFill="1" applyBorder="1" applyAlignment="1" applyProtection="1">
      <alignment horizontal="right"/>
    </xf>
    <xf numFmtId="188" fontId="84" fillId="0" borderId="0" xfId="1236" applyNumberFormat="1" applyFont="1" applyAlignment="1">
      <alignment horizontal="left" indent="6"/>
    </xf>
    <xf numFmtId="43" fontId="85" fillId="0" borderId="0" xfId="1" applyFont="1"/>
    <xf numFmtId="188" fontId="94" fillId="0" borderId="0" xfId="1236" applyNumberFormat="1" applyFont="1"/>
    <xf numFmtId="188" fontId="94" fillId="2" borderId="0" xfId="1236" applyNumberFormat="1" applyFont="1" applyFill="1"/>
    <xf numFmtId="188" fontId="95" fillId="0" borderId="0" xfId="1" applyNumberFormat="1" applyFont="1" applyFill="1" applyBorder="1" applyProtection="1"/>
    <xf numFmtId="167" fontId="85" fillId="2" borderId="0" xfId="1" applyNumberFormat="1" applyFont="1" applyFill="1" applyBorder="1" applyAlignment="1">
      <alignment horizontal="right"/>
    </xf>
    <xf numFmtId="188" fontId="93" fillId="0" borderId="0" xfId="0" applyNumberFormat="1" applyFont="1" applyAlignment="1">
      <alignment horizontal="left" wrapText="1"/>
    </xf>
    <xf numFmtId="0" fontId="92" fillId="2" borderId="0" xfId="0" applyFont="1" applyFill="1" applyAlignment="1">
      <alignment horizontal="center" vertical="center"/>
    </xf>
    <xf numFmtId="0" fontId="79" fillId="2" borderId="0" xfId="0" applyFont="1" applyFill="1" applyAlignment="1">
      <alignment horizontal="center" vertical="center"/>
    </xf>
    <xf numFmtId="0" fontId="81" fillId="2" borderId="0" xfId="0" applyFont="1" applyFill="1" applyAlignment="1">
      <alignment horizontal="center" vertical="center"/>
    </xf>
    <xf numFmtId="0" fontId="82" fillId="2" borderId="0" xfId="0" applyFont="1" applyFill="1" applyAlignment="1">
      <alignment horizontal="center" vertical="center"/>
    </xf>
    <xf numFmtId="0" fontId="82" fillId="2" borderId="2" xfId="0" applyFont="1" applyFill="1" applyBorder="1" applyAlignment="1">
      <alignment horizontal="center" vertical="center"/>
    </xf>
  </cellXfs>
  <cellStyles count="2639">
    <cellStyle name="1 indent" xfId="7" xr:uid="{00000000-0005-0000-0000-000000000000}"/>
    <cellStyle name="2 indents" xfId="8" xr:uid="{00000000-0005-0000-0000-000001000000}"/>
    <cellStyle name="20% - Accent1 2" xfId="9" xr:uid="{00000000-0005-0000-0000-000002000000}"/>
    <cellStyle name="20% - Accent1 2 2" xfId="10" xr:uid="{00000000-0005-0000-0000-000003000000}"/>
    <cellStyle name="20% - Accent1 3" xfId="11" xr:uid="{00000000-0005-0000-0000-000004000000}"/>
    <cellStyle name="20% - Accent2 2" xfId="12" xr:uid="{00000000-0005-0000-0000-000005000000}"/>
    <cellStyle name="20% - Accent2 2 2" xfId="13" xr:uid="{00000000-0005-0000-0000-000006000000}"/>
    <cellStyle name="20% - Accent2 3" xfId="14" xr:uid="{00000000-0005-0000-0000-000007000000}"/>
    <cellStyle name="20% - Accent3 2" xfId="15" xr:uid="{00000000-0005-0000-0000-000008000000}"/>
    <cellStyle name="20% - Accent3 2 2" xfId="16" xr:uid="{00000000-0005-0000-0000-000009000000}"/>
    <cellStyle name="20% - Accent3 3" xfId="17" xr:uid="{00000000-0005-0000-0000-00000A000000}"/>
    <cellStyle name="20% - Accent4 2" xfId="18" xr:uid="{00000000-0005-0000-0000-00000B000000}"/>
    <cellStyle name="20% - Accent4 2 2" xfId="19" xr:uid="{00000000-0005-0000-0000-00000C000000}"/>
    <cellStyle name="20% - Accent4 3" xfId="20" xr:uid="{00000000-0005-0000-0000-00000D000000}"/>
    <cellStyle name="20% - Accent5 2" xfId="21" xr:uid="{00000000-0005-0000-0000-00000E000000}"/>
    <cellStyle name="20% - Accent5 2 2" xfId="22" xr:uid="{00000000-0005-0000-0000-00000F000000}"/>
    <cellStyle name="20% - Accent5 3" xfId="23" xr:uid="{00000000-0005-0000-0000-000010000000}"/>
    <cellStyle name="20% - Accent6 2" xfId="24" xr:uid="{00000000-0005-0000-0000-000011000000}"/>
    <cellStyle name="20% - Accent6 2 2" xfId="25" xr:uid="{00000000-0005-0000-0000-000012000000}"/>
    <cellStyle name="20% - Accent6 3" xfId="26" xr:uid="{00000000-0005-0000-0000-000013000000}"/>
    <cellStyle name="20% - Énfasis1 2" xfId="27" xr:uid="{00000000-0005-0000-0000-000014000000}"/>
    <cellStyle name="20% - Énfasis1 2 2" xfId="28" xr:uid="{00000000-0005-0000-0000-000015000000}"/>
    <cellStyle name="20% - Énfasis2 2" xfId="29" xr:uid="{00000000-0005-0000-0000-000016000000}"/>
    <cellStyle name="20% - Énfasis2 2 2" xfId="30" xr:uid="{00000000-0005-0000-0000-000017000000}"/>
    <cellStyle name="20% - Énfasis3 2" xfId="31" xr:uid="{00000000-0005-0000-0000-000018000000}"/>
    <cellStyle name="20% - Énfasis3 2 2" xfId="32" xr:uid="{00000000-0005-0000-0000-000019000000}"/>
    <cellStyle name="20% - Énfasis4 2" xfId="33" xr:uid="{00000000-0005-0000-0000-00001A000000}"/>
    <cellStyle name="20% - Énfasis4 2 2" xfId="34" xr:uid="{00000000-0005-0000-0000-00001B000000}"/>
    <cellStyle name="20% - Énfasis5 2" xfId="35" xr:uid="{00000000-0005-0000-0000-00001C000000}"/>
    <cellStyle name="20% - Énfasis5 2 2" xfId="36" xr:uid="{00000000-0005-0000-0000-00001D000000}"/>
    <cellStyle name="20% - Énfasis6 2" xfId="37" xr:uid="{00000000-0005-0000-0000-00001E000000}"/>
    <cellStyle name="20% - Énfasis6 2 2" xfId="38" xr:uid="{00000000-0005-0000-0000-00001F000000}"/>
    <cellStyle name="3 indents" xfId="39" xr:uid="{00000000-0005-0000-0000-000020000000}"/>
    <cellStyle name="4 indents" xfId="40" xr:uid="{00000000-0005-0000-0000-000021000000}"/>
    <cellStyle name="40% - Accent1 2" xfId="41" xr:uid="{00000000-0005-0000-0000-000022000000}"/>
    <cellStyle name="40% - Accent1 2 2" xfId="42" xr:uid="{00000000-0005-0000-0000-000023000000}"/>
    <cellStyle name="40% - Accent1 3" xfId="43" xr:uid="{00000000-0005-0000-0000-000024000000}"/>
    <cellStyle name="40% - Accent2 2" xfId="44" xr:uid="{00000000-0005-0000-0000-000025000000}"/>
    <cellStyle name="40% - Accent2 2 2" xfId="45" xr:uid="{00000000-0005-0000-0000-000026000000}"/>
    <cellStyle name="40% - Accent2 3" xfId="46" xr:uid="{00000000-0005-0000-0000-000027000000}"/>
    <cellStyle name="40% - Accent3 2" xfId="47" xr:uid="{00000000-0005-0000-0000-000028000000}"/>
    <cellStyle name="40% - Accent3 2 2" xfId="48" xr:uid="{00000000-0005-0000-0000-000029000000}"/>
    <cellStyle name="40% - Accent3 3" xfId="49" xr:uid="{00000000-0005-0000-0000-00002A000000}"/>
    <cellStyle name="40% - Accent4 2" xfId="50" xr:uid="{00000000-0005-0000-0000-00002B000000}"/>
    <cellStyle name="40% - Accent4 2 2" xfId="51" xr:uid="{00000000-0005-0000-0000-00002C000000}"/>
    <cellStyle name="40% - Accent4 3" xfId="52" xr:uid="{00000000-0005-0000-0000-00002D000000}"/>
    <cellStyle name="40% - Accent5 2" xfId="53" xr:uid="{00000000-0005-0000-0000-00002E000000}"/>
    <cellStyle name="40% - Accent5 2 2" xfId="54" xr:uid="{00000000-0005-0000-0000-00002F000000}"/>
    <cellStyle name="40% - Accent5 3" xfId="55" xr:uid="{00000000-0005-0000-0000-000030000000}"/>
    <cellStyle name="40% - Accent6 2" xfId="56" xr:uid="{00000000-0005-0000-0000-000031000000}"/>
    <cellStyle name="40% - Accent6 2 2" xfId="57" xr:uid="{00000000-0005-0000-0000-000032000000}"/>
    <cellStyle name="40% - Accent6 3" xfId="58" xr:uid="{00000000-0005-0000-0000-000033000000}"/>
    <cellStyle name="40% - Énfasis1 2" xfId="59" xr:uid="{00000000-0005-0000-0000-000034000000}"/>
    <cellStyle name="40% - Énfasis1 2 2" xfId="60" xr:uid="{00000000-0005-0000-0000-000035000000}"/>
    <cellStyle name="40% - Énfasis2 2" xfId="61" xr:uid="{00000000-0005-0000-0000-000036000000}"/>
    <cellStyle name="40% - Énfasis2 2 2" xfId="62" xr:uid="{00000000-0005-0000-0000-000037000000}"/>
    <cellStyle name="40% - Énfasis3 2" xfId="63" xr:uid="{00000000-0005-0000-0000-000038000000}"/>
    <cellStyle name="40% - Énfasis3 2 2" xfId="64" xr:uid="{00000000-0005-0000-0000-000039000000}"/>
    <cellStyle name="40% - Énfasis4 2" xfId="65" xr:uid="{00000000-0005-0000-0000-00003A000000}"/>
    <cellStyle name="40% - Énfasis4 2 2" xfId="66" xr:uid="{00000000-0005-0000-0000-00003B000000}"/>
    <cellStyle name="40% - Énfasis5 2" xfId="67" xr:uid="{00000000-0005-0000-0000-00003C000000}"/>
    <cellStyle name="40% - Énfasis5 2 2" xfId="68" xr:uid="{00000000-0005-0000-0000-00003D000000}"/>
    <cellStyle name="40% - Énfasis6 2" xfId="69" xr:uid="{00000000-0005-0000-0000-00003E000000}"/>
    <cellStyle name="40% - Énfasis6 2 2" xfId="70" xr:uid="{00000000-0005-0000-0000-00003F000000}"/>
    <cellStyle name="5 indents" xfId="71" xr:uid="{00000000-0005-0000-0000-000040000000}"/>
    <cellStyle name="60% - Accent1 2" xfId="72" xr:uid="{00000000-0005-0000-0000-000041000000}"/>
    <cellStyle name="60% - Accent2 2" xfId="73" xr:uid="{00000000-0005-0000-0000-000042000000}"/>
    <cellStyle name="60% - Accent3 2" xfId="74" xr:uid="{00000000-0005-0000-0000-000043000000}"/>
    <cellStyle name="60% - Accent4 2" xfId="75" xr:uid="{00000000-0005-0000-0000-000044000000}"/>
    <cellStyle name="60% - Accent5 2" xfId="76" xr:uid="{00000000-0005-0000-0000-000045000000}"/>
    <cellStyle name="60% - Accent6 2" xfId="77" xr:uid="{00000000-0005-0000-0000-000046000000}"/>
    <cellStyle name="60% - Énfasis1 2" xfId="78" xr:uid="{00000000-0005-0000-0000-000047000000}"/>
    <cellStyle name="60% - Énfasis1 2 2" xfId="79" xr:uid="{00000000-0005-0000-0000-000048000000}"/>
    <cellStyle name="60% - Énfasis2 2" xfId="80" xr:uid="{00000000-0005-0000-0000-000049000000}"/>
    <cellStyle name="60% - Énfasis2 2 2" xfId="81" xr:uid="{00000000-0005-0000-0000-00004A000000}"/>
    <cellStyle name="60% - Énfasis3 2" xfId="82" xr:uid="{00000000-0005-0000-0000-00004B000000}"/>
    <cellStyle name="60% - Énfasis3 2 2" xfId="83" xr:uid="{00000000-0005-0000-0000-00004C000000}"/>
    <cellStyle name="60% - Énfasis4 2" xfId="84" xr:uid="{00000000-0005-0000-0000-00004D000000}"/>
    <cellStyle name="60% - Énfasis4 2 2" xfId="85" xr:uid="{00000000-0005-0000-0000-00004E000000}"/>
    <cellStyle name="60% - Énfasis5 2" xfId="86" xr:uid="{00000000-0005-0000-0000-00004F000000}"/>
    <cellStyle name="60% - Énfasis5 2 2" xfId="87" xr:uid="{00000000-0005-0000-0000-000050000000}"/>
    <cellStyle name="60% - Énfasis6 2" xfId="88" xr:uid="{00000000-0005-0000-0000-000051000000}"/>
    <cellStyle name="60% - Énfasis6 2 2" xfId="89" xr:uid="{00000000-0005-0000-0000-000052000000}"/>
    <cellStyle name="Accent1 2" xfId="90" xr:uid="{00000000-0005-0000-0000-000053000000}"/>
    <cellStyle name="Accent2 2" xfId="91" xr:uid="{00000000-0005-0000-0000-000054000000}"/>
    <cellStyle name="Accent3 2" xfId="92" xr:uid="{00000000-0005-0000-0000-000055000000}"/>
    <cellStyle name="Accent4 2" xfId="93" xr:uid="{00000000-0005-0000-0000-000056000000}"/>
    <cellStyle name="Accent5 2" xfId="94" xr:uid="{00000000-0005-0000-0000-000057000000}"/>
    <cellStyle name="Accent6 2" xfId="95" xr:uid="{00000000-0005-0000-0000-000058000000}"/>
    <cellStyle name="adolfo" xfId="96" xr:uid="{00000000-0005-0000-0000-000059000000}"/>
    <cellStyle name="Array" xfId="97" xr:uid="{00000000-0005-0000-0000-00005A000000}"/>
    <cellStyle name="Array 2" xfId="98" xr:uid="{00000000-0005-0000-0000-00005B000000}"/>
    <cellStyle name="Array Enter" xfId="99" xr:uid="{00000000-0005-0000-0000-00005C000000}"/>
    <cellStyle name="Array Enter 2" xfId="100" xr:uid="{00000000-0005-0000-0000-00005D000000}"/>
    <cellStyle name="Array_Cuadro No. 1" xfId="101" xr:uid="{00000000-0005-0000-0000-00005E000000}"/>
    <cellStyle name="Bad 2" xfId="102" xr:uid="{00000000-0005-0000-0000-00005F000000}"/>
    <cellStyle name="base paren" xfId="103" xr:uid="{00000000-0005-0000-0000-000060000000}"/>
    <cellStyle name="Buena 2" xfId="104" xr:uid="{00000000-0005-0000-0000-000061000000}"/>
    <cellStyle name="Buena 2 2" xfId="105" xr:uid="{00000000-0005-0000-0000-000062000000}"/>
    <cellStyle name="Calculation 2" xfId="106" xr:uid="{00000000-0005-0000-0000-000063000000}"/>
    <cellStyle name="Cálculo 2" xfId="107" xr:uid="{00000000-0005-0000-0000-000064000000}"/>
    <cellStyle name="Cálculo 2 2" xfId="108" xr:uid="{00000000-0005-0000-0000-000065000000}"/>
    <cellStyle name="Cálculo 2 2 2" xfId="109" xr:uid="{00000000-0005-0000-0000-000066000000}"/>
    <cellStyle name="Cálculo 2 2 2 2" xfId="110" xr:uid="{00000000-0005-0000-0000-000067000000}"/>
    <cellStyle name="Cálculo 2 2 2 3" xfId="111" xr:uid="{00000000-0005-0000-0000-000068000000}"/>
    <cellStyle name="Cálculo 2 2 2 4" xfId="112" xr:uid="{00000000-0005-0000-0000-000069000000}"/>
    <cellStyle name="Cálculo 2 2 2 5" xfId="113" xr:uid="{00000000-0005-0000-0000-00006A000000}"/>
    <cellStyle name="Cálculo 2 2 3" xfId="114" xr:uid="{00000000-0005-0000-0000-00006B000000}"/>
    <cellStyle name="Cálculo 2 2 3 2" xfId="115" xr:uid="{00000000-0005-0000-0000-00006C000000}"/>
    <cellStyle name="Cálculo 2 2 3 3" xfId="116" xr:uid="{00000000-0005-0000-0000-00006D000000}"/>
    <cellStyle name="Cálculo 2 2 4" xfId="117" xr:uid="{00000000-0005-0000-0000-00006E000000}"/>
    <cellStyle name="Cálculo 2 3" xfId="118" xr:uid="{00000000-0005-0000-0000-00006F000000}"/>
    <cellStyle name="Cálculo 2 3 2" xfId="119" xr:uid="{00000000-0005-0000-0000-000070000000}"/>
    <cellStyle name="Cálculo 2 3 2 2" xfId="120" xr:uid="{00000000-0005-0000-0000-000071000000}"/>
    <cellStyle name="Cálculo 2 3 2 3" xfId="121" xr:uid="{00000000-0005-0000-0000-000072000000}"/>
    <cellStyle name="Cálculo 2 3 2 4" xfId="122" xr:uid="{00000000-0005-0000-0000-000073000000}"/>
    <cellStyle name="Cálculo 2 3 2 5" xfId="123" xr:uid="{00000000-0005-0000-0000-000074000000}"/>
    <cellStyle name="Cálculo 2 3 3" xfId="124" xr:uid="{00000000-0005-0000-0000-000075000000}"/>
    <cellStyle name="Cálculo 2 3 3 2" xfId="125" xr:uid="{00000000-0005-0000-0000-000076000000}"/>
    <cellStyle name="Cálculo 2 3 3 3" xfId="126" xr:uid="{00000000-0005-0000-0000-000077000000}"/>
    <cellStyle name="Cálculo 2 3 3 4" xfId="127" xr:uid="{00000000-0005-0000-0000-000078000000}"/>
    <cellStyle name="Cálculo 2 3 3 5" xfId="128" xr:uid="{00000000-0005-0000-0000-000079000000}"/>
    <cellStyle name="Cálculo 2 3 4" xfId="129" xr:uid="{00000000-0005-0000-0000-00007A000000}"/>
    <cellStyle name="Cálculo 2 3 5" xfId="130" xr:uid="{00000000-0005-0000-0000-00007B000000}"/>
    <cellStyle name="Cálculo 2 3 6" xfId="131" xr:uid="{00000000-0005-0000-0000-00007C000000}"/>
    <cellStyle name="Cálculo 2 4" xfId="132" xr:uid="{00000000-0005-0000-0000-00007D000000}"/>
    <cellStyle name="Cálculo 2 4 2" xfId="133" xr:uid="{00000000-0005-0000-0000-00007E000000}"/>
    <cellStyle name="Cálculo 2 4 3" xfId="134" xr:uid="{00000000-0005-0000-0000-00007F000000}"/>
    <cellStyle name="Cálculo 2 5" xfId="135" xr:uid="{00000000-0005-0000-0000-000080000000}"/>
    <cellStyle name="Celda de comprobación 2" xfId="136" xr:uid="{00000000-0005-0000-0000-000081000000}"/>
    <cellStyle name="Celda de comprobación 2 2" xfId="137" xr:uid="{00000000-0005-0000-0000-000082000000}"/>
    <cellStyle name="Celda de comprobación 2 2 2" xfId="138" xr:uid="{00000000-0005-0000-0000-000083000000}"/>
    <cellStyle name="Celda de comprobación 2 2 2 2" xfId="139" xr:uid="{00000000-0005-0000-0000-000084000000}"/>
    <cellStyle name="Celda de comprobación 2 2 2 3" xfId="140" xr:uid="{00000000-0005-0000-0000-000085000000}"/>
    <cellStyle name="Celda de comprobación 2 2 3" xfId="141" xr:uid="{00000000-0005-0000-0000-000086000000}"/>
    <cellStyle name="Celda de comprobación 2 3" xfId="142" xr:uid="{00000000-0005-0000-0000-000087000000}"/>
    <cellStyle name="Celda de comprobación 2 3 2" xfId="143" xr:uid="{00000000-0005-0000-0000-000088000000}"/>
    <cellStyle name="Celda de comprobación 2 3 2 2" xfId="144" xr:uid="{00000000-0005-0000-0000-000089000000}"/>
    <cellStyle name="Celda de comprobación 2 3 2 3" xfId="145" xr:uid="{00000000-0005-0000-0000-00008A000000}"/>
    <cellStyle name="Celda de comprobación 2 3 3" xfId="146" xr:uid="{00000000-0005-0000-0000-00008B000000}"/>
    <cellStyle name="Celda de comprobación 2 3 4" xfId="147" xr:uid="{00000000-0005-0000-0000-00008C000000}"/>
    <cellStyle name="Celda de comprobación 2 4" xfId="148" xr:uid="{00000000-0005-0000-0000-00008D000000}"/>
    <cellStyle name="Celda de comprobación 2 4 2" xfId="149" xr:uid="{00000000-0005-0000-0000-00008E000000}"/>
    <cellStyle name="Celda de comprobación 2 4 2 2" xfId="150" xr:uid="{00000000-0005-0000-0000-00008F000000}"/>
    <cellStyle name="Celda de comprobación 2 4 2 3" xfId="151" xr:uid="{00000000-0005-0000-0000-000090000000}"/>
    <cellStyle name="Celda de comprobación 2 4 3" xfId="152" xr:uid="{00000000-0005-0000-0000-000091000000}"/>
    <cellStyle name="Celda de comprobación 2 4 4" xfId="153" xr:uid="{00000000-0005-0000-0000-000092000000}"/>
    <cellStyle name="Celda de comprobación 2 5" xfId="154" xr:uid="{00000000-0005-0000-0000-000093000000}"/>
    <cellStyle name="Celda de comprobación 2 5 2" xfId="155" xr:uid="{00000000-0005-0000-0000-000094000000}"/>
    <cellStyle name="Celda de comprobación 2 5 2 2" xfId="156" xr:uid="{00000000-0005-0000-0000-000095000000}"/>
    <cellStyle name="Celda de comprobación 2 5 2 3" xfId="157" xr:uid="{00000000-0005-0000-0000-000096000000}"/>
    <cellStyle name="Celda de comprobación 2 5 3" xfId="158" xr:uid="{00000000-0005-0000-0000-000097000000}"/>
    <cellStyle name="Celda de comprobación 2 5 4" xfId="159" xr:uid="{00000000-0005-0000-0000-000098000000}"/>
    <cellStyle name="Celda de comprobación 2 6" xfId="160" xr:uid="{00000000-0005-0000-0000-000099000000}"/>
    <cellStyle name="Celda de comprobación 3" xfId="161" xr:uid="{00000000-0005-0000-0000-00009A000000}"/>
    <cellStyle name="Celda de comprobación 3 2" xfId="162" xr:uid="{00000000-0005-0000-0000-00009B000000}"/>
    <cellStyle name="Celda de comprobación 3 2 2" xfId="163" xr:uid="{00000000-0005-0000-0000-00009C000000}"/>
    <cellStyle name="Celda de comprobación 3 2 3" xfId="164" xr:uid="{00000000-0005-0000-0000-00009D000000}"/>
    <cellStyle name="Celda de comprobación 3 3" xfId="165" xr:uid="{00000000-0005-0000-0000-00009E000000}"/>
    <cellStyle name="Celda de comprobación 3 4" xfId="166" xr:uid="{00000000-0005-0000-0000-00009F000000}"/>
    <cellStyle name="Celda vinculada 2" xfId="167" xr:uid="{00000000-0005-0000-0000-0000A0000000}"/>
    <cellStyle name="Celda vinculada 2 2" xfId="168" xr:uid="{00000000-0005-0000-0000-0000A1000000}"/>
    <cellStyle name="Check Cell 2" xfId="169" xr:uid="{00000000-0005-0000-0000-0000A2000000}"/>
    <cellStyle name="clsAltData" xfId="170" xr:uid="{00000000-0005-0000-0000-0000A3000000}"/>
    <cellStyle name="clsAltData 2" xfId="171" xr:uid="{00000000-0005-0000-0000-0000A4000000}"/>
    <cellStyle name="clsAltData 2 2" xfId="172" xr:uid="{00000000-0005-0000-0000-0000A5000000}"/>
    <cellStyle name="clsAltData 2 3" xfId="173" xr:uid="{00000000-0005-0000-0000-0000A6000000}"/>
    <cellStyle name="clsAltData 3" xfId="174" xr:uid="{00000000-0005-0000-0000-0000A7000000}"/>
    <cellStyle name="clsAltData 4" xfId="175" xr:uid="{00000000-0005-0000-0000-0000A8000000}"/>
    <cellStyle name="clsAltMRVData" xfId="176" xr:uid="{00000000-0005-0000-0000-0000A9000000}"/>
    <cellStyle name="clsAltMRVData 2" xfId="177" xr:uid="{00000000-0005-0000-0000-0000AA000000}"/>
    <cellStyle name="clsAltMRVData 2 2" xfId="178" xr:uid="{00000000-0005-0000-0000-0000AB000000}"/>
    <cellStyle name="clsAltMRVData 2 3" xfId="179" xr:uid="{00000000-0005-0000-0000-0000AC000000}"/>
    <cellStyle name="clsAltMRVData 3" xfId="180" xr:uid="{00000000-0005-0000-0000-0000AD000000}"/>
    <cellStyle name="clsAltMRVData 4" xfId="181" xr:uid="{00000000-0005-0000-0000-0000AE000000}"/>
    <cellStyle name="clsBlank" xfId="182" xr:uid="{00000000-0005-0000-0000-0000AF000000}"/>
    <cellStyle name="clsBlank 2" xfId="183" xr:uid="{00000000-0005-0000-0000-0000B0000000}"/>
    <cellStyle name="clsBlank 3" xfId="184" xr:uid="{00000000-0005-0000-0000-0000B1000000}"/>
    <cellStyle name="clsColumnHeader" xfId="185" xr:uid="{00000000-0005-0000-0000-0000B2000000}"/>
    <cellStyle name="clsColumnHeader 2" xfId="186" xr:uid="{00000000-0005-0000-0000-0000B3000000}"/>
    <cellStyle name="clsColumnHeader 2 2" xfId="187" xr:uid="{00000000-0005-0000-0000-0000B4000000}"/>
    <cellStyle name="clsColumnHeader 2 3" xfId="188" xr:uid="{00000000-0005-0000-0000-0000B5000000}"/>
    <cellStyle name="clsColumnHeader 3" xfId="189" xr:uid="{00000000-0005-0000-0000-0000B6000000}"/>
    <cellStyle name="clsColumnHeader 4" xfId="190" xr:uid="{00000000-0005-0000-0000-0000B7000000}"/>
    <cellStyle name="clsData" xfId="191" xr:uid="{00000000-0005-0000-0000-0000B8000000}"/>
    <cellStyle name="clsData 2" xfId="192" xr:uid="{00000000-0005-0000-0000-0000B9000000}"/>
    <cellStyle name="clsData 2 2" xfId="193" xr:uid="{00000000-0005-0000-0000-0000BA000000}"/>
    <cellStyle name="clsData 2 3" xfId="194" xr:uid="{00000000-0005-0000-0000-0000BB000000}"/>
    <cellStyle name="clsData 3" xfId="195" xr:uid="{00000000-0005-0000-0000-0000BC000000}"/>
    <cellStyle name="clsData 4" xfId="196" xr:uid="{00000000-0005-0000-0000-0000BD000000}"/>
    <cellStyle name="clsDefault" xfId="197" xr:uid="{00000000-0005-0000-0000-0000BE000000}"/>
    <cellStyle name="clsDefault 2" xfId="198" xr:uid="{00000000-0005-0000-0000-0000BF000000}"/>
    <cellStyle name="clsDefault 3" xfId="199" xr:uid="{00000000-0005-0000-0000-0000C0000000}"/>
    <cellStyle name="clsFooter" xfId="200" xr:uid="{00000000-0005-0000-0000-0000C1000000}"/>
    <cellStyle name="clsFooter 2" xfId="201" xr:uid="{00000000-0005-0000-0000-0000C2000000}"/>
    <cellStyle name="clsFooter 2 2" xfId="202" xr:uid="{00000000-0005-0000-0000-0000C3000000}"/>
    <cellStyle name="clsFooter 2 3" xfId="203" xr:uid="{00000000-0005-0000-0000-0000C4000000}"/>
    <cellStyle name="clsFooter 3" xfId="204" xr:uid="{00000000-0005-0000-0000-0000C5000000}"/>
    <cellStyle name="clsFooter 4" xfId="205" xr:uid="{00000000-0005-0000-0000-0000C6000000}"/>
    <cellStyle name="clsIndexTableTitle" xfId="206" xr:uid="{00000000-0005-0000-0000-0000C7000000}"/>
    <cellStyle name="clsIndexTableTitle 2" xfId="207" xr:uid="{00000000-0005-0000-0000-0000C8000000}"/>
    <cellStyle name="clsIndexTableTitle 2 2" xfId="208" xr:uid="{00000000-0005-0000-0000-0000C9000000}"/>
    <cellStyle name="clsIndexTableTitle 2 3" xfId="209" xr:uid="{00000000-0005-0000-0000-0000CA000000}"/>
    <cellStyle name="clsIndexTableTitle 3" xfId="210" xr:uid="{00000000-0005-0000-0000-0000CB000000}"/>
    <cellStyle name="clsIndexTableTitle 4" xfId="211" xr:uid="{00000000-0005-0000-0000-0000CC000000}"/>
    <cellStyle name="clsMRVData" xfId="212" xr:uid="{00000000-0005-0000-0000-0000CD000000}"/>
    <cellStyle name="clsMRVData 2" xfId="213" xr:uid="{00000000-0005-0000-0000-0000CE000000}"/>
    <cellStyle name="clsMRVData 2 2" xfId="214" xr:uid="{00000000-0005-0000-0000-0000CF000000}"/>
    <cellStyle name="clsMRVData 2 3" xfId="215" xr:uid="{00000000-0005-0000-0000-0000D0000000}"/>
    <cellStyle name="clsMRVData 3" xfId="216" xr:uid="{00000000-0005-0000-0000-0000D1000000}"/>
    <cellStyle name="clsMRVData 4" xfId="217" xr:uid="{00000000-0005-0000-0000-0000D2000000}"/>
    <cellStyle name="clsReportFooter" xfId="218" xr:uid="{00000000-0005-0000-0000-0000D3000000}"/>
    <cellStyle name="clsReportFooter 2" xfId="219" xr:uid="{00000000-0005-0000-0000-0000D4000000}"/>
    <cellStyle name="clsReportFooter 2 2" xfId="220" xr:uid="{00000000-0005-0000-0000-0000D5000000}"/>
    <cellStyle name="clsReportFooter 2 3" xfId="221" xr:uid="{00000000-0005-0000-0000-0000D6000000}"/>
    <cellStyle name="clsReportFooter 3" xfId="222" xr:uid="{00000000-0005-0000-0000-0000D7000000}"/>
    <cellStyle name="clsReportFooter 4" xfId="223" xr:uid="{00000000-0005-0000-0000-0000D8000000}"/>
    <cellStyle name="clsReportHeader" xfId="224" xr:uid="{00000000-0005-0000-0000-0000D9000000}"/>
    <cellStyle name="clsReportHeader 2" xfId="225" xr:uid="{00000000-0005-0000-0000-0000DA000000}"/>
    <cellStyle name="clsReportHeader 2 2" xfId="226" xr:uid="{00000000-0005-0000-0000-0000DB000000}"/>
    <cellStyle name="clsReportHeader 2 3" xfId="227" xr:uid="{00000000-0005-0000-0000-0000DC000000}"/>
    <cellStyle name="clsReportHeader 3" xfId="228" xr:uid="{00000000-0005-0000-0000-0000DD000000}"/>
    <cellStyle name="clsReportHeader 4" xfId="229" xr:uid="{00000000-0005-0000-0000-0000DE000000}"/>
    <cellStyle name="clsRowHeader" xfId="230" xr:uid="{00000000-0005-0000-0000-0000DF000000}"/>
    <cellStyle name="clsRowHeader 2" xfId="231" xr:uid="{00000000-0005-0000-0000-0000E0000000}"/>
    <cellStyle name="clsRowHeader 2 2" xfId="232" xr:uid="{00000000-0005-0000-0000-0000E1000000}"/>
    <cellStyle name="clsRowHeader 2 3" xfId="233" xr:uid="{00000000-0005-0000-0000-0000E2000000}"/>
    <cellStyle name="clsRowHeader 3" xfId="234" xr:uid="{00000000-0005-0000-0000-0000E3000000}"/>
    <cellStyle name="clsRowHeader 4" xfId="235" xr:uid="{00000000-0005-0000-0000-0000E4000000}"/>
    <cellStyle name="clsScale" xfId="236" xr:uid="{00000000-0005-0000-0000-0000E5000000}"/>
    <cellStyle name="clsSection" xfId="237" xr:uid="{00000000-0005-0000-0000-0000E6000000}"/>
    <cellStyle name="clsSection 2" xfId="238" xr:uid="{00000000-0005-0000-0000-0000E7000000}"/>
    <cellStyle name="clsSection 2 2" xfId="239" xr:uid="{00000000-0005-0000-0000-0000E8000000}"/>
    <cellStyle name="clsSection 2 3" xfId="240" xr:uid="{00000000-0005-0000-0000-0000E9000000}"/>
    <cellStyle name="clsSection 3" xfId="241" xr:uid="{00000000-0005-0000-0000-0000EA000000}"/>
    <cellStyle name="clsSection 4" xfId="242" xr:uid="{00000000-0005-0000-0000-0000EB000000}"/>
    <cellStyle name="Comma [0] 2" xfId="243" xr:uid="{00000000-0005-0000-0000-0000EC000000}"/>
    <cellStyle name="Comma 10" xfId="244" xr:uid="{00000000-0005-0000-0000-0000ED000000}"/>
    <cellStyle name="Comma 10 2" xfId="245" xr:uid="{00000000-0005-0000-0000-0000EE000000}"/>
    <cellStyle name="Comma 10 3" xfId="246" xr:uid="{00000000-0005-0000-0000-0000EF000000}"/>
    <cellStyle name="Comma 10 3 2" xfId="247" xr:uid="{00000000-0005-0000-0000-0000F0000000}"/>
    <cellStyle name="Comma 10 3 3" xfId="248" xr:uid="{00000000-0005-0000-0000-0000F1000000}"/>
    <cellStyle name="Comma 10 4" xfId="249" xr:uid="{00000000-0005-0000-0000-0000F2000000}"/>
    <cellStyle name="Comma 10 4 2" xfId="250" xr:uid="{00000000-0005-0000-0000-0000F3000000}"/>
    <cellStyle name="Comma 10 4 3" xfId="251" xr:uid="{00000000-0005-0000-0000-0000F4000000}"/>
    <cellStyle name="Comma 11" xfId="252" xr:uid="{00000000-0005-0000-0000-0000F5000000}"/>
    <cellStyle name="Comma 11 2" xfId="253" xr:uid="{00000000-0005-0000-0000-0000F6000000}"/>
    <cellStyle name="Comma 11 3" xfId="254" xr:uid="{00000000-0005-0000-0000-0000F7000000}"/>
    <cellStyle name="Comma 11 3 2" xfId="255" xr:uid="{00000000-0005-0000-0000-0000F8000000}"/>
    <cellStyle name="Comma 11 3 3" xfId="256" xr:uid="{00000000-0005-0000-0000-0000F9000000}"/>
    <cellStyle name="Comma 11 4" xfId="257" xr:uid="{00000000-0005-0000-0000-0000FA000000}"/>
    <cellStyle name="Comma 11 5" xfId="258" xr:uid="{00000000-0005-0000-0000-0000FB000000}"/>
    <cellStyle name="Comma 12" xfId="259" xr:uid="{00000000-0005-0000-0000-0000FC000000}"/>
    <cellStyle name="Comma 12 2" xfId="260" xr:uid="{00000000-0005-0000-0000-0000FD000000}"/>
    <cellStyle name="Comma 12 3" xfId="261" xr:uid="{00000000-0005-0000-0000-0000FE000000}"/>
    <cellStyle name="Comma 13" xfId="262" xr:uid="{00000000-0005-0000-0000-0000FF000000}"/>
    <cellStyle name="Comma 13 2" xfId="263" xr:uid="{00000000-0005-0000-0000-000000010000}"/>
    <cellStyle name="Comma 13 3" xfId="264" xr:uid="{00000000-0005-0000-0000-000001010000}"/>
    <cellStyle name="Comma 14" xfId="265" xr:uid="{00000000-0005-0000-0000-000002010000}"/>
    <cellStyle name="Comma 14 2" xfId="266" xr:uid="{00000000-0005-0000-0000-000003010000}"/>
    <cellStyle name="Comma 14 2 2" xfId="267" xr:uid="{00000000-0005-0000-0000-000004010000}"/>
    <cellStyle name="Comma 14 2 3" xfId="268" xr:uid="{00000000-0005-0000-0000-000005010000}"/>
    <cellStyle name="Comma 14 3" xfId="269" xr:uid="{00000000-0005-0000-0000-000006010000}"/>
    <cellStyle name="Comma 14 4" xfId="270" xr:uid="{00000000-0005-0000-0000-000007010000}"/>
    <cellStyle name="Comma 15" xfId="271" xr:uid="{00000000-0005-0000-0000-000008010000}"/>
    <cellStyle name="Comma 15 2" xfId="272" xr:uid="{00000000-0005-0000-0000-000009010000}"/>
    <cellStyle name="Comma 15 3" xfId="273" xr:uid="{00000000-0005-0000-0000-00000A010000}"/>
    <cellStyle name="Comma 16" xfId="274" xr:uid="{00000000-0005-0000-0000-00000B010000}"/>
    <cellStyle name="Comma 16 2" xfId="275" xr:uid="{00000000-0005-0000-0000-00000C010000}"/>
    <cellStyle name="Comma 16 3" xfId="276" xr:uid="{00000000-0005-0000-0000-00000D010000}"/>
    <cellStyle name="Comma 17" xfId="277" xr:uid="{00000000-0005-0000-0000-00000E010000}"/>
    <cellStyle name="Comma 17 2" xfId="278" xr:uid="{00000000-0005-0000-0000-00000F010000}"/>
    <cellStyle name="Comma 17 3" xfId="279" xr:uid="{00000000-0005-0000-0000-000010010000}"/>
    <cellStyle name="Comma 18" xfId="280" xr:uid="{00000000-0005-0000-0000-000011010000}"/>
    <cellStyle name="Comma 18 2" xfId="281" xr:uid="{00000000-0005-0000-0000-000012010000}"/>
    <cellStyle name="Comma 18 3" xfId="282" xr:uid="{00000000-0005-0000-0000-000013010000}"/>
    <cellStyle name="Comma 19" xfId="283" xr:uid="{00000000-0005-0000-0000-000014010000}"/>
    <cellStyle name="Comma 19 2" xfId="284" xr:uid="{00000000-0005-0000-0000-000015010000}"/>
    <cellStyle name="Comma 19 3" xfId="285" xr:uid="{00000000-0005-0000-0000-000016010000}"/>
    <cellStyle name="Comma 2" xfId="286" xr:uid="{00000000-0005-0000-0000-000017010000}"/>
    <cellStyle name="Comma 2 10" xfId="287" xr:uid="{00000000-0005-0000-0000-000018010000}"/>
    <cellStyle name="Comma 2 10 2" xfId="288" xr:uid="{00000000-0005-0000-0000-000019010000}"/>
    <cellStyle name="Comma 2 10 3" xfId="289" xr:uid="{00000000-0005-0000-0000-00001A010000}"/>
    <cellStyle name="Comma 2 11" xfId="290" xr:uid="{00000000-0005-0000-0000-00001B010000}"/>
    <cellStyle name="Comma 2 12" xfId="291" xr:uid="{00000000-0005-0000-0000-00001C010000}"/>
    <cellStyle name="Comma 2 13" xfId="292" xr:uid="{00000000-0005-0000-0000-00001D010000}"/>
    <cellStyle name="Comma 2 14" xfId="293" xr:uid="{00000000-0005-0000-0000-00001E010000}"/>
    <cellStyle name="Comma 2 15" xfId="294" xr:uid="{00000000-0005-0000-0000-00001F010000}"/>
    <cellStyle name="Comma 2 16" xfId="295" xr:uid="{00000000-0005-0000-0000-000020010000}"/>
    <cellStyle name="Comma 2 17" xfId="296" xr:uid="{00000000-0005-0000-0000-000021010000}"/>
    <cellStyle name="Comma 2 18" xfId="297" xr:uid="{00000000-0005-0000-0000-000022010000}"/>
    <cellStyle name="Comma 2 19" xfId="298" xr:uid="{00000000-0005-0000-0000-000023010000}"/>
    <cellStyle name="Comma 2 2" xfId="299" xr:uid="{00000000-0005-0000-0000-000024010000}"/>
    <cellStyle name="Comma 2 2 10" xfId="300" xr:uid="{00000000-0005-0000-0000-000025010000}"/>
    <cellStyle name="Comma 2 2 11" xfId="301" xr:uid="{00000000-0005-0000-0000-000026010000}"/>
    <cellStyle name="Comma 2 2 12" xfId="302" xr:uid="{00000000-0005-0000-0000-000027010000}"/>
    <cellStyle name="Comma 2 2 13" xfId="303" xr:uid="{00000000-0005-0000-0000-000028010000}"/>
    <cellStyle name="Comma 2 2 14" xfId="304" xr:uid="{00000000-0005-0000-0000-000029010000}"/>
    <cellStyle name="Comma 2 2 15" xfId="305" xr:uid="{00000000-0005-0000-0000-00002A010000}"/>
    <cellStyle name="Comma 2 2 16" xfId="306" xr:uid="{00000000-0005-0000-0000-00002B010000}"/>
    <cellStyle name="Comma 2 2 17" xfId="307" xr:uid="{00000000-0005-0000-0000-00002C010000}"/>
    <cellStyle name="Comma 2 2 18" xfId="308" xr:uid="{00000000-0005-0000-0000-00002D010000}"/>
    <cellStyle name="Comma 2 2 19" xfId="309" xr:uid="{00000000-0005-0000-0000-00002E010000}"/>
    <cellStyle name="Comma 2 2 2" xfId="310" xr:uid="{00000000-0005-0000-0000-00002F010000}"/>
    <cellStyle name="Comma 2 2 2 2" xfId="311" xr:uid="{00000000-0005-0000-0000-000030010000}"/>
    <cellStyle name="Comma 2 2 2 3" xfId="312" xr:uid="{00000000-0005-0000-0000-000031010000}"/>
    <cellStyle name="Comma 2 2 2 4" xfId="313" xr:uid="{00000000-0005-0000-0000-000032010000}"/>
    <cellStyle name="Comma 2 2 2 4 2" xfId="314" xr:uid="{00000000-0005-0000-0000-000033010000}"/>
    <cellStyle name="Comma 2 2 2 4 3" xfId="315" xr:uid="{00000000-0005-0000-0000-000034010000}"/>
    <cellStyle name="Comma 2 2 20" xfId="316" xr:uid="{00000000-0005-0000-0000-000035010000}"/>
    <cellStyle name="Comma 2 2 21" xfId="317" xr:uid="{00000000-0005-0000-0000-000036010000}"/>
    <cellStyle name="Comma 2 2 22" xfId="318" xr:uid="{00000000-0005-0000-0000-000037010000}"/>
    <cellStyle name="Comma 2 2 23" xfId="319" xr:uid="{00000000-0005-0000-0000-000038010000}"/>
    <cellStyle name="Comma 2 2 24" xfId="320" xr:uid="{00000000-0005-0000-0000-000039010000}"/>
    <cellStyle name="Comma 2 2 25" xfId="321" xr:uid="{00000000-0005-0000-0000-00003A010000}"/>
    <cellStyle name="Comma 2 2 26" xfId="322" xr:uid="{00000000-0005-0000-0000-00003B010000}"/>
    <cellStyle name="Comma 2 2 27" xfId="323" xr:uid="{00000000-0005-0000-0000-00003C010000}"/>
    <cellStyle name="Comma 2 2 28" xfId="324" xr:uid="{00000000-0005-0000-0000-00003D010000}"/>
    <cellStyle name="Comma 2 2 29" xfId="325" xr:uid="{00000000-0005-0000-0000-00003E010000}"/>
    <cellStyle name="Comma 2 2 3" xfId="326" xr:uid="{00000000-0005-0000-0000-00003F010000}"/>
    <cellStyle name="Comma 2 2 3 2" xfId="327" xr:uid="{00000000-0005-0000-0000-000040010000}"/>
    <cellStyle name="Comma 2 2 3 3" xfId="328" xr:uid="{00000000-0005-0000-0000-000041010000}"/>
    <cellStyle name="Comma 2 2 30" xfId="329" xr:uid="{00000000-0005-0000-0000-000042010000}"/>
    <cellStyle name="Comma 2 2 31" xfId="330" xr:uid="{00000000-0005-0000-0000-000043010000}"/>
    <cellStyle name="Comma 2 2 32" xfId="331" xr:uid="{00000000-0005-0000-0000-000044010000}"/>
    <cellStyle name="Comma 2 2 33" xfId="332" xr:uid="{00000000-0005-0000-0000-000045010000}"/>
    <cellStyle name="Comma 2 2 4" xfId="333" xr:uid="{00000000-0005-0000-0000-000046010000}"/>
    <cellStyle name="Comma 2 2 5" xfId="334" xr:uid="{00000000-0005-0000-0000-000047010000}"/>
    <cellStyle name="Comma 2 2 6" xfId="335" xr:uid="{00000000-0005-0000-0000-000048010000}"/>
    <cellStyle name="Comma 2 2 7" xfId="336" xr:uid="{00000000-0005-0000-0000-000049010000}"/>
    <cellStyle name="Comma 2 2 8" xfId="337" xr:uid="{00000000-0005-0000-0000-00004A010000}"/>
    <cellStyle name="Comma 2 2 9" xfId="338" xr:uid="{00000000-0005-0000-0000-00004B010000}"/>
    <cellStyle name="Comma 2 20" xfId="339" xr:uid="{00000000-0005-0000-0000-00004C010000}"/>
    <cellStyle name="Comma 2 21" xfId="340" xr:uid="{00000000-0005-0000-0000-00004D010000}"/>
    <cellStyle name="Comma 2 22" xfId="341" xr:uid="{00000000-0005-0000-0000-00004E010000}"/>
    <cellStyle name="Comma 2 23" xfId="342" xr:uid="{00000000-0005-0000-0000-00004F010000}"/>
    <cellStyle name="Comma 2 24" xfId="343" xr:uid="{00000000-0005-0000-0000-000050010000}"/>
    <cellStyle name="Comma 2 25" xfId="344" xr:uid="{00000000-0005-0000-0000-000051010000}"/>
    <cellStyle name="Comma 2 26" xfId="345" xr:uid="{00000000-0005-0000-0000-000052010000}"/>
    <cellStyle name="Comma 2 27" xfId="346" xr:uid="{00000000-0005-0000-0000-000053010000}"/>
    <cellStyle name="Comma 2 28" xfId="347" xr:uid="{00000000-0005-0000-0000-000054010000}"/>
    <cellStyle name="Comma 2 29" xfId="348" xr:uid="{00000000-0005-0000-0000-000055010000}"/>
    <cellStyle name="Comma 2 3" xfId="349" xr:uid="{00000000-0005-0000-0000-000056010000}"/>
    <cellStyle name="Comma 2 3 2" xfId="350" xr:uid="{00000000-0005-0000-0000-000057010000}"/>
    <cellStyle name="Comma 2 3 2 2" xfId="351" xr:uid="{00000000-0005-0000-0000-000058010000}"/>
    <cellStyle name="Comma 2 3 2 3" xfId="352" xr:uid="{00000000-0005-0000-0000-000059010000}"/>
    <cellStyle name="Comma 2 3 3" xfId="353" xr:uid="{00000000-0005-0000-0000-00005A010000}"/>
    <cellStyle name="Comma 2 3 4" xfId="354" xr:uid="{00000000-0005-0000-0000-00005B010000}"/>
    <cellStyle name="Comma 2 3 5" xfId="355" xr:uid="{00000000-0005-0000-0000-00005C010000}"/>
    <cellStyle name="Comma 2 30" xfId="356" xr:uid="{00000000-0005-0000-0000-00005D010000}"/>
    <cellStyle name="Comma 2 31" xfId="357" xr:uid="{00000000-0005-0000-0000-00005E010000}"/>
    <cellStyle name="Comma 2 32" xfId="358" xr:uid="{00000000-0005-0000-0000-00005F010000}"/>
    <cellStyle name="Comma 2 33" xfId="359" xr:uid="{00000000-0005-0000-0000-000060010000}"/>
    <cellStyle name="Comma 2 34" xfId="360" xr:uid="{00000000-0005-0000-0000-000061010000}"/>
    <cellStyle name="Comma 2 35 2" xfId="361" xr:uid="{00000000-0005-0000-0000-000062010000}"/>
    <cellStyle name="Comma 2 36" xfId="362" xr:uid="{00000000-0005-0000-0000-000063010000}"/>
    <cellStyle name="Comma 2 36 2" xfId="363" xr:uid="{00000000-0005-0000-0000-000064010000}"/>
    <cellStyle name="Comma 2 36 3" xfId="364" xr:uid="{00000000-0005-0000-0000-000065010000}"/>
    <cellStyle name="Comma 2 4" xfId="365" xr:uid="{00000000-0005-0000-0000-000066010000}"/>
    <cellStyle name="Comma 2 4 2" xfId="366" xr:uid="{00000000-0005-0000-0000-000067010000}"/>
    <cellStyle name="Comma 2 4 3" xfId="367" xr:uid="{00000000-0005-0000-0000-000068010000}"/>
    <cellStyle name="Comma 2 4 4" xfId="368" xr:uid="{00000000-0005-0000-0000-000069010000}"/>
    <cellStyle name="Comma 2 4 4 2" xfId="369" xr:uid="{00000000-0005-0000-0000-00006A010000}"/>
    <cellStyle name="Comma 2 4 5" xfId="370" xr:uid="{00000000-0005-0000-0000-00006B010000}"/>
    <cellStyle name="Comma 2 5" xfId="371" xr:uid="{00000000-0005-0000-0000-00006C010000}"/>
    <cellStyle name="Comma 2 5 2" xfId="372" xr:uid="{00000000-0005-0000-0000-00006D010000}"/>
    <cellStyle name="Comma 2 6" xfId="373" xr:uid="{00000000-0005-0000-0000-00006E010000}"/>
    <cellStyle name="Comma 2 6 2" xfId="374" xr:uid="{00000000-0005-0000-0000-00006F010000}"/>
    <cellStyle name="Comma 2 7" xfId="375" xr:uid="{00000000-0005-0000-0000-000070010000}"/>
    <cellStyle name="Comma 2 7 2" xfId="376" xr:uid="{00000000-0005-0000-0000-000071010000}"/>
    <cellStyle name="Comma 2 8" xfId="377" xr:uid="{00000000-0005-0000-0000-000072010000}"/>
    <cellStyle name="Comma 2 9" xfId="378" xr:uid="{00000000-0005-0000-0000-000073010000}"/>
    <cellStyle name="Comma 2_Cuadro No. 1" xfId="379" xr:uid="{00000000-0005-0000-0000-000074010000}"/>
    <cellStyle name="Comma 20" xfId="380" xr:uid="{00000000-0005-0000-0000-000075010000}"/>
    <cellStyle name="Comma 20 2" xfId="381" xr:uid="{00000000-0005-0000-0000-000076010000}"/>
    <cellStyle name="Comma 20 3" xfId="382" xr:uid="{00000000-0005-0000-0000-000077010000}"/>
    <cellStyle name="Comma 21" xfId="383" xr:uid="{00000000-0005-0000-0000-000078010000}"/>
    <cellStyle name="Comma 21 2" xfId="384" xr:uid="{00000000-0005-0000-0000-000079010000}"/>
    <cellStyle name="Comma 21 3" xfId="385" xr:uid="{00000000-0005-0000-0000-00007A010000}"/>
    <cellStyle name="Comma 22" xfId="386" xr:uid="{00000000-0005-0000-0000-00007B010000}"/>
    <cellStyle name="Comma 22 2" xfId="387" xr:uid="{00000000-0005-0000-0000-00007C010000}"/>
    <cellStyle name="Comma 22 3" xfId="388" xr:uid="{00000000-0005-0000-0000-00007D010000}"/>
    <cellStyle name="Comma 23" xfId="389" xr:uid="{00000000-0005-0000-0000-00007E010000}"/>
    <cellStyle name="Comma 23 2" xfId="390" xr:uid="{00000000-0005-0000-0000-00007F010000}"/>
    <cellStyle name="Comma 23 3" xfId="391" xr:uid="{00000000-0005-0000-0000-000080010000}"/>
    <cellStyle name="Comma 24" xfId="392" xr:uid="{00000000-0005-0000-0000-000081010000}"/>
    <cellStyle name="Comma 24 2" xfId="393" xr:uid="{00000000-0005-0000-0000-000082010000}"/>
    <cellStyle name="Comma 24 3" xfId="394" xr:uid="{00000000-0005-0000-0000-000083010000}"/>
    <cellStyle name="Comma 25" xfId="395" xr:uid="{00000000-0005-0000-0000-000084010000}"/>
    <cellStyle name="Comma 25 2" xfId="396" xr:uid="{00000000-0005-0000-0000-000085010000}"/>
    <cellStyle name="Comma 25 3" xfId="397" xr:uid="{00000000-0005-0000-0000-000086010000}"/>
    <cellStyle name="Comma 26" xfId="398" xr:uid="{00000000-0005-0000-0000-000087010000}"/>
    <cellStyle name="Comma 26 2" xfId="399" xr:uid="{00000000-0005-0000-0000-000088010000}"/>
    <cellStyle name="Comma 26 3" xfId="400" xr:uid="{00000000-0005-0000-0000-000089010000}"/>
    <cellStyle name="Comma 27" xfId="401" xr:uid="{00000000-0005-0000-0000-00008A010000}"/>
    <cellStyle name="Comma 27 2" xfId="402" xr:uid="{00000000-0005-0000-0000-00008B010000}"/>
    <cellStyle name="Comma 27 3" xfId="403" xr:uid="{00000000-0005-0000-0000-00008C010000}"/>
    <cellStyle name="Comma 28" xfId="404" xr:uid="{00000000-0005-0000-0000-00008D010000}"/>
    <cellStyle name="Comma 28 2" xfId="405" xr:uid="{00000000-0005-0000-0000-00008E010000}"/>
    <cellStyle name="Comma 29" xfId="406" xr:uid="{00000000-0005-0000-0000-00008F010000}"/>
    <cellStyle name="Comma 3" xfId="407" xr:uid="{00000000-0005-0000-0000-000090010000}"/>
    <cellStyle name="Comma 3 2" xfId="408" xr:uid="{00000000-0005-0000-0000-000091010000}"/>
    <cellStyle name="Comma 3 2 2" xfId="409" xr:uid="{00000000-0005-0000-0000-000092010000}"/>
    <cellStyle name="Comma 3 2 2 2" xfId="410" xr:uid="{00000000-0005-0000-0000-000093010000}"/>
    <cellStyle name="Comma 3 2 2 3" xfId="411" xr:uid="{00000000-0005-0000-0000-000094010000}"/>
    <cellStyle name="Comma 3 2 2 4" xfId="412" xr:uid="{00000000-0005-0000-0000-000095010000}"/>
    <cellStyle name="Comma 3 2 3" xfId="413" xr:uid="{00000000-0005-0000-0000-000096010000}"/>
    <cellStyle name="Comma 3 2 4" xfId="414" xr:uid="{00000000-0005-0000-0000-000097010000}"/>
    <cellStyle name="Comma 3 2 5" xfId="415" xr:uid="{00000000-0005-0000-0000-000098010000}"/>
    <cellStyle name="Comma 3 3" xfId="416" xr:uid="{00000000-0005-0000-0000-000099010000}"/>
    <cellStyle name="Comma 3 3 2" xfId="417" xr:uid="{00000000-0005-0000-0000-00009A010000}"/>
    <cellStyle name="Comma 3 3 2 2" xfId="418" xr:uid="{00000000-0005-0000-0000-00009B010000}"/>
    <cellStyle name="Comma 3 4" xfId="419" xr:uid="{00000000-0005-0000-0000-00009C010000}"/>
    <cellStyle name="Comma 3 4 2" xfId="420" xr:uid="{00000000-0005-0000-0000-00009D010000}"/>
    <cellStyle name="Comma 3 4 3" xfId="421" xr:uid="{00000000-0005-0000-0000-00009E010000}"/>
    <cellStyle name="Comma 3 5" xfId="422" xr:uid="{00000000-0005-0000-0000-00009F010000}"/>
    <cellStyle name="Comma 3 5 2" xfId="423" xr:uid="{00000000-0005-0000-0000-0000A0010000}"/>
    <cellStyle name="Comma 3 5 3" xfId="424" xr:uid="{00000000-0005-0000-0000-0000A1010000}"/>
    <cellStyle name="Comma 3 6" xfId="425" xr:uid="{00000000-0005-0000-0000-0000A2010000}"/>
    <cellStyle name="Comma 30" xfId="426" xr:uid="{00000000-0005-0000-0000-0000A3010000}"/>
    <cellStyle name="Comma 30 2" xfId="427" xr:uid="{00000000-0005-0000-0000-0000A4010000}"/>
    <cellStyle name="Comma 30 3" xfId="428" xr:uid="{00000000-0005-0000-0000-0000A5010000}"/>
    <cellStyle name="Comma 37" xfId="429" xr:uid="{00000000-0005-0000-0000-0000A6010000}"/>
    <cellStyle name="Comma 37 2" xfId="430" xr:uid="{00000000-0005-0000-0000-0000A7010000}"/>
    <cellStyle name="Comma 37 3" xfId="431" xr:uid="{00000000-0005-0000-0000-0000A8010000}"/>
    <cellStyle name="Comma 4" xfId="432" xr:uid="{00000000-0005-0000-0000-0000A9010000}"/>
    <cellStyle name="Comma 4 10" xfId="433" xr:uid="{00000000-0005-0000-0000-0000AA010000}"/>
    <cellStyle name="Comma 4 10 2" xfId="434" xr:uid="{00000000-0005-0000-0000-0000AB010000}"/>
    <cellStyle name="Comma 4 10 3" xfId="435" xr:uid="{00000000-0005-0000-0000-0000AC010000}"/>
    <cellStyle name="Comma 4 10 4" xfId="436" xr:uid="{00000000-0005-0000-0000-0000AD010000}"/>
    <cellStyle name="Comma 4 2" xfId="437" xr:uid="{00000000-0005-0000-0000-0000AE010000}"/>
    <cellStyle name="Comma 4 2 2" xfId="438" xr:uid="{00000000-0005-0000-0000-0000AF010000}"/>
    <cellStyle name="Comma 4 2 3" xfId="439" xr:uid="{00000000-0005-0000-0000-0000B0010000}"/>
    <cellStyle name="Comma 4 2 3 2" xfId="440" xr:uid="{00000000-0005-0000-0000-0000B1010000}"/>
    <cellStyle name="Comma 4 2 3 3" xfId="441" xr:uid="{00000000-0005-0000-0000-0000B2010000}"/>
    <cellStyle name="Comma 4 3" xfId="442" xr:uid="{00000000-0005-0000-0000-0000B3010000}"/>
    <cellStyle name="Comma 4 3 2" xfId="443" xr:uid="{00000000-0005-0000-0000-0000B4010000}"/>
    <cellStyle name="Comma 4 3 3" xfId="444" xr:uid="{00000000-0005-0000-0000-0000B5010000}"/>
    <cellStyle name="Comma 4 3 4" xfId="445" xr:uid="{00000000-0005-0000-0000-0000B6010000}"/>
    <cellStyle name="Comma 4 4" xfId="446" xr:uid="{00000000-0005-0000-0000-0000B7010000}"/>
    <cellStyle name="Comma 4 4 2" xfId="447" xr:uid="{00000000-0005-0000-0000-0000B8010000}"/>
    <cellStyle name="Comma 4 4 2 2" xfId="448" xr:uid="{00000000-0005-0000-0000-0000B9010000}"/>
    <cellStyle name="Comma 4 4 2 2 2" xfId="449" xr:uid="{00000000-0005-0000-0000-0000BA010000}"/>
    <cellStyle name="Comma 4 4 2 3" xfId="450" xr:uid="{00000000-0005-0000-0000-0000BB010000}"/>
    <cellStyle name="Comma 4 4 3" xfId="451" xr:uid="{00000000-0005-0000-0000-0000BC010000}"/>
    <cellStyle name="Comma 4 4 3 2" xfId="452" xr:uid="{00000000-0005-0000-0000-0000BD010000}"/>
    <cellStyle name="Comma 4 4 4" xfId="453" xr:uid="{00000000-0005-0000-0000-0000BE010000}"/>
    <cellStyle name="Comma 4 5" xfId="454" xr:uid="{00000000-0005-0000-0000-0000BF010000}"/>
    <cellStyle name="Comma 4 5 2" xfId="455" xr:uid="{00000000-0005-0000-0000-0000C0010000}"/>
    <cellStyle name="Comma 4 6" xfId="456" xr:uid="{00000000-0005-0000-0000-0000C1010000}"/>
    <cellStyle name="Comma 4 7" xfId="457" xr:uid="{00000000-0005-0000-0000-0000C2010000}"/>
    <cellStyle name="Comma 4 8" xfId="458" xr:uid="{00000000-0005-0000-0000-0000C3010000}"/>
    <cellStyle name="Comma 5" xfId="459" xr:uid="{00000000-0005-0000-0000-0000C4010000}"/>
    <cellStyle name="Comma 5 2" xfId="460" xr:uid="{00000000-0005-0000-0000-0000C5010000}"/>
    <cellStyle name="Comma 5 3" xfId="461" xr:uid="{00000000-0005-0000-0000-0000C6010000}"/>
    <cellStyle name="Comma 5 3 2" xfId="462" xr:uid="{00000000-0005-0000-0000-0000C7010000}"/>
    <cellStyle name="Comma 5 3 3" xfId="463" xr:uid="{00000000-0005-0000-0000-0000C8010000}"/>
    <cellStyle name="Comma 6" xfId="464" xr:uid="{00000000-0005-0000-0000-0000C9010000}"/>
    <cellStyle name="Comma 6 2" xfId="465" xr:uid="{00000000-0005-0000-0000-0000CA010000}"/>
    <cellStyle name="Comma 6 2 2" xfId="466" xr:uid="{00000000-0005-0000-0000-0000CB010000}"/>
    <cellStyle name="Comma 6 2 3" xfId="467" xr:uid="{00000000-0005-0000-0000-0000CC010000}"/>
    <cellStyle name="Comma 7" xfId="468" xr:uid="{00000000-0005-0000-0000-0000CD010000}"/>
    <cellStyle name="Comma 7 2" xfId="469" xr:uid="{00000000-0005-0000-0000-0000CE010000}"/>
    <cellStyle name="Comma 7 3" xfId="470" xr:uid="{00000000-0005-0000-0000-0000CF010000}"/>
    <cellStyle name="Comma 8" xfId="471" xr:uid="{00000000-0005-0000-0000-0000D0010000}"/>
    <cellStyle name="Comma 8 2" xfId="472" xr:uid="{00000000-0005-0000-0000-0000D1010000}"/>
    <cellStyle name="Comma 8 2 2" xfId="473" xr:uid="{00000000-0005-0000-0000-0000D2010000}"/>
    <cellStyle name="Comma 8 2 3" xfId="474" xr:uid="{00000000-0005-0000-0000-0000D3010000}"/>
    <cellStyle name="Comma 8 3" xfId="475" xr:uid="{00000000-0005-0000-0000-0000D4010000}"/>
    <cellStyle name="Comma 9" xfId="476" xr:uid="{00000000-0005-0000-0000-0000D5010000}"/>
    <cellStyle name="Comma 9 2" xfId="477" xr:uid="{00000000-0005-0000-0000-0000D6010000}"/>
    <cellStyle name="Comma 9 2 2" xfId="478" xr:uid="{00000000-0005-0000-0000-0000D7010000}"/>
    <cellStyle name="Comma 9 2 3" xfId="479" xr:uid="{00000000-0005-0000-0000-0000D8010000}"/>
    <cellStyle name="Comma 9 3" xfId="480" xr:uid="{00000000-0005-0000-0000-0000D9010000}"/>
    <cellStyle name="Comma 9 4" xfId="481" xr:uid="{00000000-0005-0000-0000-0000DA010000}"/>
    <cellStyle name="Comma0" xfId="482" xr:uid="{00000000-0005-0000-0000-0000DB010000}"/>
    <cellStyle name="Comma0 2" xfId="483" xr:uid="{00000000-0005-0000-0000-0000DC010000}"/>
    <cellStyle name="Comma0 3" xfId="484" xr:uid="{00000000-0005-0000-0000-0000DD010000}"/>
    <cellStyle name="Currency [0] 2" xfId="485" xr:uid="{00000000-0005-0000-0000-0000DE010000}"/>
    <cellStyle name="Currency 2" xfId="486" xr:uid="{00000000-0005-0000-0000-0000DF010000}"/>
    <cellStyle name="Currency 2 10" xfId="487" xr:uid="{00000000-0005-0000-0000-0000E0010000}"/>
    <cellStyle name="Currency 2 11" xfId="488" xr:uid="{00000000-0005-0000-0000-0000E1010000}"/>
    <cellStyle name="Currency 2 12" xfId="489" xr:uid="{00000000-0005-0000-0000-0000E2010000}"/>
    <cellStyle name="Currency 2 13" xfId="490" xr:uid="{00000000-0005-0000-0000-0000E3010000}"/>
    <cellStyle name="Currency 2 2" xfId="491" xr:uid="{00000000-0005-0000-0000-0000E4010000}"/>
    <cellStyle name="Currency 2 2 2" xfId="492" xr:uid="{00000000-0005-0000-0000-0000E5010000}"/>
    <cellStyle name="Currency 2 2 3" xfId="493" xr:uid="{00000000-0005-0000-0000-0000E6010000}"/>
    <cellStyle name="Currency 2 3" xfId="494" xr:uid="{00000000-0005-0000-0000-0000E7010000}"/>
    <cellStyle name="Currency 2 4" xfId="495" xr:uid="{00000000-0005-0000-0000-0000E8010000}"/>
    <cellStyle name="Currency 2 5" xfId="496" xr:uid="{00000000-0005-0000-0000-0000E9010000}"/>
    <cellStyle name="Currency 2 6" xfId="497" xr:uid="{00000000-0005-0000-0000-0000EA010000}"/>
    <cellStyle name="Currency 2 7" xfId="498" xr:uid="{00000000-0005-0000-0000-0000EB010000}"/>
    <cellStyle name="Currency 2 8" xfId="499" xr:uid="{00000000-0005-0000-0000-0000EC010000}"/>
    <cellStyle name="Currency 2 9" xfId="500" xr:uid="{00000000-0005-0000-0000-0000ED010000}"/>
    <cellStyle name="Currency 3" xfId="501" xr:uid="{00000000-0005-0000-0000-0000EE010000}"/>
    <cellStyle name="Currency 3 10" xfId="502" xr:uid="{00000000-0005-0000-0000-0000EF010000}"/>
    <cellStyle name="Currency 3 11" xfId="503" xr:uid="{00000000-0005-0000-0000-0000F0010000}"/>
    <cellStyle name="Currency 3 2" xfId="504" xr:uid="{00000000-0005-0000-0000-0000F1010000}"/>
    <cellStyle name="Currency 3 3" xfId="505" xr:uid="{00000000-0005-0000-0000-0000F2010000}"/>
    <cellStyle name="Currency 3 4" xfId="506" xr:uid="{00000000-0005-0000-0000-0000F3010000}"/>
    <cellStyle name="Currency 3 5" xfId="507" xr:uid="{00000000-0005-0000-0000-0000F4010000}"/>
    <cellStyle name="Currency 3 6" xfId="508" xr:uid="{00000000-0005-0000-0000-0000F5010000}"/>
    <cellStyle name="Currency 3 7" xfId="509" xr:uid="{00000000-0005-0000-0000-0000F6010000}"/>
    <cellStyle name="Currency 3 8" xfId="510" xr:uid="{00000000-0005-0000-0000-0000F7010000}"/>
    <cellStyle name="Currency 3 9" xfId="511" xr:uid="{00000000-0005-0000-0000-0000F8010000}"/>
    <cellStyle name="Currency 4" xfId="512" xr:uid="{00000000-0005-0000-0000-0000F9010000}"/>
    <cellStyle name="Currency 4 2" xfId="513" xr:uid="{00000000-0005-0000-0000-0000FA010000}"/>
    <cellStyle name="Currency 4 3" xfId="514" xr:uid="{00000000-0005-0000-0000-0000FB010000}"/>
    <cellStyle name="Currency0" xfId="515" xr:uid="{00000000-0005-0000-0000-0000FC010000}"/>
    <cellStyle name="Currency0 2" xfId="516" xr:uid="{00000000-0005-0000-0000-0000FD010000}"/>
    <cellStyle name="Currency0 3" xfId="517" xr:uid="{00000000-0005-0000-0000-0000FE010000}"/>
    <cellStyle name="Date" xfId="518" xr:uid="{00000000-0005-0000-0000-0000FF010000}"/>
    <cellStyle name="Date 2" xfId="519" xr:uid="{00000000-0005-0000-0000-000000020000}"/>
    <cellStyle name="Date 2 2" xfId="520" xr:uid="{00000000-0005-0000-0000-000001020000}"/>
    <cellStyle name="Date 2 3" xfId="521" xr:uid="{00000000-0005-0000-0000-000002020000}"/>
    <cellStyle name="Encabezado 4 2" xfId="522" xr:uid="{00000000-0005-0000-0000-000003020000}"/>
    <cellStyle name="Encabezado 4 2 2" xfId="523" xr:uid="{00000000-0005-0000-0000-000004020000}"/>
    <cellStyle name="Énfasis1 2" xfId="524" xr:uid="{00000000-0005-0000-0000-000005020000}"/>
    <cellStyle name="Énfasis1 2 2" xfId="525" xr:uid="{00000000-0005-0000-0000-000006020000}"/>
    <cellStyle name="Énfasis2 2" xfId="526" xr:uid="{00000000-0005-0000-0000-000007020000}"/>
    <cellStyle name="Énfasis2 2 2" xfId="527" xr:uid="{00000000-0005-0000-0000-000008020000}"/>
    <cellStyle name="Énfasis3 2" xfId="528" xr:uid="{00000000-0005-0000-0000-000009020000}"/>
    <cellStyle name="Énfasis3 2 2" xfId="529" xr:uid="{00000000-0005-0000-0000-00000A020000}"/>
    <cellStyle name="Énfasis4 2" xfId="530" xr:uid="{00000000-0005-0000-0000-00000B020000}"/>
    <cellStyle name="Énfasis4 2 2" xfId="531" xr:uid="{00000000-0005-0000-0000-00000C020000}"/>
    <cellStyle name="Énfasis5 2" xfId="532" xr:uid="{00000000-0005-0000-0000-00000D020000}"/>
    <cellStyle name="Énfasis5 2 2" xfId="533" xr:uid="{00000000-0005-0000-0000-00000E020000}"/>
    <cellStyle name="Énfasis6 2" xfId="534" xr:uid="{00000000-0005-0000-0000-00000F020000}"/>
    <cellStyle name="Énfasis6 2 2" xfId="535" xr:uid="{00000000-0005-0000-0000-000010020000}"/>
    <cellStyle name="Entrada 2" xfId="536" xr:uid="{00000000-0005-0000-0000-000011020000}"/>
    <cellStyle name="Entrada 2 2" xfId="537" xr:uid="{00000000-0005-0000-0000-000012020000}"/>
    <cellStyle name="Entrada 2 2 2" xfId="538" xr:uid="{00000000-0005-0000-0000-000013020000}"/>
    <cellStyle name="Entrada 2 2 2 2" xfId="539" xr:uid="{00000000-0005-0000-0000-000014020000}"/>
    <cellStyle name="Entrada 2 2 2 3" xfId="540" xr:uid="{00000000-0005-0000-0000-000015020000}"/>
    <cellStyle name="Entrada 2 2 2 4" xfId="541" xr:uid="{00000000-0005-0000-0000-000016020000}"/>
    <cellStyle name="Entrada 2 2 2 5" xfId="542" xr:uid="{00000000-0005-0000-0000-000017020000}"/>
    <cellStyle name="Entrada 2 2 3" xfId="543" xr:uid="{00000000-0005-0000-0000-000018020000}"/>
    <cellStyle name="Entrada 2 2 3 2" xfId="544" xr:uid="{00000000-0005-0000-0000-000019020000}"/>
    <cellStyle name="Entrada 2 2 3 3" xfId="545" xr:uid="{00000000-0005-0000-0000-00001A020000}"/>
    <cellStyle name="Entrada 2 2 4" xfId="546" xr:uid="{00000000-0005-0000-0000-00001B020000}"/>
    <cellStyle name="Entrada 2 3" xfId="547" xr:uid="{00000000-0005-0000-0000-00001C020000}"/>
    <cellStyle name="Entrada 2 3 2" xfId="548" xr:uid="{00000000-0005-0000-0000-00001D020000}"/>
    <cellStyle name="Entrada 2 3 2 2" xfId="549" xr:uid="{00000000-0005-0000-0000-00001E020000}"/>
    <cellStyle name="Entrada 2 3 2 3" xfId="550" xr:uid="{00000000-0005-0000-0000-00001F020000}"/>
    <cellStyle name="Entrada 2 3 2 4" xfId="551" xr:uid="{00000000-0005-0000-0000-000020020000}"/>
    <cellStyle name="Entrada 2 3 2 5" xfId="552" xr:uid="{00000000-0005-0000-0000-000021020000}"/>
    <cellStyle name="Entrada 2 3 3" xfId="553" xr:uid="{00000000-0005-0000-0000-000022020000}"/>
    <cellStyle name="Entrada 2 3 3 2" xfId="554" xr:uid="{00000000-0005-0000-0000-000023020000}"/>
    <cellStyle name="Entrada 2 3 3 3" xfId="555" xr:uid="{00000000-0005-0000-0000-000024020000}"/>
    <cellStyle name="Entrada 2 3 3 4" xfId="556" xr:uid="{00000000-0005-0000-0000-000025020000}"/>
    <cellStyle name="Entrada 2 3 3 5" xfId="557" xr:uid="{00000000-0005-0000-0000-000026020000}"/>
    <cellStyle name="Entrada 2 3 4" xfId="558" xr:uid="{00000000-0005-0000-0000-000027020000}"/>
    <cellStyle name="Entrada 2 3 5" xfId="559" xr:uid="{00000000-0005-0000-0000-000028020000}"/>
    <cellStyle name="Entrada 2 3 6" xfId="560" xr:uid="{00000000-0005-0000-0000-000029020000}"/>
    <cellStyle name="Entrada 2 4" xfId="561" xr:uid="{00000000-0005-0000-0000-00002A020000}"/>
    <cellStyle name="Entrada 2 4 2" xfId="562" xr:uid="{00000000-0005-0000-0000-00002B020000}"/>
    <cellStyle name="Entrada 2 4 3" xfId="563" xr:uid="{00000000-0005-0000-0000-00002C020000}"/>
    <cellStyle name="Entrada 2 5" xfId="564" xr:uid="{00000000-0005-0000-0000-00002D020000}"/>
    <cellStyle name="Estilo 1" xfId="565" xr:uid="{00000000-0005-0000-0000-00002E020000}"/>
    <cellStyle name="Euro" xfId="566" xr:uid="{00000000-0005-0000-0000-00002F020000}"/>
    <cellStyle name="Euro 2" xfId="567" xr:uid="{00000000-0005-0000-0000-000030020000}"/>
    <cellStyle name="Euro 2 2" xfId="568" xr:uid="{00000000-0005-0000-0000-000031020000}"/>
    <cellStyle name="Euro 2 3" xfId="569" xr:uid="{00000000-0005-0000-0000-000032020000}"/>
    <cellStyle name="Euro 3" xfId="570" xr:uid="{00000000-0005-0000-0000-000033020000}"/>
    <cellStyle name="Euro 3 2" xfId="571" xr:uid="{00000000-0005-0000-0000-000034020000}"/>
    <cellStyle name="Euro 3 3" xfId="572" xr:uid="{00000000-0005-0000-0000-000035020000}"/>
    <cellStyle name="Euro 4" xfId="573" xr:uid="{00000000-0005-0000-0000-000036020000}"/>
    <cellStyle name="Euro 5" xfId="574" xr:uid="{00000000-0005-0000-0000-000037020000}"/>
    <cellStyle name="Explanatory Text 2" xfId="575" xr:uid="{00000000-0005-0000-0000-000038020000}"/>
    <cellStyle name="Fixed" xfId="576" xr:uid="{00000000-0005-0000-0000-000039020000}"/>
    <cellStyle name="Fixed 2" xfId="577" xr:uid="{00000000-0005-0000-0000-00003A020000}"/>
    <cellStyle name="Fixed 2 2" xfId="578" xr:uid="{00000000-0005-0000-0000-00003B020000}"/>
    <cellStyle name="Fixed 2 3" xfId="579" xr:uid="{00000000-0005-0000-0000-00003C020000}"/>
    <cellStyle name="Footnote" xfId="580" xr:uid="{00000000-0005-0000-0000-00003D020000}"/>
    <cellStyle name="Good 2" xfId="581" xr:uid="{00000000-0005-0000-0000-00003E020000}"/>
    <cellStyle name="Graphics" xfId="582" xr:uid="{00000000-0005-0000-0000-00003F020000}"/>
    <cellStyle name="Heading 1 2" xfId="583" xr:uid="{00000000-0005-0000-0000-000040020000}"/>
    <cellStyle name="Heading 2 2" xfId="584" xr:uid="{00000000-0005-0000-0000-000041020000}"/>
    <cellStyle name="Heading 3 2" xfId="585" xr:uid="{00000000-0005-0000-0000-000042020000}"/>
    <cellStyle name="Heading 4 2" xfId="586" xr:uid="{00000000-0005-0000-0000-000043020000}"/>
    <cellStyle name="HEADING1" xfId="587" xr:uid="{00000000-0005-0000-0000-000044020000}"/>
    <cellStyle name="HEADING2" xfId="588" xr:uid="{00000000-0005-0000-0000-000045020000}"/>
    <cellStyle name="Hipervínculo" xfId="589" xr:uid="{00000000-0005-0000-0000-000046020000}"/>
    <cellStyle name="Hipervínculo 2" xfId="590" xr:uid="{00000000-0005-0000-0000-000047020000}"/>
    <cellStyle name="Hipervínculo 2 2" xfId="591" xr:uid="{00000000-0005-0000-0000-000048020000}"/>
    <cellStyle name="Hipervínculo 8" xfId="592" xr:uid="{00000000-0005-0000-0000-000049020000}"/>
    <cellStyle name="Hipervínculo 9" xfId="593" xr:uid="{00000000-0005-0000-0000-00004A020000}"/>
    <cellStyle name="Hipervínculo visitado" xfId="594" xr:uid="{00000000-0005-0000-0000-00004B020000}"/>
    <cellStyle name="Hipervínculo_IIF" xfId="595" xr:uid="{00000000-0005-0000-0000-00004C020000}"/>
    <cellStyle name="Hyperlink 2" xfId="596" xr:uid="{00000000-0005-0000-0000-00004D020000}"/>
    <cellStyle name="Hyperlink 3" xfId="597" xr:uid="{00000000-0005-0000-0000-00004E020000}"/>
    <cellStyle name="Hyperlink_Enero-Diciembre 2005 sigef" xfId="2637" xr:uid="{2403A8AF-536A-4FC2-ADF7-F529B4CB89DA}"/>
    <cellStyle name="imf-one decimal" xfId="598" xr:uid="{00000000-0005-0000-0000-00004F020000}"/>
    <cellStyle name="imf-zero decimal" xfId="599" xr:uid="{00000000-0005-0000-0000-000050020000}"/>
    <cellStyle name="Incorrecto 2" xfId="600" xr:uid="{00000000-0005-0000-0000-000051020000}"/>
    <cellStyle name="Incorrecto 2 2" xfId="601" xr:uid="{00000000-0005-0000-0000-000052020000}"/>
    <cellStyle name="Input 2" xfId="602" xr:uid="{00000000-0005-0000-0000-000053020000}"/>
    <cellStyle name="Linked Cell 2" xfId="603" xr:uid="{00000000-0005-0000-0000-000054020000}"/>
    <cellStyle name="MacroCode" xfId="604" xr:uid="{00000000-0005-0000-0000-000055020000}"/>
    <cellStyle name="MacroCode 2" xfId="605" xr:uid="{00000000-0005-0000-0000-000056020000}"/>
    <cellStyle name="Millares" xfId="1" builtinId="3"/>
    <cellStyle name="Millares 10" xfId="606" xr:uid="{00000000-0005-0000-0000-000058020000}"/>
    <cellStyle name="Millares 10 2" xfId="607" xr:uid="{00000000-0005-0000-0000-000059020000}"/>
    <cellStyle name="Millares 10 2 2" xfId="608" xr:uid="{00000000-0005-0000-0000-00005A020000}"/>
    <cellStyle name="Millares 10 2 3" xfId="609" xr:uid="{00000000-0005-0000-0000-00005B020000}"/>
    <cellStyle name="Millares 10 2 3 2" xfId="610" xr:uid="{00000000-0005-0000-0000-00005C020000}"/>
    <cellStyle name="Millares 10 2 3 3" xfId="611" xr:uid="{00000000-0005-0000-0000-00005D020000}"/>
    <cellStyle name="Millares 10 2 4" xfId="612" xr:uid="{00000000-0005-0000-0000-00005E020000}"/>
    <cellStyle name="Millares 10 3" xfId="613" xr:uid="{00000000-0005-0000-0000-00005F020000}"/>
    <cellStyle name="Millares 10 3 2" xfId="614" xr:uid="{00000000-0005-0000-0000-000060020000}"/>
    <cellStyle name="Millares 10 3 2 2" xfId="615" xr:uid="{00000000-0005-0000-0000-000061020000}"/>
    <cellStyle name="Millares 10 3 2 3" xfId="616" xr:uid="{00000000-0005-0000-0000-000062020000}"/>
    <cellStyle name="Millares 10 3 3" xfId="617" xr:uid="{00000000-0005-0000-0000-000063020000}"/>
    <cellStyle name="Millares 10 4" xfId="618" xr:uid="{00000000-0005-0000-0000-000064020000}"/>
    <cellStyle name="Millares 10 5" xfId="619" xr:uid="{00000000-0005-0000-0000-000065020000}"/>
    <cellStyle name="Millares 10 5 2" xfId="620" xr:uid="{00000000-0005-0000-0000-000066020000}"/>
    <cellStyle name="Millares 10 5 3" xfId="621" xr:uid="{00000000-0005-0000-0000-000067020000}"/>
    <cellStyle name="Millares 10 5 4" xfId="622" xr:uid="{00000000-0005-0000-0000-000068020000}"/>
    <cellStyle name="Millares 10 6" xfId="623" xr:uid="{00000000-0005-0000-0000-000069020000}"/>
    <cellStyle name="Millares 10 6 2" xfId="624" xr:uid="{00000000-0005-0000-0000-00006A020000}"/>
    <cellStyle name="Millares 10 6 2 2" xfId="625" xr:uid="{00000000-0005-0000-0000-00006B020000}"/>
    <cellStyle name="Millares 10 6 2 3" xfId="626" xr:uid="{00000000-0005-0000-0000-00006C020000}"/>
    <cellStyle name="Millares 10 6 3" xfId="627" xr:uid="{00000000-0005-0000-0000-00006D020000}"/>
    <cellStyle name="Millares 10 7" xfId="628" xr:uid="{00000000-0005-0000-0000-00006E020000}"/>
    <cellStyle name="Millares 10 7 2" xfId="629" xr:uid="{00000000-0005-0000-0000-00006F020000}"/>
    <cellStyle name="Millares 10 7 3" xfId="630" xr:uid="{00000000-0005-0000-0000-000070020000}"/>
    <cellStyle name="Millares 10 7 4" xfId="631" xr:uid="{00000000-0005-0000-0000-000071020000}"/>
    <cellStyle name="Millares 11" xfId="632" xr:uid="{00000000-0005-0000-0000-000072020000}"/>
    <cellStyle name="Millares 11 2" xfId="633" xr:uid="{00000000-0005-0000-0000-000073020000}"/>
    <cellStyle name="Millares 11 2 2" xfId="634" xr:uid="{00000000-0005-0000-0000-000074020000}"/>
    <cellStyle name="Millares 11 2 3" xfId="635" xr:uid="{00000000-0005-0000-0000-000075020000}"/>
    <cellStyle name="Millares 11 3" xfId="636" xr:uid="{00000000-0005-0000-0000-000076020000}"/>
    <cellStyle name="Millares 11 4" xfId="637" xr:uid="{00000000-0005-0000-0000-000077020000}"/>
    <cellStyle name="Millares 12" xfId="638" xr:uid="{00000000-0005-0000-0000-000078020000}"/>
    <cellStyle name="Millares 12 2" xfId="639" xr:uid="{00000000-0005-0000-0000-000079020000}"/>
    <cellStyle name="Millares 12 2 2" xfId="640" xr:uid="{00000000-0005-0000-0000-00007A020000}"/>
    <cellStyle name="Millares 12 2 3" xfId="641" xr:uid="{00000000-0005-0000-0000-00007B020000}"/>
    <cellStyle name="Millares 12 3" xfId="642" xr:uid="{00000000-0005-0000-0000-00007C020000}"/>
    <cellStyle name="Millares 12 4" xfId="643" xr:uid="{00000000-0005-0000-0000-00007D020000}"/>
    <cellStyle name="Millares 13" xfId="644" xr:uid="{00000000-0005-0000-0000-00007E020000}"/>
    <cellStyle name="Millares 13 2" xfId="645" xr:uid="{00000000-0005-0000-0000-00007F020000}"/>
    <cellStyle name="Millares 13 2 2" xfId="646" xr:uid="{00000000-0005-0000-0000-000080020000}"/>
    <cellStyle name="Millares 13 2 3" xfId="647" xr:uid="{00000000-0005-0000-0000-000081020000}"/>
    <cellStyle name="Millares 13 3" xfId="648" xr:uid="{00000000-0005-0000-0000-000082020000}"/>
    <cellStyle name="Millares 13 4" xfId="649" xr:uid="{00000000-0005-0000-0000-000083020000}"/>
    <cellStyle name="Millares 14" xfId="650" xr:uid="{00000000-0005-0000-0000-000084020000}"/>
    <cellStyle name="Millares 14 2" xfId="651" xr:uid="{00000000-0005-0000-0000-000085020000}"/>
    <cellStyle name="Millares 14 2 2" xfId="652" xr:uid="{00000000-0005-0000-0000-000086020000}"/>
    <cellStyle name="Millares 14 2 3" xfId="653" xr:uid="{00000000-0005-0000-0000-000087020000}"/>
    <cellStyle name="Millares 14 3" xfId="654" xr:uid="{00000000-0005-0000-0000-000088020000}"/>
    <cellStyle name="Millares 14 4" xfId="655" xr:uid="{00000000-0005-0000-0000-000089020000}"/>
    <cellStyle name="Millares 15" xfId="656" xr:uid="{00000000-0005-0000-0000-00008A020000}"/>
    <cellStyle name="Millares 15 2" xfId="657" xr:uid="{00000000-0005-0000-0000-00008B020000}"/>
    <cellStyle name="Millares 15 3" xfId="658" xr:uid="{00000000-0005-0000-0000-00008C020000}"/>
    <cellStyle name="Millares 16" xfId="659" xr:uid="{00000000-0005-0000-0000-00008D020000}"/>
    <cellStyle name="Millares 17" xfId="660" xr:uid="{00000000-0005-0000-0000-00008E020000}"/>
    <cellStyle name="Millares 17 2" xfId="661" xr:uid="{00000000-0005-0000-0000-00008F020000}"/>
    <cellStyle name="Millares 17 3" xfId="662" xr:uid="{00000000-0005-0000-0000-000090020000}"/>
    <cellStyle name="Millares 18" xfId="663" xr:uid="{00000000-0005-0000-0000-000091020000}"/>
    <cellStyle name="Millares 18 2" xfId="664" xr:uid="{00000000-0005-0000-0000-000092020000}"/>
    <cellStyle name="Millares 18 3" xfId="665" xr:uid="{00000000-0005-0000-0000-000093020000}"/>
    <cellStyle name="Millares 19" xfId="666" xr:uid="{00000000-0005-0000-0000-000094020000}"/>
    <cellStyle name="Millares 19 2" xfId="667" xr:uid="{00000000-0005-0000-0000-000095020000}"/>
    <cellStyle name="Millares 19 3" xfId="668" xr:uid="{00000000-0005-0000-0000-000096020000}"/>
    <cellStyle name="Millares 2" xfId="669" xr:uid="{00000000-0005-0000-0000-000097020000}"/>
    <cellStyle name="Millares 2 10" xfId="670" xr:uid="{00000000-0005-0000-0000-000098020000}"/>
    <cellStyle name="Millares 2 11" xfId="671" xr:uid="{00000000-0005-0000-0000-000099020000}"/>
    <cellStyle name="Millares 2 12" xfId="672" xr:uid="{00000000-0005-0000-0000-00009A020000}"/>
    <cellStyle name="Millares 2 2" xfId="673" xr:uid="{00000000-0005-0000-0000-00009B020000}"/>
    <cellStyle name="Millares 2 2 2" xfId="674" xr:uid="{00000000-0005-0000-0000-00009C020000}"/>
    <cellStyle name="Millares 2 2 2 2" xfId="675" xr:uid="{00000000-0005-0000-0000-00009D020000}"/>
    <cellStyle name="Millares 2 2 2 3" xfId="676" xr:uid="{00000000-0005-0000-0000-00009E020000}"/>
    <cellStyle name="Millares 2 2 3" xfId="677" xr:uid="{00000000-0005-0000-0000-00009F020000}"/>
    <cellStyle name="Millares 2 2 3 2" xfId="678" xr:uid="{00000000-0005-0000-0000-0000A0020000}"/>
    <cellStyle name="Millares 2 2 3 3" xfId="679" xr:uid="{00000000-0005-0000-0000-0000A1020000}"/>
    <cellStyle name="Millares 2 2 4" xfId="680" xr:uid="{00000000-0005-0000-0000-0000A2020000}"/>
    <cellStyle name="Millares 2 2 4 2" xfId="681" xr:uid="{00000000-0005-0000-0000-0000A3020000}"/>
    <cellStyle name="Millares 2 2 4 3" xfId="682" xr:uid="{00000000-0005-0000-0000-0000A4020000}"/>
    <cellStyle name="Millares 2 2 5" xfId="683" xr:uid="{00000000-0005-0000-0000-0000A5020000}"/>
    <cellStyle name="Millares 2 2 6" xfId="684" xr:uid="{00000000-0005-0000-0000-0000A6020000}"/>
    <cellStyle name="Millares 2 2 7" xfId="685" xr:uid="{00000000-0005-0000-0000-0000A7020000}"/>
    <cellStyle name="Millares 2 2_Cuadro No. 1" xfId="686" xr:uid="{00000000-0005-0000-0000-0000A8020000}"/>
    <cellStyle name="Millares 2 3" xfId="687" xr:uid="{00000000-0005-0000-0000-0000A9020000}"/>
    <cellStyle name="Millares 2 3 2" xfId="688" xr:uid="{00000000-0005-0000-0000-0000AA020000}"/>
    <cellStyle name="Millares 2 3 2 2" xfId="689" xr:uid="{00000000-0005-0000-0000-0000AB020000}"/>
    <cellStyle name="Millares 2 3 2 3" xfId="690" xr:uid="{00000000-0005-0000-0000-0000AC020000}"/>
    <cellStyle name="Millares 2 3 3" xfId="691" xr:uid="{00000000-0005-0000-0000-0000AD020000}"/>
    <cellStyle name="Millares 2 3 4" xfId="692" xr:uid="{00000000-0005-0000-0000-0000AE020000}"/>
    <cellStyle name="Millares 2 4" xfId="693" xr:uid="{00000000-0005-0000-0000-0000AF020000}"/>
    <cellStyle name="Millares 2 5" xfId="694" xr:uid="{00000000-0005-0000-0000-0000B0020000}"/>
    <cellStyle name="Millares 2 5 2" xfId="695" xr:uid="{00000000-0005-0000-0000-0000B1020000}"/>
    <cellStyle name="Millares 2 5 3" xfId="696" xr:uid="{00000000-0005-0000-0000-0000B2020000}"/>
    <cellStyle name="Millares 2 6" xfId="697" xr:uid="{00000000-0005-0000-0000-0000B3020000}"/>
    <cellStyle name="Millares 2 6 2" xfId="698" xr:uid="{00000000-0005-0000-0000-0000B4020000}"/>
    <cellStyle name="Millares 2 6 3" xfId="699" xr:uid="{00000000-0005-0000-0000-0000B5020000}"/>
    <cellStyle name="Millares 2 7" xfId="700" xr:uid="{00000000-0005-0000-0000-0000B6020000}"/>
    <cellStyle name="Millares 2 7 2" xfId="701" xr:uid="{00000000-0005-0000-0000-0000B7020000}"/>
    <cellStyle name="Millares 2 7 3" xfId="702" xr:uid="{00000000-0005-0000-0000-0000B8020000}"/>
    <cellStyle name="Millares 2 8" xfId="703" xr:uid="{00000000-0005-0000-0000-0000B9020000}"/>
    <cellStyle name="Millares 2 9" xfId="704" xr:uid="{00000000-0005-0000-0000-0000BA020000}"/>
    <cellStyle name="Millares 2_Cuadro No. 1" xfId="705" xr:uid="{00000000-0005-0000-0000-0000BB020000}"/>
    <cellStyle name="Millares 20" xfId="706" xr:uid="{00000000-0005-0000-0000-0000BC020000}"/>
    <cellStyle name="Millares 20 2" xfId="707" xr:uid="{00000000-0005-0000-0000-0000BD020000}"/>
    <cellStyle name="Millares 20 3" xfId="708" xr:uid="{00000000-0005-0000-0000-0000BE020000}"/>
    <cellStyle name="Millares 21" xfId="709" xr:uid="{00000000-0005-0000-0000-0000BF020000}"/>
    <cellStyle name="Millares 22" xfId="710" xr:uid="{00000000-0005-0000-0000-0000C0020000}"/>
    <cellStyle name="Millares 22 2" xfId="711" xr:uid="{00000000-0005-0000-0000-0000C1020000}"/>
    <cellStyle name="Millares 22 3" xfId="712" xr:uid="{00000000-0005-0000-0000-0000C2020000}"/>
    <cellStyle name="Millares 23" xfId="713" xr:uid="{00000000-0005-0000-0000-0000C3020000}"/>
    <cellStyle name="Millares 24" xfId="714" xr:uid="{00000000-0005-0000-0000-0000C4020000}"/>
    <cellStyle name="Millares 24 2" xfId="715" xr:uid="{00000000-0005-0000-0000-0000C5020000}"/>
    <cellStyle name="Millares 24 3" xfId="716" xr:uid="{00000000-0005-0000-0000-0000C6020000}"/>
    <cellStyle name="Millares 25" xfId="717" xr:uid="{00000000-0005-0000-0000-0000C7020000}"/>
    <cellStyle name="Millares 26" xfId="718" xr:uid="{00000000-0005-0000-0000-0000C8020000}"/>
    <cellStyle name="Millares 26 2" xfId="719" xr:uid="{00000000-0005-0000-0000-0000C9020000}"/>
    <cellStyle name="Millares 26 3" xfId="720" xr:uid="{00000000-0005-0000-0000-0000CA020000}"/>
    <cellStyle name="Millares 27" xfId="721" xr:uid="{00000000-0005-0000-0000-0000CB020000}"/>
    <cellStyle name="Millares 27 2" xfId="722" xr:uid="{00000000-0005-0000-0000-0000CC020000}"/>
    <cellStyle name="Millares 27 3" xfId="723" xr:uid="{00000000-0005-0000-0000-0000CD020000}"/>
    <cellStyle name="Millares 28" xfId="724" xr:uid="{00000000-0005-0000-0000-0000CE020000}"/>
    <cellStyle name="Millares 28 2" xfId="725" xr:uid="{00000000-0005-0000-0000-0000CF020000}"/>
    <cellStyle name="Millares 28 3" xfId="726" xr:uid="{00000000-0005-0000-0000-0000D0020000}"/>
    <cellStyle name="Millares 3" xfId="727" xr:uid="{00000000-0005-0000-0000-0000D1020000}"/>
    <cellStyle name="Millares 3 2" xfId="728" xr:uid="{00000000-0005-0000-0000-0000D2020000}"/>
    <cellStyle name="Millares 3 2 2" xfId="729" xr:uid="{00000000-0005-0000-0000-0000D3020000}"/>
    <cellStyle name="Millares 3 2 2 2" xfId="730" xr:uid="{00000000-0005-0000-0000-0000D4020000}"/>
    <cellStyle name="Millares 3 2 2 3" xfId="731" xr:uid="{00000000-0005-0000-0000-0000D5020000}"/>
    <cellStyle name="Millares 3 2 3" xfId="732" xr:uid="{00000000-0005-0000-0000-0000D6020000}"/>
    <cellStyle name="Millares 3 2 3 2" xfId="733" xr:uid="{00000000-0005-0000-0000-0000D7020000}"/>
    <cellStyle name="Millares 3 2 3 3" xfId="734" xr:uid="{00000000-0005-0000-0000-0000D8020000}"/>
    <cellStyle name="Millares 3 2 4" xfId="735" xr:uid="{00000000-0005-0000-0000-0000D9020000}"/>
    <cellStyle name="Millares 3 2 5" xfId="736" xr:uid="{00000000-0005-0000-0000-0000DA020000}"/>
    <cellStyle name="Millares 3 3" xfId="737" xr:uid="{00000000-0005-0000-0000-0000DB020000}"/>
    <cellStyle name="Millares 3 3 2" xfId="738" xr:uid="{00000000-0005-0000-0000-0000DC020000}"/>
    <cellStyle name="Millares 3 3 3" xfId="739" xr:uid="{00000000-0005-0000-0000-0000DD020000}"/>
    <cellStyle name="Millares 3 4" xfId="740" xr:uid="{00000000-0005-0000-0000-0000DE020000}"/>
    <cellStyle name="Millares 3 4 2" xfId="741" xr:uid="{00000000-0005-0000-0000-0000DF020000}"/>
    <cellStyle name="Millares 3 4 3" xfId="742" xr:uid="{00000000-0005-0000-0000-0000E0020000}"/>
    <cellStyle name="Millares 3 5" xfId="743" xr:uid="{00000000-0005-0000-0000-0000E1020000}"/>
    <cellStyle name="Millares 3 5 2" xfId="744" xr:uid="{00000000-0005-0000-0000-0000E2020000}"/>
    <cellStyle name="Millares 3 5 3" xfId="745" xr:uid="{00000000-0005-0000-0000-0000E3020000}"/>
    <cellStyle name="Millares 3 6" xfId="746" xr:uid="{00000000-0005-0000-0000-0000E4020000}"/>
    <cellStyle name="Millares 3 6 2" xfId="747" xr:uid="{00000000-0005-0000-0000-0000E5020000}"/>
    <cellStyle name="Millares 3 6 3" xfId="748" xr:uid="{00000000-0005-0000-0000-0000E6020000}"/>
    <cellStyle name="Millares 3 7" xfId="749" xr:uid="{00000000-0005-0000-0000-0000E7020000}"/>
    <cellStyle name="Millares 3 8" xfId="750" xr:uid="{00000000-0005-0000-0000-0000E8020000}"/>
    <cellStyle name="Millares 3 9" xfId="751" xr:uid="{00000000-0005-0000-0000-0000E9020000}"/>
    <cellStyle name="Millares 3_Cuadro No. 1" xfId="752" xr:uid="{00000000-0005-0000-0000-0000EA020000}"/>
    <cellStyle name="Millares 4" xfId="753" xr:uid="{00000000-0005-0000-0000-0000EB020000}"/>
    <cellStyle name="Millares 4 10" xfId="754" xr:uid="{00000000-0005-0000-0000-0000EC020000}"/>
    <cellStyle name="Millares 4 2" xfId="755" xr:uid="{00000000-0005-0000-0000-0000ED020000}"/>
    <cellStyle name="Millares 4 2 2" xfId="756" xr:uid="{00000000-0005-0000-0000-0000EE020000}"/>
    <cellStyle name="Millares 4 2 3" xfId="757" xr:uid="{00000000-0005-0000-0000-0000EF020000}"/>
    <cellStyle name="Millares 4 3" xfId="758" xr:uid="{00000000-0005-0000-0000-0000F0020000}"/>
    <cellStyle name="Millares 4 3 2" xfId="759" xr:uid="{00000000-0005-0000-0000-0000F1020000}"/>
    <cellStyle name="Millares 4 3 3" xfId="760" xr:uid="{00000000-0005-0000-0000-0000F2020000}"/>
    <cellStyle name="Millares 4 4" xfId="761" xr:uid="{00000000-0005-0000-0000-0000F3020000}"/>
    <cellStyle name="Millares 4 4 2" xfId="762" xr:uid="{00000000-0005-0000-0000-0000F4020000}"/>
    <cellStyle name="Millares 4 4 3" xfId="763" xr:uid="{00000000-0005-0000-0000-0000F5020000}"/>
    <cellStyle name="Millares 4 5" xfId="764" xr:uid="{00000000-0005-0000-0000-0000F6020000}"/>
    <cellStyle name="Millares 4 5 2" xfId="765" xr:uid="{00000000-0005-0000-0000-0000F7020000}"/>
    <cellStyle name="Millares 4 5 3" xfId="766" xr:uid="{00000000-0005-0000-0000-0000F8020000}"/>
    <cellStyle name="Millares 4 6" xfId="767" xr:uid="{00000000-0005-0000-0000-0000F9020000}"/>
    <cellStyle name="Millares 4 6 2" xfId="768" xr:uid="{00000000-0005-0000-0000-0000FA020000}"/>
    <cellStyle name="Millares 4 6 3" xfId="769" xr:uid="{00000000-0005-0000-0000-0000FB020000}"/>
    <cellStyle name="Millares 4 7" xfId="770" xr:uid="{00000000-0005-0000-0000-0000FC020000}"/>
    <cellStyle name="Millares 4 7 2" xfId="771" xr:uid="{00000000-0005-0000-0000-0000FD020000}"/>
    <cellStyle name="Millares 4 7 3" xfId="772" xr:uid="{00000000-0005-0000-0000-0000FE020000}"/>
    <cellStyle name="Millares 4 8" xfId="773" xr:uid="{00000000-0005-0000-0000-0000FF020000}"/>
    <cellStyle name="Millares 4 9" xfId="774" xr:uid="{00000000-0005-0000-0000-000000030000}"/>
    <cellStyle name="Millares 4_Cuadro No. 1" xfId="775" xr:uid="{00000000-0005-0000-0000-000001030000}"/>
    <cellStyle name="Millares 5" xfId="776" xr:uid="{00000000-0005-0000-0000-000002030000}"/>
    <cellStyle name="Millares 5 2" xfId="777" xr:uid="{00000000-0005-0000-0000-000003030000}"/>
    <cellStyle name="Millares 5 2 2" xfId="778" xr:uid="{00000000-0005-0000-0000-000004030000}"/>
    <cellStyle name="Millares 5 2 3" xfId="779" xr:uid="{00000000-0005-0000-0000-000005030000}"/>
    <cellStyle name="Millares 5 3" xfId="780" xr:uid="{00000000-0005-0000-0000-000006030000}"/>
    <cellStyle name="Millares 5 3 2" xfId="781" xr:uid="{00000000-0005-0000-0000-000007030000}"/>
    <cellStyle name="Millares 5 3 3" xfId="782" xr:uid="{00000000-0005-0000-0000-000008030000}"/>
    <cellStyle name="Millares 5 4" xfId="783" xr:uid="{00000000-0005-0000-0000-000009030000}"/>
    <cellStyle name="Millares 5 4 2" xfId="784" xr:uid="{00000000-0005-0000-0000-00000A030000}"/>
    <cellStyle name="Millares 5 4 3" xfId="785" xr:uid="{00000000-0005-0000-0000-00000B030000}"/>
    <cellStyle name="Millares 5 5" xfId="786" xr:uid="{00000000-0005-0000-0000-00000C030000}"/>
    <cellStyle name="Millares 5 6" xfId="787" xr:uid="{00000000-0005-0000-0000-00000D030000}"/>
    <cellStyle name="Millares 5_Cuadro No. 1" xfId="788" xr:uid="{00000000-0005-0000-0000-00000E030000}"/>
    <cellStyle name="Millares 6" xfId="789" xr:uid="{00000000-0005-0000-0000-00000F030000}"/>
    <cellStyle name="Millares 6 2" xfId="790" xr:uid="{00000000-0005-0000-0000-000010030000}"/>
    <cellStyle name="Millares 6 2 2" xfId="791" xr:uid="{00000000-0005-0000-0000-000011030000}"/>
    <cellStyle name="Millares 6 2 3" xfId="792" xr:uid="{00000000-0005-0000-0000-000012030000}"/>
    <cellStyle name="Millares 6 3" xfId="793" xr:uid="{00000000-0005-0000-0000-000013030000}"/>
    <cellStyle name="Millares 6 3 2" xfId="794" xr:uid="{00000000-0005-0000-0000-000014030000}"/>
    <cellStyle name="Millares 6 3 3" xfId="795" xr:uid="{00000000-0005-0000-0000-000015030000}"/>
    <cellStyle name="Millares 6 4" xfId="796" xr:uid="{00000000-0005-0000-0000-000016030000}"/>
    <cellStyle name="Millares 6 5" xfId="797" xr:uid="{00000000-0005-0000-0000-000017030000}"/>
    <cellStyle name="Millares 7" xfId="798" xr:uid="{00000000-0005-0000-0000-000018030000}"/>
    <cellStyle name="Millares 7 2" xfId="799" xr:uid="{00000000-0005-0000-0000-000019030000}"/>
    <cellStyle name="Millares 7 2 2" xfId="800" xr:uid="{00000000-0005-0000-0000-00001A030000}"/>
    <cellStyle name="Millares 7 2 3" xfId="801" xr:uid="{00000000-0005-0000-0000-00001B030000}"/>
    <cellStyle name="Millares 7 3" xfId="802" xr:uid="{00000000-0005-0000-0000-00001C030000}"/>
    <cellStyle name="Millares 7 4" xfId="803" xr:uid="{00000000-0005-0000-0000-00001D030000}"/>
    <cellStyle name="Millares 8" xfId="804" xr:uid="{00000000-0005-0000-0000-00001E030000}"/>
    <cellStyle name="Millares 8 2" xfId="805" xr:uid="{00000000-0005-0000-0000-00001F030000}"/>
    <cellStyle name="Millares 8 2 2" xfId="806" xr:uid="{00000000-0005-0000-0000-000020030000}"/>
    <cellStyle name="Millares 8 2 2 2" xfId="807" xr:uid="{00000000-0005-0000-0000-000021030000}"/>
    <cellStyle name="Millares 8 2 3" xfId="808" xr:uid="{00000000-0005-0000-0000-000022030000}"/>
    <cellStyle name="Millares 8 2 3 2" xfId="809" xr:uid="{00000000-0005-0000-0000-000023030000}"/>
    <cellStyle name="Millares 8 2 3 3" xfId="810" xr:uid="{00000000-0005-0000-0000-000024030000}"/>
    <cellStyle name="Millares 8 2 4" xfId="811" xr:uid="{00000000-0005-0000-0000-000025030000}"/>
    <cellStyle name="Millares 8 2 5" xfId="812" xr:uid="{00000000-0005-0000-0000-000026030000}"/>
    <cellStyle name="Millares 8 2 6" xfId="813" xr:uid="{00000000-0005-0000-0000-000027030000}"/>
    <cellStyle name="Millares 8 2 7" xfId="814" xr:uid="{00000000-0005-0000-0000-000028030000}"/>
    <cellStyle name="Millares 8 3" xfId="815" xr:uid="{00000000-0005-0000-0000-000029030000}"/>
    <cellStyle name="Millares 8 3 2" xfId="816" xr:uid="{00000000-0005-0000-0000-00002A030000}"/>
    <cellStyle name="Millares 8 3 3" xfId="817" xr:uid="{00000000-0005-0000-0000-00002B030000}"/>
    <cellStyle name="Millares 8 4" xfId="818" xr:uid="{00000000-0005-0000-0000-00002C030000}"/>
    <cellStyle name="Millares 8 4 2" xfId="819" xr:uid="{00000000-0005-0000-0000-00002D030000}"/>
    <cellStyle name="Millares 8 4 3" xfId="820" xr:uid="{00000000-0005-0000-0000-00002E030000}"/>
    <cellStyle name="Millares 8 5" xfId="821" xr:uid="{00000000-0005-0000-0000-00002F030000}"/>
    <cellStyle name="Millares 8 6" xfId="822" xr:uid="{00000000-0005-0000-0000-000030030000}"/>
    <cellStyle name="Millares 9" xfId="823" xr:uid="{00000000-0005-0000-0000-000031030000}"/>
    <cellStyle name="Millares 9 2" xfId="824" xr:uid="{00000000-0005-0000-0000-000032030000}"/>
    <cellStyle name="Millares 9 2 2" xfId="825" xr:uid="{00000000-0005-0000-0000-000033030000}"/>
    <cellStyle name="Millares 9 2 3" xfId="826" xr:uid="{00000000-0005-0000-0000-000034030000}"/>
    <cellStyle name="Millares 9 2 3 2" xfId="827" xr:uid="{00000000-0005-0000-0000-000035030000}"/>
    <cellStyle name="Millares 9 2 3 3" xfId="828" xr:uid="{00000000-0005-0000-0000-000036030000}"/>
    <cellStyle name="Millares 9 2 4" xfId="829" xr:uid="{00000000-0005-0000-0000-000037030000}"/>
    <cellStyle name="Millares 9 3" xfId="830" xr:uid="{00000000-0005-0000-0000-000038030000}"/>
    <cellStyle name="Millares 9 3 2" xfId="831" xr:uid="{00000000-0005-0000-0000-000039030000}"/>
    <cellStyle name="Millares 9 3 2 2" xfId="832" xr:uid="{00000000-0005-0000-0000-00003A030000}"/>
    <cellStyle name="Millares 9 3 2 3" xfId="833" xr:uid="{00000000-0005-0000-0000-00003B030000}"/>
    <cellStyle name="Millares 9 3 3" xfId="834" xr:uid="{00000000-0005-0000-0000-00003C030000}"/>
    <cellStyle name="Millares 9 4" xfId="835" xr:uid="{00000000-0005-0000-0000-00003D030000}"/>
    <cellStyle name="Millares 9 5" xfId="836" xr:uid="{00000000-0005-0000-0000-00003E030000}"/>
    <cellStyle name="Millares 9 5 2" xfId="837" xr:uid="{00000000-0005-0000-0000-00003F030000}"/>
    <cellStyle name="Millares 9 5 3" xfId="838" xr:uid="{00000000-0005-0000-0000-000040030000}"/>
    <cellStyle name="Millares 9 6" xfId="839" xr:uid="{00000000-0005-0000-0000-000041030000}"/>
    <cellStyle name="Millares 9 6 2" xfId="840" xr:uid="{00000000-0005-0000-0000-000042030000}"/>
    <cellStyle name="Millares 9 6 2 2" xfId="841" xr:uid="{00000000-0005-0000-0000-000043030000}"/>
    <cellStyle name="Millares 9 6 2 3" xfId="842" xr:uid="{00000000-0005-0000-0000-000044030000}"/>
    <cellStyle name="Millares 9 6 3" xfId="843" xr:uid="{00000000-0005-0000-0000-000045030000}"/>
    <cellStyle name="Millares 9 7" xfId="844" xr:uid="{00000000-0005-0000-0000-000046030000}"/>
    <cellStyle name="Millares 9 7 2" xfId="845" xr:uid="{00000000-0005-0000-0000-000047030000}"/>
    <cellStyle name="Millares 9 7 3" xfId="846" xr:uid="{00000000-0005-0000-0000-000048030000}"/>
    <cellStyle name="Milliers [0]_Encours - Apr rééch" xfId="847" xr:uid="{00000000-0005-0000-0000-000049030000}"/>
    <cellStyle name="Milliers_Encours - Apr rééch" xfId="848" xr:uid="{00000000-0005-0000-0000-00004A030000}"/>
    <cellStyle name="Moneda 2" xfId="849" xr:uid="{00000000-0005-0000-0000-00004B030000}"/>
    <cellStyle name="Moneda 2 2" xfId="850" xr:uid="{00000000-0005-0000-0000-00004C030000}"/>
    <cellStyle name="Moneda 2 2 2" xfId="851" xr:uid="{00000000-0005-0000-0000-00004D030000}"/>
    <cellStyle name="Moneda 2 2 3" xfId="852" xr:uid="{00000000-0005-0000-0000-00004E030000}"/>
    <cellStyle name="Moneda 2 3" xfId="853" xr:uid="{00000000-0005-0000-0000-00004F030000}"/>
    <cellStyle name="Moneda 2 4" xfId="854" xr:uid="{00000000-0005-0000-0000-000050030000}"/>
    <cellStyle name="Moneda 3" xfId="855" xr:uid="{00000000-0005-0000-0000-000051030000}"/>
    <cellStyle name="Moneda 3 2" xfId="856" xr:uid="{00000000-0005-0000-0000-000052030000}"/>
    <cellStyle name="Moneda 3 3" xfId="857" xr:uid="{00000000-0005-0000-0000-000053030000}"/>
    <cellStyle name="Moneda 4" xfId="858" xr:uid="{00000000-0005-0000-0000-000054030000}"/>
    <cellStyle name="Moneda 5" xfId="859" xr:uid="{00000000-0005-0000-0000-000055030000}"/>
    <cellStyle name="Moneda 5 2" xfId="860" xr:uid="{00000000-0005-0000-0000-000056030000}"/>
    <cellStyle name="Moneda 5 2 2" xfId="861" xr:uid="{00000000-0005-0000-0000-000057030000}"/>
    <cellStyle name="Moneda 5 2 3" xfId="862" xr:uid="{00000000-0005-0000-0000-000058030000}"/>
    <cellStyle name="Moneda 5 3" xfId="863" xr:uid="{00000000-0005-0000-0000-000059030000}"/>
    <cellStyle name="Moneda 5 3 2" xfId="864" xr:uid="{00000000-0005-0000-0000-00005A030000}"/>
    <cellStyle name="Moneda 5 3 2 2" xfId="865" xr:uid="{00000000-0005-0000-0000-00005B030000}"/>
    <cellStyle name="Moneda 5 3 2 3" xfId="866" xr:uid="{00000000-0005-0000-0000-00005C030000}"/>
    <cellStyle name="Moneda 5 3 3" xfId="867" xr:uid="{00000000-0005-0000-0000-00005D030000}"/>
    <cellStyle name="Moneda 5 3 4" xfId="868" xr:uid="{00000000-0005-0000-0000-00005E030000}"/>
    <cellStyle name="Moneda 5 4" xfId="869" xr:uid="{00000000-0005-0000-0000-00005F030000}"/>
    <cellStyle name="Moneda 5 5" xfId="870" xr:uid="{00000000-0005-0000-0000-000060030000}"/>
    <cellStyle name="Monétaire [0]_Encours - Apr rééch" xfId="871" xr:uid="{00000000-0005-0000-0000-000061030000}"/>
    <cellStyle name="Monétaire_Encours - Apr rééch" xfId="872" xr:uid="{00000000-0005-0000-0000-000062030000}"/>
    <cellStyle name="Neutral 2" xfId="873" xr:uid="{00000000-0005-0000-0000-000063030000}"/>
    <cellStyle name="Neutral 2 2" xfId="874" xr:uid="{00000000-0005-0000-0000-000064030000}"/>
    <cellStyle name="Normal" xfId="0" builtinId="0"/>
    <cellStyle name="Normal - Modelo1" xfId="875" xr:uid="{00000000-0005-0000-0000-000066030000}"/>
    <cellStyle name="Normal - Style1" xfId="876" xr:uid="{00000000-0005-0000-0000-000067030000}"/>
    <cellStyle name="Normal - Style1 2" xfId="877" xr:uid="{00000000-0005-0000-0000-000068030000}"/>
    <cellStyle name="Normal 10" xfId="878" xr:uid="{00000000-0005-0000-0000-000069030000}"/>
    <cellStyle name="Normal 10 2" xfId="879" xr:uid="{00000000-0005-0000-0000-00006A030000}"/>
    <cellStyle name="Normal 10 2 2" xfId="880" xr:uid="{00000000-0005-0000-0000-00006B030000}"/>
    <cellStyle name="Normal 10 2 2 2" xfId="881" xr:uid="{00000000-0005-0000-0000-00006C030000}"/>
    <cellStyle name="Normal 10 2 3" xfId="882" xr:uid="{00000000-0005-0000-0000-00006D030000}"/>
    <cellStyle name="Normal 10 2 4" xfId="883" xr:uid="{00000000-0005-0000-0000-00006E030000}"/>
    <cellStyle name="Normal 10 2 4 2" xfId="2" xr:uid="{00000000-0005-0000-0000-00006F030000}"/>
    <cellStyle name="Normal 10 2 4 3" xfId="884" xr:uid="{00000000-0005-0000-0000-000070030000}"/>
    <cellStyle name="Normal 10 3" xfId="885" xr:uid="{00000000-0005-0000-0000-000071030000}"/>
    <cellStyle name="Normal 10 3 2" xfId="886" xr:uid="{00000000-0005-0000-0000-000072030000}"/>
    <cellStyle name="Normal 10 3 3" xfId="887" xr:uid="{00000000-0005-0000-0000-000073030000}"/>
    <cellStyle name="Normal 10 3 4" xfId="888" xr:uid="{00000000-0005-0000-0000-000074030000}"/>
    <cellStyle name="Normal 10 3 5" xfId="889" xr:uid="{00000000-0005-0000-0000-000075030000}"/>
    <cellStyle name="Normal 10 4" xfId="890" xr:uid="{00000000-0005-0000-0000-000076030000}"/>
    <cellStyle name="Normal 10 5" xfId="891" xr:uid="{00000000-0005-0000-0000-000077030000}"/>
    <cellStyle name="Normal 10_Cuadro No. 1" xfId="892" xr:uid="{00000000-0005-0000-0000-000078030000}"/>
    <cellStyle name="Normal 100" xfId="893" xr:uid="{00000000-0005-0000-0000-000079030000}"/>
    <cellStyle name="Normal 100 2" xfId="894" xr:uid="{00000000-0005-0000-0000-00007A030000}"/>
    <cellStyle name="Normal 100 3" xfId="895" xr:uid="{00000000-0005-0000-0000-00007B030000}"/>
    <cellStyle name="Normal 101" xfId="896" xr:uid="{00000000-0005-0000-0000-00007C030000}"/>
    <cellStyle name="Normal 101 2" xfId="897" xr:uid="{00000000-0005-0000-0000-00007D030000}"/>
    <cellStyle name="Normal 101 3" xfId="898" xr:uid="{00000000-0005-0000-0000-00007E030000}"/>
    <cellStyle name="Normal 102" xfId="899" xr:uid="{00000000-0005-0000-0000-00007F030000}"/>
    <cellStyle name="Normal 102 2" xfId="900" xr:uid="{00000000-0005-0000-0000-000080030000}"/>
    <cellStyle name="Normal 102 3" xfId="901" xr:uid="{00000000-0005-0000-0000-000081030000}"/>
    <cellStyle name="Normal 103" xfId="902" xr:uid="{00000000-0005-0000-0000-000082030000}"/>
    <cellStyle name="Normal 103 2" xfId="903" xr:uid="{00000000-0005-0000-0000-000083030000}"/>
    <cellStyle name="Normal 103 3" xfId="904" xr:uid="{00000000-0005-0000-0000-000084030000}"/>
    <cellStyle name="Normal 104" xfId="905" xr:uid="{00000000-0005-0000-0000-000085030000}"/>
    <cellStyle name="Normal 104 2" xfId="906" xr:uid="{00000000-0005-0000-0000-000086030000}"/>
    <cellStyle name="Normal 104 3" xfId="907" xr:uid="{00000000-0005-0000-0000-000087030000}"/>
    <cellStyle name="Normal 105" xfId="908" xr:uid="{00000000-0005-0000-0000-000088030000}"/>
    <cellStyle name="Normal 105 2" xfId="909" xr:uid="{00000000-0005-0000-0000-000089030000}"/>
    <cellStyle name="Normal 105 3" xfId="910" xr:uid="{00000000-0005-0000-0000-00008A030000}"/>
    <cellStyle name="Normal 106" xfId="911" xr:uid="{00000000-0005-0000-0000-00008B030000}"/>
    <cellStyle name="Normal 106 2" xfId="912" xr:uid="{00000000-0005-0000-0000-00008C030000}"/>
    <cellStyle name="Normal 106 3" xfId="913" xr:uid="{00000000-0005-0000-0000-00008D030000}"/>
    <cellStyle name="Normal 107" xfId="914" xr:uid="{00000000-0005-0000-0000-00008E030000}"/>
    <cellStyle name="Normal 107 2" xfId="915" xr:uid="{00000000-0005-0000-0000-00008F030000}"/>
    <cellStyle name="Normal 107 3" xfId="916" xr:uid="{00000000-0005-0000-0000-000090030000}"/>
    <cellStyle name="Normal 108" xfId="917" xr:uid="{00000000-0005-0000-0000-000091030000}"/>
    <cellStyle name="Normal 108 2" xfId="918" xr:uid="{00000000-0005-0000-0000-000092030000}"/>
    <cellStyle name="Normal 108 3" xfId="919" xr:uid="{00000000-0005-0000-0000-000093030000}"/>
    <cellStyle name="Normal 109" xfId="920" xr:uid="{00000000-0005-0000-0000-000094030000}"/>
    <cellStyle name="Normal 109 2" xfId="921" xr:uid="{00000000-0005-0000-0000-000095030000}"/>
    <cellStyle name="Normal 109 3" xfId="922" xr:uid="{00000000-0005-0000-0000-000096030000}"/>
    <cellStyle name="Normal 11" xfId="923" xr:uid="{00000000-0005-0000-0000-000097030000}"/>
    <cellStyle name="Normal 11 2" xfId="924" xr:uid="{00000000-0005-0000-0000-000098030000}"/>
    <cellStyle name="Normal 11 2 2" xfId="925" xr:uid="{00000000-0005-0000-0000-000099030000}"/>
    <cellStyle name="Normal 11 2 3" xfId="926" xr:uid="{00000000-0005-0000-0000-00009A030000}"/>
    <cellStyle name="Normal 11 2 4" xfId="927" xr:uid="{00000000-0005-0000-0000-00009B030000}"/>
    <cellStyle name="Normal 11 3" xfId="928" xr:uid="{00000000-0005-0000-0000-00009C030000}"/>
    <cellStyle name="Normal 11 4" xfId="929" xr:uid="{00000000-0005-0000-0000-00009D030000}"/>
    <cellStyle name="Normal 11 5" xfId="930" xr:uid="{00000000-0005-0000-0000-00009E030000}"/>
    <cellStyle name="Normal 11_Estimado Mensual" xfId="931" xr:uid="{00000000-0005-0000-0000-00009F030000}"/>
    <cellStyle name="Normal 110" xfId="932" xr:uid="{00000000-0005-0000-0000-0000A0030000}"/>
    <cellStyle name="Normal 110 2" xfId="933" xr:uid="{00000000-0005-0000-0000-0000A1030000}"/>
    <cellStyle name="Normal 110 3" xfId="934" xr:uid="{00000000-0005-0000-0000-0000A2030000}"/>
    <cellStyle name="Normal 111" xfId="935" xr:uid="{00000000-0005-0000-0000-0000A3030000}"/>
    <cellStyle name="Normal 111 2" xfId="936" xr:uid="{00000000-0005-0000-0000-0000A4030000}"/>
    <cellStyle name="Normal 111 3" xfId="937" xr:uid="{00000000-0005-0000-0000-0000A5030000}"/>
    <cellStyle name="Normal 112" xfId="938" xr:uid="{00000000-0005-0000-0000-0000A6030000}"/>
    <cellStyle name="Normal 112 2" xfId="939" xr:uid="{00000000-0005-0000-0000-0000A7030000}"/>
    <cellStyle name="Normal 112 3" xfId="940" xr:uid="{00000000-0005-0000-0000-0000A8030000}"/>
    <cellStyle name="Normal 113" xfId="941" xr:uid="{00000000-0005-0000-0000-0000A9030000}"/>
    <cellStyle name="Normal 113 2" xfId="942" xr:uid="{00000000-0005-0000-0000-0000AA030000}"/>
    <cellStyle name="Normal 113 3" xfId="943" xr:uid="{00000000-0005-0000-0000-0000AB030000}"/>
    <cellStyle name="Normal 114" xfId="944" xr:uid="{00000000-0005-0000-0000-0000AC030000}"/>
    <cellStyle name="Normal 114 2" xfId="945" xr:uid="{00000000-0005-0000-0000-0000AD030000}"/>
    <cellStyle name="Normal 114 3" xfId="946" xr:uid="{00000000-0005-0000-0000-0000AE030000}"/>
    <cellStyle name="Normal 115" xfId="947" xr:uid="{00000000-0005-0000-0000-0000AF030000}"/>
    <cellStyle name="Normal 115 2" xfId="948" xr:uid="{00000000-0005-0000-0000-0000B0030000}"/>
    <cellStyle name="Normal 115 3" xfId="949" xr:uid="{00000000-0005-0000-0000-0000B1030000}"/>
    <cellStyle name="Normal 116" xfId="950" xr:uid="{00000000-0005-0000-0000-0000B2030000}"/>
    <cellStyle name="Normal 116 2" xfId="951" xr:uid="{00000000-0005-0000-0000-0000B3030000}"/>
    <cellStyle name="Normal 116 3" xfId="952" xr:uid="{00000000-0005-0000-0000-0000B4030000}"/>
    <cellStyle name="Normal 117" xfId="953" xr:uid="{00000000-0005-0000-0000-0000B5030000}"/>
    <cellStyle name="Normal 117 2" xfId="954" xr:uid="{00000000-0005-0000-0000-0000B6030000}"/>
    <cellStyle name="Normal 117 3" xfId="955" xr:uid="{00000000-0005-0000-0000-0000B7030000}"/>
    <cellStyle name="Normal 118" xfId="956" xr:uid="{00000000-0005-0000-0000-0000B8030000}"/>
    <cellStyle name="Normal 118 2" xfId="957" xr:uid="{00000000-0005-0000-0000-0000B9030000}"/>
    <cellStyle name="Normal 118 3" xfId="958" xr:uid="{00000000-0005-0000-0000-0000BA030000}"/>
    <cellStyle name="Normal 119" xfId="959" xr:uid="{00000000-0005-0000-0000-0000BB030000}"/>
    <cellStyle name="Normal 119 2" xfId="960" xr:uid="{00000000-0005-0000-0000-0000BC030000}"/>
    <cellStyle name="Normal 119 3" xfId="961" xr:uid="{00000000-0005-0000-0000-0000BD030000}"/>
    <cellStyle name="Normal 12" xfId="962" xr:uid="{00000000-0005-0000-0000-0000BE030000}"/>
    <cellStyle name="Normal 12 2" xfId="963" xr:uid="{00000000-0005-0000-0000-0000BF030000}"/>
    <cellStyle name="Normal 12 2 2" xfId="964" xr:uid="{00000000-0005-0000-0000-0000C0030000}"/>
    <cellStyle name="Normal 12 2 3" xfId="965" xr:uid="{00000000-0005-0000-0000-0000C1030000}"/>
    <cellStyle name="Normal 12 2 4" xfId="966" xr:uid="{00000000-0005-0000-0000-0000C2030000}"/>
    <cellStyle name="Normal 12 2 5" xfId="967" xr:uid="{00000000-0005-0000-0000-0000C3030000}"/>
    <cellStyle name="Normal 12 3" xfId="968" xr:uid="{00000000-0005-0000-0000-0000C4030000}"/>
    <cellStyle name="Normal 12 4" xfId="969" xr:uid="{00000000-0005-0000-0000-0000C5030000}"/>
    <cellStyle name="Normal 12 5" xfId="970" xr:uid="{00000000-0005-0000-0000-0000C6030000}"/>
    <cellStyle name="Normal 12 6" xfId="971" xr:uid="{00000000-0005-0000-0000-0000C7030000}"/>
    <cellStyle name="Normal 12 7" xfId="972" xr:uid="{00000000-0005-0000-0000-0000C8030000}"/>
    <cellStyle name="Normal 120" xfId="973" xr:uid="{00000000-0005-0000-0000-0000C9030000}"/>
    <cellStyle name="Normal 120 2" xfId="974" xr:uid="{00000000-0005-0000-0000-0000CA030000}"/>
    <cellStyle name="Normal 120 3" xfId="975" xr:uid="{00000000-0005-0000-0000-0000CB030000}"/>
    <cellStyle name="Normal 121" xfId="976" xr:uid="{00000000-0005-0000-0000-0000CC030000}"/>
    <cellStyle name="Normal 121 2" xfId="977" xr:uid="{00000000-0005-0000-0000-0000CD030000}"/>
    <cellStyle name="Normal 121 3" xfId="978" xr:uid="{00000000-0005-0000-0000-0000CE030000}"/>
    <cellStyle name="Normal 122" xfId="979" xr:uid="{00000000-0005-0000-0000-0000CF030000}"/>
    <cellStyle name="Normal 122 2" xfId="980" xr:uid="{00000000-0005-0000-0000-0000D0030000}"/>
    <cellStyle name="Normal 122 3" xfId="981" xr:uid="{00000000-0005-0000-0000-0000D1030000}"/>
    <cellStyle name="Normal 123" xfId="982" xr:uid="{00000000-0005-0000-0000-0000D2030000}"/>
    <cellStyle name="Normal 123 2" xfId="983" xr:uid="{00000000-0005-0000-0000-0000D3030000}"/>
    <cellStyle name="Normal 123 3" xfId="984" xr:uid="{00000000-0005-0000-0000-0000D4030000}"/>
    <cellStyle name="Normal 124" xfId="985" xr:uid="{00000000-0005-0000-0000-0000D5030000}"/>
    <cellStyle name="Normal 124 2" xfId="986" xr:uid="{00000000-0005-0000-0000-0000D6030000}"/>
    <cellStyle name="Normal 124 3" xfId="987" xr:uid="{00000000-0005-0000-0000-0000D7030000}"/>
    <cellStyle name="Normal 125" xfId="988" xr:uid="{00000000-0005-0000-0000-0000D8030000}"/>
    <cellStyle name="Normal 125 2" xfId="989" xr:uid="{00000000-0005-0000-0000-0000D9030000}"/>
    <cellStyle name="Normal 125 3" xfId="990" xr:uid="{00000000-0005-0000-0000-0000DA030000}"/>
    <cellStyle name="Normal 126" xfId="991" xr:uid="{00000000-0005-0000-0000-0000DB030000}"/>
    <cellStyle name="Normal 126 2" xfId="992" xr:uid="{00000000-0005-0000-0000-0000DC030000}"/>
    <cellStyle name="Normal 126 3" xfId="993" xr:uid="{00000000-0005-0000-0000-0000DD030000}"/>
    <cellStyle name="Normal 127" xfId="994" xr:uid="{00000000-0005-0000-0000-0000DE030000}"/>
    <cellStyle name="Normal 127 2" xfId="995" xr:uid="{00000000-0005-0000-0000-0000DF030000}"/>
    <cellStyle name="Normal 127 3" xfId="996" xr:uid="{00000000-0005-0000-0000-0000E0030000}"/>
    <cellStyle name="Normal 128" xfId="997" xr:uid="{00000000-0005-0000-0000-0000E1030000}"/>
    <cellStyle name="Normal 128 2" xfId="998" xr:uid="{00000000-0005-0000-0000-0000E2030000}"/>
    <cellStyle name="Normal 128 3" xfId="999" xr:uid="{00000000-0005-0000-0000-0000E3030000}"/>
    <cellStyle name="Normal 129" xfId="1000" xr:uid="{00000000-0005-0000-0000-0000E4030000}"/>
    <cellStyle name="Normal 129 2" xfId="1001" xr:uid="{00000000-0005-0000-0000-0000E5030000}"/>
    <cellStyle name="Normal 129 3" xfId="1002" xr:uid="{00000000-0005-0000-0000-0000E6030000}"/>
    <cellStyle name="Normal 13" xfId="1003" xr:uid="{00000000-0005-0000-0000-0000E7030000}"/>
    <cellStyle name="Normal 13 2" xfId="1004" xr:uid="{00000000-0005-0000-0000-0000E8030000}"/>
    <cellStyle name="Normal 13 2 2" xfId="1005" xr:uid="{00000000-0005-0000-0000-0000E9030000}"/>
    <cellStyle name="Normal 13 3" xfId="1006" xr:uid="{00000000-0005-0000-0000-0000EA030000}"/>
    <cellStyle name="Normal 13 4" xfId="1007" xr:uid="{00000000-0005-0000-0000-0000EB030000}"/>
    <cellStyle name="Normal 13 5" xfId="1008" xr:uid="{00000000-0005-0000-0000-0000EC030000}"/>
    <cellStyle name="Normal 13 6" xfId="1009" xr:uid="{00000000-0005-0000-0000-0000ED030000}"/>
    <cellStyle name="Normal 130" xfId="1010" xr:uid="{00000000-0005-0000-0000-0000EE030000}"/>
    <cellStyle name="Normal 130 2" xfId="1011" xr:uid="{00000000-0005-0000-0000-0000EF030000}"/>
    <cellStyle name="Normal 130 3" xfId="1012" xr:uid="{00000000-0005-0000-0000-0000F0030000}"/>
    <cellStyle name="Normal 131" xfId="1013" xr:uid="{00000000-0005-0000-0000-0000F1030000}"/>
    <cellStyle name="Normal 131 2" xfId="1014" xr:uid="{00000000-0005-0000-0000-0000F2030000}"/>
    <cellStyle name="Normal 131 3" xfId="1015" xr:uid="{00000000-0005-0000-0000-0000F3030000}"/>
    <cellStyle name="Normal 132" xfId="1016" xr:uid="{00000000-0005-0000-0000-0000F4030000}"/>
    <cellStyle name="Normal 132 2" xfId="1017" xr:uid="{00000000-0005-0000-0000-0000F5030000}"/>
    <cellStyle name="Normal 132 3" xfId="1018" xr:uid="{00000000-0005-0000-0000-0000F6030000}"/>
    <cellStyle name="Normal 133" xfId="1019" xr:uid="{00000000-0005-0000-0000-0000F7030000}"/>
    <cellStyle name="Normal 133 2" xfId="1020" xr:uid="{00000000-0005-0000-0000-0000F8030000}"/>
    <cellStyle name="Normal 133 3" xfId="1021" xr:uid="{00000000-0005-0000-0000-0000F9030000}"/>
    <cellStyle name="Normal 134" xfId="1022" xr:uid="{00000000-0005-0000-0000-0000FA030000}"/>
    <cellStyle name="Normal 134 2" xfId="1023" xr:uid="{00000000-0005-0000-0000-0000FB030000}"/>
    <cellStyle name="Normal 134 3" xfId="1024" xr:uid="{00000000-0005-0000-0000-0000FC030000}"/>
    <cellStyle name="Normal 135" xfId="1025" xr:uid="{00000000-0005-0000-0000-0000FD030000}"/>
    <cellStyle name="Normal 135 2" xfId="1026" xr:uid="{00000000-0005-0000-0000-0000FE030000}"/>
    <cellStyle name="Normal 135 3" xfId="1027" xr:uid="{00000000-0005-0000-0000-0000FF030000}"/>
    <cellStyle name="Normal 136" xfId="1028" xr:uid="{00000000-0005-0000-0000-000000040000}"/>
    <cellStyle name="Normal 136 2" xfId="1029" xr:uid="{00000000-0005-0000-0000-000001040000}"/>
    <cellStyle name="Normal 136 3" xfId="1030" xr:uid="{00000000-0005-0000-0000-000002040000}"/>
    <cellStyle name="Normal 137" xfId="1031" xr:uid="{00000000-0005-0000-0000-000003040000}"/>
    <cellStyle name="Normal 137 2" xfId="1032" xr:uid="{00000000-0005-0000-0000-000004040000}"/>
    <cellStyle name="Normal 137 3" xfId="1033" xr:uid="{00000000-0005-0000-0000-000005040000}"/>
    <cellStyle name="Normal 138" xfId="1034" xr:uid="{00000000-0005-0000-0000-000006040000}"/>
    <cellStyle name="Normal 138 2" xfId="1035" xr:uid="{00000000-0005-0000-0000-000007040000}"/>
    <cellStyle name="Normal 138 3" xfId="1036" xr:uid="{00000000-0005-0000-0000-000008040000}"/>
    <cellStyle name="Normal 139" xfId="1037" xr:uid="{00000000-0005-0000-0000-000009040000}"/>
    <cellStyle name="Normal 139 2" xfId="1038" xr:uid="{00000000-0005-0000-0000-00000A040000}"/>
    <cellStyle name="Normal 139 3" xfId="1039" xr:uid="{00000000-0005-0000-0000-00000B040000}"/>
    <cellStyle name="Normal 14" xfId="1040" xr:uid="{00000000-0005-0000-0000-00000C040000}"/>
    <cellStyle name="Normal 14 2" xfId="1041" xr:uid="{00000000-0005-0000-0000-00000D040000}"/>
    <cellStyle name="Normal 14 3" xfId="1042" xr:uid="{00000000-0005-0000-0000-00000E040000}"/>
    <cellStyle name="Normal 14 4" xfId="1043" xr:uid="{00000000-0005-0000-0000-00000F040000}"/>
    <cellStyle name="Normal 14 5" xfId="1044" xr:uid="{00000000-0005-0000-0000-000010040000}"/>
    <cellStyle name="Normal 14 6" xfId="1045" xr:uid="{00000000-0005-0000-0000-000011040000}"/>
    <cellStyle name="Normal 140" xfId="1046" xr:uid="{00000000-0005-0000-0000-000012040000}"/>
    <cellStyle name="Normal 140 2" xfId="1047" xr:uid="{00000000-0005-0000-0000-000013040000}"/>
    <cellStyle name="Normal 140 3" xfId="1048" xr:uid="{00000000-0005-0000-0000-000014040000}"/>
    <cellStyle name="Normal 141" xfId="1049" xr:uid="{00000000-0005-0000-0000-000015040000}"/>
    <cellStyle name="Normal 141 2" xfId="1050" xr:uid="{00000000-0005-0000-0000-000016040000}"/>
    <cellStyle name="Normal 141 3" xfId="1051" xr:uid="{00000000-0005-0000-0000-000017040000}"/>
    <cellStyle name="Normal 142" xfId="1052" xr:uid="{00000000-0005-0000-0000-000018040000}"/>
    <cellStyle name="Normal 142 2" xfId="1053" xr:uid="{00000000-0005-0000-0000-000019040000}"/>
    <cellStyle name="Normal 142 3" xfId="1054" xr:uid="{00000000-0005-0000-0000-00001A040000}"/>
    <cellStyle name="Normal 143" xfId="1055" xr:uid="{00000000-0005-0000-0000-00001B040000}"/>
    <cellStyle name="Normal 143 2" xfId="1056" xr:uid="{00000000-0005-0000-0000-00001C040000}"/>
    <cellStyle name="Normal 143 3" xfId="1057" xr:uid="{00000000-0005-0000-0000-00001D040000}"/>
    <cellStyle name="Normal 144" xfId="1058" xr:uid="{00000000-0005-0000-0000-00001E040000}"/>
    <cellStyle name="Normal 144 2" xfId="1059" xr:uid="{00000000-0005-0000-0000-00001F040000}"/>
    <cellStyle name="Normal 144 3" xfId="1060" xr:uid="{00000000-0005-0000-0000-000020040000}"/>
    <cellStyle name="Normal 145" xfId="1061" xr:uid="{00000000-0005-0000-0000-000021040000}"/>
    <cellStyle name="Normal 145 2" xfId="1062" xr:uid="{00000000-0005-0000-0000-000022040000}"/>
    <cellStyle name="Normal 145 3" xfId="1063" xr:uid="{00000000-0005-0000-0000-000023040000}"/>
    <cellStyle name="Normal 146" xfId="1064" xr:uid="{00000000-0005-0000-0000-000024040000}"/>
    <cellStyle name="Normal 146 2" xfId="1065" xr:uid="{00000000-0005-0000-0000-000025040000}"/>
    <cellStyle name="Normal 146 3" xfId="1066" xr:uid="{00000000-0005-0000-0000-000026040000}"/>
    <cellStyle name="Normal 147" xfId="1067" xr:uid="{00000000-0005-0000-0000-000027040000}"/>
    <cellStyle name="Normal 147 2" xfId="1068" xr:uid="{00000000-0005-0000-0000-000028040000}"/>
    <cellStyle name="Normal 147 3" xfId="1069" xr:uid="{00000000-0005-0000-0000-000029040000}"/>
    <cellStyle name="Normal 148" xfId="1070" xr:uid="{00000000-0005-0000-0000-00002A040000}"/>
    <cellStyle name="Normal 148 2" xfId="1071" xr:uid="{00000000-0005-0000-0000-00002B040000}"/>
    <cellStyle name="Normal 148 3" xfId="1072" xr:uid="{00000000-0005-0000-0000-00002C040000}"/>
    <cellStyle name="Normal 149" xfId="1073" xr:uid="{00000000-0005-0000-0000-00002D040000}"/>
    <cellStyle name="Normal 149 2" xfId="1074" xr:uid="{00000000-0005-0000-0000-00002E040000}"/>
    <cellStyle name="Normal 149 3" xfId="1075" xr:uid="{00000000-0005-0000-0000-00002F040000}"/>
    <cellStyle name="Normal 15" xfId="1076" xr:uid="{00000000-0005-0000-0000-000030040000}"/>
    <cellStyle name="Normal 15 2" xfId="1077" xr:uid="{00000000-0005-0000-0000-000031040000}"/>
    <cellStyle name="Normal 15 3" xfId="1078" xr:uid="{00000000-0005-0000-0000-000032040000}"/>
    <cellStyle name="Normal 15 4" xfId="1079" xr:uid="{00000000-0005-0000-0000-000033040000}"/>
    <cellStyle name="Normal 15 5" xfId="1080" xr:uid="{00000000-0005-0000-0000-000034040000}"/>
    <cellStyle name="Normal 150" xfId="1081" xr:uid="{00000000-0005-0000-0000-000035040000}"/>
    <cellStyle name="Normal 150 2" xfId="1082" xr:uid="{00000000-0005-0000-0000-000036040000}"/>
    <cellStyle name="Normal 150 3" xfId="1083" xr:uid="{00000000-0005-0000-0000-000037040000}"/>
    <cellStyle name="Normal 151" xfId="1084" xr:uid="{00000000-0005-0000-0000-000038040000}"/>
    <cellStyle name="Normal 151 2" xfId="1085" xr:uid="{00000000-0005-0000-0000-000039040000}"/>
    <cellStyle name="Normal 151 3" xfId="1086" xr:uid="{00000000-0005-0000-0000-00003A040000}"/>
    <cellStyle name="Normal 152" xfId="1087" xr:uid="{00000000-0005-0000-0000-00003B040000}"/>
    <cellStyle name="Normal 152 2" xfId="1088" xr:uid="{00000000-0005-0000-0000-00003C040000}"/>
    <cellStyle name="Normal 152 3" xfId="1089" xr:uid="{00000000-0005-0000-0000-00003D040000}"/>
    <cellStyle name="Normal 153" xfId="1090" xr:uid="{00000000-0005-0000-0000-00003E040000}"/>
    <cellStyle name="Normal 153 2" xfId="1091" xr:uid="{00000000-0005-0000-0000-00003F040000}"/>
    <cellStyle name="Normal 153 3" xfId="1092" xr:uid="{00000000-0005-0000-0000-000040040000}"/>
    <cellStyle name="Normal 154" xfId="1093" xr:uid="{00000000-0005-0000-0000-000041040000}"/>
    <cellStyle name="Normal 154 2" xfId="1094" xr:uid="{00000000-0005-0000-0000-000042040000}"/>
    <cellStyle name="Normal 154 3" xfId="1095" xr:uid="{00000000-0005-0000-0000-000043040000}"/>
    <cellStyle name="Normal 155" xfId="1096" xr:uid="{00000000-0005-0000-0000-000044040000}"/>
    <cellStyle name="Normal 155 2" xfId="1097" xr:uid="{00000000-0005-0000-0000-000045040000}"/>
    <cellStyle name="Normal 155 3" xfId="1098" xr:uid="{00000000-0005-0000-0000-000046040000}"/>
    <cellStyle name="Normal 156" xfId="1099" xr:uid="{00000000-0005-0000-0000-000047040000}"/>
    <cellStyle name="Normal 156 2" xfId="1100" xr:uid="{00000000-0005-0000-0000-000048040000}"/>
    <cellStyle name="Normal 156 3" xfId="1101" xr:uid="{00000000-0005-0000-0000-000049040000}"/>
    <cellStyle name="Normal 157" xfId="1102" xr:uid="{00000000-0005-0000-0000-00004A040000}"/>
    <cellStyle name="Normal 157 2" xfId="1103" xr:uid="{00000000-0005-0000-0000-00004B040000}"/>
    <cellStyle name="Normal 157 3" xfId="1104" xr:uid="{00000000-0005-0000-0000-00004C040000}"/>
    <cellStyle name="Normal 158" xfId="1105" xr:uid="{00000000-0005-0000-0000-00004D040000}"/>
    <cellStyle name="Normal 158 2" xfId="1106" xr:uid="{00000000-0005-0000-0000-00004E040000}"/>
    <cellStyle name="Normal 158 3" xfId="1107" xr:uid="{00000000-0005-0000-0000-00004F040000}"/>
    <cellStyle name="Normal 159" xfId="1108" xr:uid="{00000000-0005-0000-0000-000050040000}"/>
    <cellStyle name="Normal 159 2" xfId="1109" xr:uid="{00000000-0005-0000-0000-000051040000}"/>
    <cellStyle name="Normal 159 3" xfId="1110" xr:uid="{00000000-0005-0000-0000-000052040000}"/>
    <cellStyle name="Normal 16" xfId="1111" xr:uid="{00000000-0005-0000-0000-000053040000}"/>
    <cellStyle name="Normal 16 2" xfId="1112" xr:uid="{00000000-0005-0000-0000-000054040000}"/>
    <cellStyle name="Normal 16 3" xfId="1113" xr:uid="{00000000-0005-0000-0000-000055040000}"/>
    <cellStyle name="Normal 16 4" xfId="1114" xr:uid="{00000000-0005-0000-0000-000056040000}"/>
    <cellStyle name="Normal 16 5" xfId="1115" xr:uid="{00000000-0005-0000-0000-000057040000}"/>
    <cellStyle name="Normal 160" xfId="1116" xr:uid="{00000000-0005-0000-0000-000058040000}"/>
    <cellStyle name="Normal 160 2" xfId="1117" xr:uid="{00000000-0005-0000-0000-000059040000}"/>
    <cellStyle name="Normal 160 3" xfId="1118" xr:uid="{00000000-0005-0000-0000-00005A040000}"/>
    <cellStyle name="Normal 161" xfId="1119" xr:uid="{00000000-0005-0000-0000-00005B040000}"/>
    <cellStyle name="Normal 161 2" xfId="1120" xr:uid="{00000000-0005-0000-0000-00005C040000}"/>
    <cellStyle name="Normal 161 3" xfId="1121" xr:uid="{00000000-0005-0000-0000-00005D040000}"/>
    <cellStyle name="Normal 162" xfId="1122" xr:uid="{00000000-0005-0000-0000-00005E040000}"/>
    <cellStyle name="Normal 162 2" xfId="1123" xr:uid="{00000000-0005-0000-0000-00005F040000}"/>
    <cellStyle name="Normal 162 3" xfId="1124" xr:uid="{00000000-0005-0000-0000-000060040000}"/>
    <cellStyle name="Normal 163" xfId="1125" xr:uid="{00000000-0005-0000-0000-000061040000}"/>
    <cellStyle name="Normal 163 2" xfId="1126" xr:uid="{00000000-0005-0000-0000-000062040000}"/>
    <cellStyle name="Normal 163 3" xfId="1127" xr:uid="{00000000-0005-0000-0000-000063040000}"/>
    <cellStyle name="Normal 164" xfId="1128" xr:uid="{00000000-0005-0000-0000-000064040000}"/>
    <cellStyle name="Normal 164 2" xfId="1129" xr:uid="{00000000-0005-0000-0000-000065040000}"/>
    <cellStyle name="Normal 164 3" xfId="1130" xr:uid="{00000000-0005-0000-0000-000066040000}"/>
    <cellStyle name="Normal 165" xfId="1131" xr:uid="{00000000-0005-0000-0000-000067040000}"/>
    <cellStyle name="Normal 165 2" xfId="1132" xr:uid="{00000000-0005-0000-0000-000068040000}"/>
    <cellStyle name="Normal 165 3" xfId="1133" xr:uid="{00000000-0005-0000-0000-000069040000}"/>
    <cellStyle name="Normal 166" xfId="1134" xr:uid="{00000000-0005-0000-0000-00006A040000}"/>
    <cellStyle name="Normal 166 2" xfId="1135" xr:uid="{00000000-0005-0000-0000-00006B040000}"/>
    <cellStyle name="Normal 166 3" xfId="1136" xr:uid="{00000000-0005-0000-0000-00006C040000}"/>
    <cellStyle name="Normal 167" xfId="1137" xr:uid="{00000000-0005-0000-0000-00006D040000}"/>
    <cellStyle name="Normal 167 2" xfId="1138" xr:uid="{00000000-0005-0000-0000-00006E040000}"/>
    <cellStyle name="Normal 167 3" xfId="1139" xr:uid="{00000000-0005-0000-0000-00006F040000}"/>
    <cellStyle name="Normal 168" xfId="1140" xr:uid="{00000000-0005-0000-0000-000070040000}"/>
    <cellStyle name="Normal 168 2" xfId="1141" xr:uid="{00000000-0005-0000-0000-000071040000}"/>
    <cellStyle name="Normal 168 3" xfId="1142" xr:uid="{00000000-0005-0000-0000-000072040000}"/>
    <cellStyle name="Normal 169" xfId="1143" xr:uid="{00000000-0005-0000-0000-000073040000}"/>
    <cellStyle name="Normal 169 2" xfId="1144" xr:uid="{00000000-0005-0000-0000-000074040000}"/>
    <cellStyle name="Normal 169 3" xfId="1145" xr:uid="{00000000-0005-0000-0000-000075040000}"/>
    <cellStyle name="Normal 17" xfId="1146" xr:uid="{00000000-0005-0000-0000-000076040000}"/>
    <cellStyle name="Normal 17 2" xfId="1147" xr:uid="{00000000-0005-0000-0000-000077040000}"/>
    <cellStyle name="Normal 17 3" xfId="1148" xr:uid="{00000000-0005-0000-0000-000078040000}"/>
    <cellStyle name="Normal 17 4" xfId="1149" xr:uid="{00000000-0005-0000-0000-000079040000}"/>
    <cellStyle name="Normal 170" xfId="1150" xr:uid="{00000000-0005-0000-0000-00007A040000}"/>
    <cellStyle name="Normal 170 2" xfId="1151" xr:uid="{00000000-0005-0000-0000-00007B040000}"/>
    <cellStyle name="Normal 170 3" xfId="1152" xr:uid="{00000000-0005-0000-0000-00007C040000}"/>
    <cellStyle name="Normal 171" xfId="1153" xr:uid="{00000000-0005-0000-0000-00007D040000}"/>
    <cellStyle name="Normal 171 2" xfId="1154" xr:uid="{00000000-0005-0000-0000-00007E040000}"/>
    <cellStyle name="Normal 171 3" xfId="1155" xr:uid="{00000000-0005-0000-0000-00007F040000}"/>
    <cellStyle name="Normal 172" xfId="1156" xr:uid="{00000000-0005-0000-0000-000080040000}"/>
    <cellStyle name="Normal 172 2" xfId="1157" xr:uid="{00000000-0005-0000-0000-000081040000}"/>
    <cellStyle name="Normal 172 3" xfId="1158" xr:uid="{00000000-0005-0000-0000-000082040000}"/>
    <cellStyle name="Normal 173" xfId="1159" xr:uid="{00000000-0005-0000-0000-000083040000}"/>
    <cellStyle name="Normal 173 2" xfId="1160" xr:uid="{00000000-0005-0000-0000-000084040000}"/>
    <cellStyle name="Normal 173 3" xfId="1161" xr:uid="{00000000-0005-0000-0000-000085040000}"/>
    <cellStyle name="Normal 174" xfId="1162" xr:uid="{00000000-0005-0000-0000-000086040000}"/>
    <cellStyle name="Normal 174 2" xfId="1163" xr:uid="{00000000-0005-0000-0000-000087040000}"/>
    <cellStyle name="Normal 174 2 2" xfId="1164" xr:uid="{00000000-0005-0000-0000-000088040000}"/>
    <cellStyle name="Normal 174 2 3" xfId="1165" xr:uid="{00000000-0005-0000-0000-000089040000}"/>
    <cellStyle name="Normal 174 3" xfId="1166" xr:uid="{00000000-0005-0000-0000-00008A040000}"/>
    <cellStyle name="Normal 174 4" xfId="1167" xr:uid="{00000000-0005-0000-0000-00008B040000}"/>
    <cellStyle name="Normal 175" xfId="1168" xr:uid="{00000000-0005-0000-0000-00008C040000}"/>
    <cellStyle name="Normal 175 2" xfId="1169" xr:uid="{00000000-0005-0000-0000-00008D040000}"/>
    <cellStyle name="Normal 175 3" xfId="1170" xr:uid="{00000000-0005-0000-0000-00008E040000}"/>
    <cellStyle name="Normal 176" xfId="1171" xr:uid="{00000000-0005-0000-0000-00008F040000}"/>
    <cellStyle name="Normal 176 2" xfId="1172" xr:uid="{00000000-0005-0000-0000-000090040000}"/>
    <cellStyle name="Normal 176 3" xfId="1173" xr:uid="{00000000-0005-0000-0000-000091040000}"/>
    <cellStyle name="Normal 177" xfId="1174" xr:uid="{00000000-0005-0000-0000-000092040000}"/>
    <cellStyle name="Normal 177 2" xfId="1175" xr:uid="{00000000-0005-0000-0000-000093040000}"/>
    <cellStyle name="Normal 177 3" xfId="1176" xr:uid="{00000000-0005-0000-0000-000094040000}"/>
    <cellStyle name="Normal 178" xfId="1177" xr:uid="{00000000-0005-0000-0000-000095040000}"/>
    <cellStyle name="Normal 178 2" xfId="1178" xr:uid="{00000000-0005-0000-0000-000096040000}"/>
    <cellStyle name="Normal 178 3" xfId="1179" xr:uid="{00000000-0005-0000-0000-000097040000}"/>
    <cellStyle name="Normal 179" xfId="1180" xr:uid="{00000000-0005-0000-0000-000098040000}"/>
    <cellStyle name="Normal 179 2" xfId="1181" xr:uid="{00000000-0005-0000-0000-000099040000}"/>
    <cellStyle name="Normal 179 3" xfId="1182" xr:uid="{00000000-0005-0000-0000-00009A040000}"/>
    <cellStyle name="Normal 18" xfId="1183" xr:uid="{00000000-0005-0000-0000-00009B040000}"/>
    <cellStyle name="Normal 18 2" xfId="1184" xr:uid="{00000000-0005-0000-0000-00009C040000}"/>
    <cellStyle name="Normal 18 2 2" xfId="1185" xr:uid="{00000000-0005-0000-0000-00009D040000}"/>
    <cellStyle name="Normal 18 2 3" xfId="1186" xr:uid="{00000000-0005-0000-0000-00009E040000}"/>
    <cellStyle name="Normal 18 3" xfId="1187" xr:uid="{00000000-0005-0000-0000-00009F040000}"/>
    <cellStyle name="Normal 18 4" xfId="1188" xr:uid="{00000000-0005-0000-0000-0000A0040000}"/>
    <cellStyle name="Normal 180" xfId="1189" xr:uid="{00000000-0005-0000-0000-0000A1040000}"/>
    <cellStyle name="Normal 180 2" xfId="1190" xr:uid="{00000000-0005-0000-0000-0000A2040000}"/>
    <cellStyle name="Normal 180 3" xfId="1191" xr:uid="{00000000-0005-0000-0000-0000A3040000}"/>
    <cellStyle name="Normal 181" xfId="1192" xr:uid="{00000000-0005-0000-0000-0000A4040000}"/>
    <cellStyle name="Normal 182" xfId="1193" xr:uid="{00000000-0005-0000-0000-0000A5040000}"/>
    <cellStyle name="Normal 182 2" xfId="1194" xr:uid="{00000000-0005-0000-0000-0000A6040000}"/>
    <cellStyle name="Normal 183" xfId="1195" xr:uid="{00000000-0005-0000-0000-0000A7040000}"/>
    <cellStyle name="Normal 184" xfId="1196" xr:uid="{00000000-0005-0000-0000-0000A8040000}"/>
    <cellStyle name="Normal 185" xfId="1197" xr:uid="{00000000-0005-0000-0000-0000A9040000}"/>
    <cellStyle name="Normal 186" xfId="1198" xr:uid="{00000000-0005-0000-0000-0000AA040000}"/>
    <cellStyle name="Normal 187" xfId="1199" xr:uid="{00000000-0005-0000-0000-0000AB040000}"/>
    <cellStyle name="Normal 188" xfId="1200" xr:uid="{00000000-0005-0000-0000-0000AC040000}"/>
    <cellStyle name="Normal 189" xfId="1201" xr:uid="{00000000-0005-0000-0000-0000AD040000}"/>
    <cellStyle name="Normal 189 2" xfId="1202" xr:uid="{00000000-0005-0000-0000-0000AE040000}"/>
    <cellStyle name="Normal 189 3" xfId="1203" xr:uid="{00000000-0005-0000-0000-0000AF040000}"/>
    <cellStyle name="Normal 19" xfId="1204" xr:uid="{00000000-0005-0000-0000-0000B0040000}"/>
    <cellStyle name="Normal 19 2" xfId="1205" xr:uid="{00000000-0005-0000-0000-0000B1040000}"/>
    <cellStyle name="Normal 19 2 2" xfId="1206" xr:uid="{00000000-0005-0000-0000-0000B2040000}"/>
    <cellStyle name="Normal 19 2 3" xfId="1207" xr:uid="{00000000-0005-0000-0000-0000B3040000}"/>
    <cellStyle name="Normal 19 3" xfId="1208" xr:uid="{00000000-0005-0000-0000-0000B4040000}"/>
    <cellStyle name="Normal 19 4" xfId="1209" xr:uid="{00000000-0005-0000-0000-0000B5040000}"/>
    <cellStyle name="Normal 190" xfId="1210" xr:uid="{00000000-0005-0000-0000-0000B6040000}"/>
    <cellStyle name="Normal 190 2" xfId="1211" xr:uid="{00000000-0005-0000-0000-0000B7040000}"/>
    <cellStyle name="Normal 190 3" xfId="1212" xr:uid="{00000000-0005-0000-0000-0000B8040000}"/>
    <cellStyle name="Normal 191" xfId="1213" xr:uid="{00000000-0005-0000-0000-0000B9040000}"/>
    <cellStyle name="Normal 191 2" xfId="1214" xr:uid="{00000000-0005-0000-0000-0000BA040000}"/>
    <cellStyle name="Normal 191 3" xfId="1215" xr:uid="{00000000-0005-0000-0000-0000BB040000}"/>
    <cellStyle name="Normal 192" xfId="1216" xr:uid="{00000000-0005-0000-0000-0000BC040000}"/>
    <cellStyle name="Normal 193" xfId="1217" xr:uid="{00000000-0005-0000-0000-0000BD040000}"/>
    <cellStyle name="Normal 194" xfId="1218" xr:uid="{00000000-0005-0000-0000-0000BE040000}"/>
    <cellStyle name="Normal 195" xfId="1219" xr:uid="{00000000-0005-0000-0000-0000BF040000}"/>
    <cellStyle name="Normal 196" xfId="2638" xr:uid="{265B86D4-43F6-4E97-B476-93CAD7A89F07}"/>
    <cellStyle name="Normal 2" xfId="5" xr:uid="{00000000-0005-0000-0000-0000C0040000}"/>
    <cellStyle name="Normal 2 10" xfId="1220" xr:uid="{00000000-0005-0000-0000-0000C1040000}"/>
    <cellStyle name="Normal 2 10 2" xfId="1221" xr:uid="{00000000-0005-0000-0000-0000C2040000}"/>
    <cellStyle name="Normal 2 11" xfId="4" xr:uid="{00000000-0005-0000-0000-0000C3040000}"/>
    <cellStyle name="Normal 2 12" xfId="1222" xr:uid="{00000000-0005-0000-0000-0000C4040000}"/>
    <cellStyle name="Normal 2 13" xfId="1223" xr:uid="{00000000-0005-0000-0000-0000C5040000}"/>
    <cellStyle name="Normal 2 14" xfId="1224" xr:uid="{00000000-0005-0000-0000-0000C6040000}"/>
    <cellStyle name="Normal 2 15" xfId="1225" xr:uid="{00000000-0005-0000-0000-0000C7040000}"/>
    <cellStyle name="Normal 2 16" xfId="1226" xr:uid="{00000000-0005-0000-0000-0000C8040000}"/>
    <cellStyle name="Normal 2 17" xfId="1227" xr:uid="{00000000-0005-0000-0000-0000C9040000}"/>
    <cellStyle name="Normal 2 18" xfId="1228" xr:uid="{00000000-0005-0000-0000-0000CA040000}"/>
    <cellStyle name="Normal 2 19" xfId="1229" xr:uid="{00000000-0005-0000-0000-0000CB040000}"/>
    <cellStyle name="Normal 2 2" xfId="1230" xr:uid="{00000000-0005-0000-0000-0000CC040000}"/>
    <cellStyle name="Normal 2 2 10" xfId="1231" xr:uid="{00000000-0005-0000-0000-0000CD040000}"/>
    <cellStyle name="Normal 2 2 11" xfId="1232" xr:uid="{00000000-0005-0000-0000-0000CE040000}"/>
    <cellStyle name="Normal 2 2 12" xfId="1233" xr:uid="{00000000-0005-0000-0000-0000CF040000}"/>
    <cellStyle name="Normal 2 2 13" xfId="1234" xr:uid="{00000000-0005-0000-0000-0000D0040000}"/>
    <cellStyle name="Normal 2 2 14" xfId="1235" xr:uid="{00000000-0005-0000-0000-0000D1040000}"/>
    <cellStyle name="Normal 2 2 2" xfId="1236" xr:uid="{00000000-0005-0000-0000-0000D2040000}"/>
    <cellStyle name="Normal 2 2 2 2" xfId="1237" xr:uid="{00000000-0005-0000-0000-0000D3040000}"/>
    <cellStyle name="Normal 2 2 2 2 2" xfId="1238" xr:uid="{00000000-0005-0000-0000-0000D4040000}"/>
    <cellStyle name="Normal 2 2 2 2 2 2" xfId="1239" xr:uid="{00000000-0005-0000-0000-0000D5040000}"/>
    <cellStyle name="Normal 2 2 2 2 2 3" xfId="1240" xr:uid="{00000000-0005-0000-0000-0000D6040000}"/>
    <cellStyle name="Normal 2 2 2 2 2 4" xfId="1241" xr:uid="{00000000-0005-0000-0000-0000D7040000}"/>
    <cellStyle name="Normal 2 2 2 2 3" xfId="1242" xr:uid="{00000000-0005-0000-0000-0000D8040000}"/>
    <cellStyle name="Normal 2 2 2 2 3 2" xfId="1243" xr:uid="{00000000-0005-0000-0000-0000D9040000}"/>
    <cellStyle name="Normal 2 2 2 2 3 3" xfId="1244" xr:uid="{00000000-0005-0000-0000-0000DA040000}"/>
    <cellStyle name="Normal 2 2 2 2 3 4" xfId="1245" xr:uid="{00000000-0005-0000-0000-0000DB040000}"/>
    <cellStyle name="Normal 2 2 2 3" xfId="1246" xr:uid="{00000000-0005-0000-0000-0000DC040000}"/>
    <cellStyle name="Normal 2 2 2 3 2" xfId="1247" xr:uid="{00000000-0005-0000-0000-0000DD040000}"/>
    <cellStyle name="Normal 2 2 2 3 3" xfId="1248" xr:uid="{00000000-0005-0000-0000-0000DE040000}"/>
    <cellStyle name="Normal 2 2 2 3 4" xfId="1249" xr:uid="{00000000-0005-0000-0000-0000DF040000}"/>
    <cellStyle name="Normal 2 2 2 4" xfId="1250" xr:uid="{00000000-0005-0000-0000-0000E0040000}"/>
    <cellStyle name="Normal 2 2 2 5" xfId="1251" xr:uid="{00000000-0005-0000-0000-0000E1040000}"/>
    <cellStyle name="Normal 2 2 2 6" xfId="1252" xr:uid="{00000000-0005-0000-0000-0000E2040000}"/>
    <cellStyle name="Normal 2 2 2 7" xfId="1253" xr:uid="{00000000-0005-0000-0000-0000E3040000}"/>
    <cellStyle name="Normal 2 2 3" xfId="1254" xr:uid="{00000000-0005-0000-0000-0000E4040000}"/>
    <cellStyle name="Normal 2 2 3 2" xfId="1255" xr:uid="{00000000-0005-0000-0000-0000E5040000}"/>
    <cellStyle name="Normal 2 2 3 3" xfId="1256" xr:uid="{00000000-0005-0000-0000-0000E6040000}"/>
    <cellStyle name="Normal 2 2 3 4" xfId="1257" xr:uid="{00000000-0005-0000-0000-0000E7040000}"/>
    <cellStyle name="Normal 2 2 3 5" xfId="1258" xr:uid="{00000000-0005-0000-0000-0000E8040000}"/>
    <cellStyle name="Normal 2 2 3 6" xfId="1259" xr:uid="{00000000-0005-0000-0000-0000E9040000}"/>
    <cellStyle name="Normal 2 2 4" xfId="1260" xr:uid="{00000000-0005-0000-0000-0000EA040000}"/>
    <cellStyle name="Normal 2 2 4 2" xfId="1261" xr:uid="{00000000-0005-0000-0000-0000EB040000}"/>
    <cellStyle name="Normal 2 2 4 3" xfId="1262" xr:uid="{00000000-0005-0000-0000-0000EC040000}"/>
    <cellStyle name="Normal 2 2 4 4" xfId="1263" xr:uid="{00000000-0005-0000-0000-0000ED040000}"/>
    <cellStyle name="Normal 2 2 5" xfId="1264" xr:uid="{00000000-0005-0000-0000-0000EE040000}"/>
    <cellStyle name="Normal 2 2 5 2" xfId="1265" xr:uid="{00000000-0005-0000-0000-0000EF040000}"/>
    <cellStyle name="Normal 2 2 5 3" xfId="1266" xr:uid="{00000000-0005-0000-0000-0000F0040000}"/>
    <cellStyle name="Normal 2 2 6" xfId="1267" xr:uid="{00000000-0005-0000-0000-0000F1040000}"/>
    <cellStyle name="Normal 2 2 6 2" xfId="1268" xr:uid="{00000000-0005-0000-0000-0000F2040000}"/>
    <cellStyle name="Normal 2 2 6 3" xfId="1269" xr:uid="{00000000-0005-0000-0000-0000F3040000}"/>
    <cellStyle name="Normal 2 2 7" xfId="1270" xr:uid="{00000000-0005-0000-0000-0000F4040000}"/>
    <cellStyle name="Normal 2 2 7 2" xfId="1271" xr:uid="{00000000-0005-0000-0000-0000F5040000}"/>
    <cellStyle name="Normal 2 2 7 3" xfId="1272" xr:uid="{00000000-0005-0000-0000-0000F6040000}"/>
    <cellStyle name="Normal 2 2 8" xfId="1273" xr:uid="{00000000-0005-0000-0000-0000F7040000}"/>
    <cellStyle name="Normal 2 2 8 2" xfId="1274" xr:uid="{00000000-0005-0000-0000-0000F8040000}"/>
    <cellStyle name="Normal 2 2 8 3" xfId="1275" xr:uid="{00000000-0005-0000-0000-0000F9040000}"/>
    <cellStyle name="Normal 2 2 9" xfId="1276" xr:uid="{00000000-0005-0000-0000-0000FA040000}"/>
    <cellStyle name="Normal 2 2 9 2" xfId="1277" xr:uid="{00000000-0005-0000-0000-0000FB040000}"/>
    <cellStyle name="Normal 2 2 9 3" xfId="1278" xr:uid="{00000000-0005-0000-0000-0000FC040000}"/>
    <cellStyle name="Normal 2 20" xfId="1279" xr:uid="{00000000-0005-0000-0000-0000FD040000}"/>
    <cellStyle name="Normal 2 21" xfId="1280" xr:uid="{00000000-0005-0000-0000-0000FE040000}"/>
    <cellStyle name="Normal 2 22" xfId="1281" xr:uid="{00000000-0005-0000-0000-0000FF040000}"/>
    <cellStyle name="Normal 2 23" xfId="1282" xr:uid="{00000000-0005-0000-0000-000000050000}"/>
    <cellStyle name="Normal 2 24" xfId="1283" xr:uid="{00000000-0005-0000-0000-000001050000}"/>
    <cellStyle name="Normal 2 25" xfId="1284" xr:uid="{00000000-0005-0000-0000-000002050000}"/>
    <cellStyle name="Normal 2 26" xfId="1285" xr:uid="{00000000-0005-0000-0000-000003050000}"/>
    <cellStyle name="Normal 2 27" xfId="1286" xr:uid="{00000000-0005-0000-0000-000004050000}"/>
    <cellStyle name="Normal 2 28" xfId="1287" xr:uid="{00000000-0005-0000-0000-000005050000}"/>
    <cellStyle name="Normal 2 29" xfId="1288" xr:uid="{00000000-0005-0000-0000-000006050000}"/>
    <cellStyle name="Normal 2 3" xfId="1289" xr:uid="{00000000-0005-0000-0000-000007050000}"/>
    <cellStyle name="Normal 2 3 10" xfId="1290" xr:uid="{00000000-0005-0000-0000-000008050000}"/>
    <cellStyle name="Normal 2 3 11" xfId="1291" xr:uid="{00000000-0005-0000-0000-000009050000}"/>
    <cellStyle name="Normal 2 3 2" xfId="1292" xr:uid="{00000000-0005-0000-0000-00000A050000}"/>
    <cellStyle name="Normal 2 3 2 2" xfId="1293" xr:uid="{00000000-0005-0000-0000-00000B050000}"/>
    <cellStyle name="Normal 2 3 2 3" xfId="1294" xr:uid="{00000000-0005-0000-0000-00000C050000}"/>
    <cellStyle name="Normal 2 3 3" xfId="1295" xr:uid="{00000000-0005-0000-0000-00000D050000}"/>
    <cellStyle name="Normal 2 3 3 2" xfId="1296" xr:uid="{00000000-0005-0000-0000-00000E050000}"/>
    <cellStyle name="Normal 2 3 3 3" xfId="1297" xr:uid="{00000000-0005-0000-0000-00000F050000}"/>
    <cellStyle name="Normal 2 3 4" xfId="1298" xr:uid="{00000000-0005-0000-0000-000010050000}"/>
    <cellStyle name="Normal 2 3 4 2" xfId="1299" xr:uid="{00000000-0005-0000-0000-000011050000}"/>
    <cellStyle name="Normal 2 3 4 3" xfId="1300" xr:uid="{00000000-0005-0000-0000-000012050000}"/>
    <cellStyle name="Normal 2 3 5" xfId="1301" xr:uid="{00000000-0005-0000-0000-000013050000}"/>
    <cellStyle name="Normal 2 3 5 2" xfId="1302" xr:uid="{00000000-0005-0000-0000-000014050000}"/>
    <cellStyle name="Normal 2 3 5 3" xfId="1303" xr:uid="{00000000-0005-0000-0000-000015050000}"/>
    <cellStyle name="Normal 2 3 6" xfId="1304" xr:uid="{00000000-0005-0000-0000-000016050000}"/>
    <cellStyle name="Normal 2 3 6 2" xfId="1305" xr:uid="{00000000-0005-0000-0000-000017050000}"/>
    <cellStyle name="Normal 2 3 6 3" xfId="1306" xr:uid="{00000000-0005-0000-0000-000018050000}"/>
    <cellStyle name="Normal 2 3 7" xfId="1307" xr:uid="{00000000-0005-0000-0000-000019050000}"/>
    <cellStyle name="Normal 2 3 7 2" xfId="1308" xr:uid="{00000000-0005-0000-0000-00001A050000}"/>
    <cellStyle name="Normal 2 3 7 3" xfId="1309" xr:uid="{00000000-0005-0000-0000-00001B050000}"/>
    <cellStyle name="Normal 2 3 8" xfId="1310" xr:uid="{00000000-0005-0000-0000-00001C050000}"/>
    <cellStyle name="Normal 2 3 8 2" xfId="1311" xr:uid="{00000000-0005-0000-0000-00001D050000}"/>
    <cellStyle name="Normal 2 3 8 3" xfId="1312" xr:uid="{00000000-0005-0000-0000-00001E050000}"/>
    <cellStyle name="Normal 2 3 9" xfId="1313" xr:uid="{00000000-0005-0000-0000-00001F050000}"/>
    <cellStyle name="Normal 2 3 9 2" xfId="1314" xr:uid="{00000000-0005-0000-0000-000020050000}"/>
    <cellStyle name="Normal 2 3 9 3" xfId="1315" xr:uid="{00000000-0005-0000-0000-000021050000}"/>
    <cellStyle name="Normal 2 30" xfId="1316" xr:uid="{00000000-0005-0000-0000-000022050000}"/>
    <cellStyle name="Normal 2 31" xfId="1317" xr:uid="{00000000-0005-0000-0000-000023050000}"/>
    <cellStyle name="Normal 2 32" xfId="1318" xr:uid="{00000000-0005-0000-0000-000024050000}"/>
    <cellStyle name="Normal 2 33" xfId="1319" xr:uid="{00000000-0005-0000-0000-000025050000}"/>
    <cellStyle name="Normal 2 34" xfId="1320" xr:uid="{00000000-0005-0000-0000-000026050000}"/>
    <cellStyle name="Normal 2 35" xfId="1321" xr:uid="{00000000-0005-0000-0000-000027050000}"/>
    <cellStyle name="Normal 2 36" xfId="1322" xr:uid="{00000000-0005-0000-0000-000028050000}"/>
    <cellStyle name="Normal 2 37" xfId="1323" xr:uid="{00000000-0005-0000-0000-000029050000}"/>
    <cellStyle name="Normal 2 38" xfId="1324" xr:uid="{00000000-0005-0000-0000-00002A050000}"/>
    <cellStyle name="Normal 2 39" xfId="1325" xr:uid="{00000000-0005-0000-0000-00002B050000}"/>
    <cellStyle name="Normal 2 4" xfId="1326" xr:uid="{00000000-0005-0000-0000-00002C050000}"/>
    <cellStyle name="Normal 2 4 2" xfId="1327" xr:uid="{00000000-0005-0000-0000-00002D050000}"/>
    <cellStyle name="Normal 2 40" xfId="1328" xr:uid="{00000000-0005-0000-0000-00002E050000}"/>
    <cellStyle name="Normal 2 41" xfId="1329" xr:uid="{00000000-0005-0000-0000-00002F050000}"/>
    <cellStyle name="Normal 2 42" xfId="1330" xr:uid="{00000000-0005-0000-0000-000030050000}"/>
    <cellStyle name="Normal 2 43" xfId="1331" xr:uid="{00000000-0005-0000-0000-000031050000}"/>
    <cellStyle name="Normal 2 44" xfId="1332" xr:uid="{00000000-0005-0000-0000-000032050000}"/>
    <cellStyle name="Normal 2 45" xfId="1333" xr:uid="{00000000-0005-0000-0000-000033050000}"/>
    <cellStyle name="Normal 2 46" xfId="1334" xr:uid="{00000000-0005-0000-0000-000034050000}"/>
    <cellStyle name="Normal 2 47" xfId="1335" xr:uid="{00000000-0005-0000-0000-000035050000}"/>
    <cellStyle name="Normal 2 48" xfId="1336" xr:uid="{00000000-0005-0000-0000-000036050000}"/>
    <cellStyle name="Normal 2 49" xfId="1337" xr:uid="{00000000-0005-0000-0000-000037050000}"/>
    <cellStyle name="Normal 2 5" xfId="1338" xr:uid="{00000000-0005-0000-0000-000038050000}"/>
    <cellStyle name="Normal 2 5 2" xfId="1339" xr:uid="{00000000-0005-0000-0000-000039050000}"/>
    <cellStyle name="Normal 2 5 2 2" xfId="1340" xr:uid="{00000000-0005-0000-0000-00003A050000}"/>
    <cellStyle name="Normal 2 5 2 3" xfId="1341" xr:uid="{00000000-0005-0000-0000-00003B050000}"/>
    <cellStyle name="Normal 2 5 3" xfId="1342" xr:uid="{00000000-0005-0000-0000-00003C050000}"/>
    <cellStyle name="Normal 2 5 4" xfId="1343" xr:uid="{00000000-0005-0000-0000-00003D050000}"/>
    <cellStyle name="Normal 2 50" xfId="1344" xr:uid="{00000000-0005-0000-0000-00003E050000}"/>
    <cellStyle name="Normal 2 51" xfId="1345" xr:uid="{00000000-0005-0000-0000-00003F050000}"/>
    <cellStyle name="Normal 2 52" xfId="1346" xr:uid="{00000000-0005-0000-0000-000040050000}"/>
    <cellStyle name="Normal 2 53" xfId="1347" xr:uid="{00000000-0005-0000-0000-000041050000}"/>
    <cellStyle name="Normal 2 54" xfId="1348" xr:uid="{00000000-0005-0000-0000-000042050000}"/>
    <cellStyle name="Normal 2 55" xfId="1349" xr:uid="{00000000-0005-0000-0000-000043050000}"/>
    <cellStyle name="Normal 2 56" xfId="1350" xr:uid="{00000000-0005-0000-0000-000044050000}"/>
    <cellStyle name="Normal 2 57" xfId="1351" xr:uid="{00000000-0005-0000-0000-000045050000}"/>
    <cellStyle name="Normal 2 58" xfId="1352" xr:uid="{00000000-0005-0000-0000-000046050000}"/>
    <cellStyle name="Normal 2 59" xfId="1353" xr:uid="{00000000-0005-0000-0000-000047050000}"/>
    <cellStyle name="Normal 2 6" xfId="1354" xr:uid="{00000000-0005-0000-0000-000048050000}"/>
    <cellStyle name="Normal 2 6 2" xfId="1355" xr:uid="{00000000-0005-0000-0000-000049050000}"/>
    <cellStyle name="Normal 2 6 3" xfId="1356" xr:uid="{00000000-0005-0000-0000-00004A050000}"/>
    <cellStyle name="Normal 2 60" xfId="1357" xr:uid="{00000000-0005-0000-0000-00004B050000}"/>
    <cellStyle name="Normal 2 61" xfId="1358" xr:uid="{00000000-0005-0000-0000-00004C050000}"/>
    <cellStyle name="Normal 2 62" xfId="1359" xr:uid="{00000000-0005-0000-0000-00004D050000}"/>
    <cellStyle name="Normal 2 63" xfId="1360" xr:uid="{00000000-0005-0000-0000-00004E050000}"/>
    <cellStyle name="Normal 2 64" xfId="1361" xr:uid="{00000000-0005-0000-0000-00004F050000}"/>
    <cellStyle name="Normal 2 65" xfId="1362" xr:uid="{00000000-0005-0000-0000-000050050000}"/>
    <cellStyle name="Normal 2 66" xfId="1363" xr:uid="{00000000-0005-0000-0000-000051050000}"/>
    <cellStyle name="Normal 2 67" xfId="1364" xr:uid="{00000000-0005-0000-0000-000052050000}"/>
    <cellStyle name="Normal 2 68" xfId="1365" xr:uid="{00000000-0005-0000-0000-000053050000}"/>
    <cellStyle name="Normal 2 69" xfId="1366" xr:uid="{00000000-0005-0000-0000-000054050000}"/>
    <cellStyle name="Normal 2 7" xfId="1367" xr:uid="{00000000-0005-0000-0000-000055050000}"/>
    <cellStyle name="Normal 2 70" xfId="1368" xr:uid="{00000000-0005-0000-0000-000056050000}"/>
    <cellStyle name="Normal 2 71" xfId="1369" xr:uid="{00000000-0005-0000-0000-000057050000}"/>
    <cellStyle name="Normal 2 72" xfId="1370" xr:uid="{00000000-0005-0000-0000-000058050000}"/>
    <cellStyle name="Normal 2 73" xfId="1371" xr:uid="{00000000-0005-0000-0000-000059050000}"/>
    <cellStyle name="Normal 2 74" xfId="1372" xr:uid="{00000000-0005-0000-0000-00005A050000}"/>
    <cellStyle name="Normal 2 75" xfId="1373" xr:uid="{00000000-0005-0000-0000-00005B050000}"/>
    <cellStyle name="Normal 2 76" xfId="1374" xr:uid="{00000000-0005-0000-0000-00005C050000}"/>
    <cellStyle name="Normal 2 77" xfId="1375" xr:uid="{00000000-0005-0000-0000-00005D050000}"/>
    <cellStyle name="Normal 2 78" xfId="1376" xr:uid="{00000000-0005-0000-0000-00005E050000}"/>
    <cellStyle name="Normal 2 79" xfId="1377" xr:uid="{00000000-0005-0000-0000-00005F050000}"/>
    <cellStyle name="Normal 2 8" xfId="1378" xr:uid="{00000000-0005-0000-0000-000060050000}"/>
    <cellStyle name="Normal 2 80" xfId="1379" xr:uid="{00000000-0005-0000-0000-000061050000}"/>
    <cellStyle name="Normal 2 81" xfId="1380" xr:uid="{00000000-0005-0000-0000-000062050000}"/>
    <cellStyle name="Normal 2 82" xfId="1381" xr:uid="{00000000-0005-0000-0000-000063050000}"/>
    <cellStyle name="Normal 2 83" xfId="1382" xr:uid="{00000000-0005-0000-0000-000064050000}"/>
    <cellStyle name="Normal 2 84" xfId="1383" xr:uid="{00000000-0005-0000-0000-000065050000}"/>
    <cellStyle name="Normal 2 85" xfId="1384" xr:uid="{00000000-0005-0000-0000-000066050000}"/>
    <cellStyle name="Normal 2 86" xfId="1385" xr:uid="{00000000-0005-0000-0000-000067050000}"/>
    <cellStyle name="Normal 2 87" xfId="1386" xr:uid="{00000000-0005-0000-0000-000068050000}"/>
    <cellStyle name="Normal 2 88" xfId="1387" xr:uid="{00000000-0005-0000-0000-000069050000}"/>
    <cellStyle name="Normal 2 89" xfId="1388" xr:uid="{00000000-0005-0000-0000-00006A050000}"/>
    <cellStyle name="Normal 2 9" xfId="1389" xr:uid="{00000000-0005-0000-0000-00006B050000}"/>
    <cellStyle name="Normal 2 90" xfId="1390" xr:uid="{00000000-0005-0000-0000-00006C050000}"/>
    <cellStyle name="Normal 2 91" xfId="1391" xr:uid="{00000000-0005-0000-0000-00006D050000}"/>
    <cellStyle name="Normal 2_Cuadro No. 1" xfId="1392" xr:uid="{00000000-0005-0000-0000-00006E050000}"/>
    <cellStyle name="Normal 20" xfId="1393" xr:uid="{00000000-0005-0000-0000-00006F050000}"/>
    <cellStyle name="Normal 20 2" xfId="1394" xr:uid="{00000000-0005-0000-0000-000070050000}"/>
    <cellStyle name="Normal 20 2 2" xfId="1395" xr:uid="{00000000-0005-0000-0000-000071050000}"/>
    <cellStyle name="Normal 20 2 3" xfId="1396" xr:uid="{00000000-0005-0000-0000-000072050000}"/>
    <cellStyle name="Normal 20 3" xfId="1397" xr:uid="{00000000-0005-0000-0000-000073050000}"/>
    <cellStyle name="Normal 20 4" xfId="1398" xr:uid="{00000000-0005-0000-0000-000074050000}"/>
    <cellStyle name="Normal 21" xfId="1399" xr:uid="{00000000-0005-0000-0000-000075050000}"/>
    <cellStyle name="Normal 21 2" xfId="1400" xr:uid="{00000000-0005-0000-0000-000076050000}"/>
    <cellStyle name="Normal 21 2 2" xfId="1401" xr:uid="{00000000-0005-0000-0000-000077050000}"/>
    <cellStyle name="Normal 21 2 3" xfId="1402" xr:uid="{00000000-0005-0000-0000-000078050000}"/>
    <cellStyle name="Normal 21 3" xfId="1403" xr:uid="{00000000-0005-0000-0000-000079050000}"/>
    <cellStyle name="Normal 21 4" xfId="1404" xr:uid="{00000000-0005-0000-0000-00007A050000}"/>
    <cellStyle name="Normal 22" xfId="1405" xr:uid="{00000000-0005-0000-0000-00007B050000}"/>
    <cellStyle name="Normal 22 2" xfId="1406" xr:uid="{00000000-0005-0000-0000-00007C050000}"/>
    <cellStyle name="Normal 22 2 2" xfId="1407" xr:uid="{00000000-0005-0000-0000-00007D050000}"/>
    <cellStyle name="Normal 22 2 3" xfId="1408" xr:uid="{00000000-0005-0000-0000-00007E050000}"/>
    <cellStyle name="Normal 22 3" xfId="1409" xr:uid="{00000000-0005-0000-0000-00007F050000}"/>
    <cellStyle name="Normal 22 4" xfId="1410" xr:uid="{00000000-0005-0000-0000-000080050000}"/>
    <cellStyle name="Normal 23" xfId="1411" xr:uid="{00000000-0005-0000-0000-000081050000}"/>
    <cellStyle name="Normal 23 2" xfId="1412" xr:uid="{00000000-0005-0000-0000-000082050000}"/>
    <cellStyle name="Normal 23 2 2" xfId="1413" xr:uid="{00000000-0005-0000-0000-000083050000}"/>
    <cellStyle name="Normal 23 2 3" xfId="1414" xr:uid="{00000000-0005-0000-0000-000084050000}"/>
    <cellStyle name="Normal 23 3" xfId="1415" xr:uid="{00000000-0005-0000-0000-000085050000}"/>
    <cellStyle name="Normal 23 4" xfId="1416" xr:uid="{00000000-0005-0000-0000-000086050000}"/>
    <cellStyle name="Normal 24" xfId="1417" xr:uid="{00000000-0005-0000-0000-000087050000}"/>
    <cellStyle name="Normal 24 2" xfId="1418" xr:uid="{00000000-0005-0000-0000-000088050000}"/>
    <cellStyle name="Normal 24 2 2" xfId="1419" xr:uid="{00000000-0005-0000-0000-000089050000}"/>
    <cellStyle name="Normal 24 2 3" xfId="1420" xr:uid="{00000000-0005-0000-0000-00008A050000}"/>
    <cellStyle name="Normal 24 3" xfId="1421" xr:uid="{00000000-0005-0000-0000-00008B050000}"/>
    <cellStyle name="Normal 24 4" xfId="1422" xr:uid="{00000000-0005-0000-0000-00008C050000}"/>
    <cellStyle name="Normal 25" xfId="1423" xr:uid="{00000000-0005-0000-0000-00008D050000}"/>
    <cellStyle name="Normal 25 2" xfId="1424" xr:uid="{00000000-0005-0000-0000-00008E050000}"/>
    <cellStyle name="Normal 25 2 2" xfId="1425" xr:uid="{00000000-0005-0000-0000-00008F050000}"/>
    <cellStyle name="Normal 25 2 3" xfId="1426" xr:uid="{00000000-0005-0000-0000-000090050000}"/>
    <cellStyle name="Normal 25 3" xfId="1427" xr:uid="{00000000-0005-0000-0000-000091050000}"/>
    <cellStyle name="Normal 25 4" xfId="1428" xr:uid="{00000000-0005-0000-0000-000092050000}"/>
    <cellStyle name="Normal 26" xfId="1429" xr:uid="{00000000-0005-0000-0000-000093050000}"/>
    <cellStyle name="Normal 26 2" xfId="1430" xr:uid="{00000000-0005-0000-0000-000094050000}"/>
    <cellStyle name="Normal 26 2 2" xfId="1431" xr:uid="{00000000-0005-0000-0000-000095050000}"/>
    <cellStyle name="Normal 26 2 3" xfId="1432" xr:uid="{00000000-0005-0000-0000-000096050000}"/>
    <cellStyle name="Normal 26 3" xfId="1433" xr:uid="{00000000-0005-0000-0000-000097050000}"/>
    <cellStyle name="Normal 26 4" xfId="1434" xr:uid="{00000000-0005-0000-0000-000098050000}"/>
    <cellStyle name="Normal 27" xfId="1435" xr:uid="{00000000-0005-0000-0000-000099050000}"/>
    <cellStyle name="Normal 27 2" xfId="1436" xr:uid="{00000000-0005-0000-0000-00009A050000}"/>
    <cellStyle name="Normal 27 2 2" xfId="1437" xr:uid="{00000000-0005-0000-0000-00009B050000}"/>
    <cellStyle name="Normal 27 2 3" xfId="1438" xr:uid="{00000000-0005-0000-0000-00009C050000}"/>
    <cellStyle name="Normal 27 3" xfId="1439" xr:uid="{00000000-0005-0000-0000-00009D050000}"/>
    <cellStyle name="Normal 27 4" xfId="1440" xr:uid="{00000000-0005-0000-0000-00009E050000}"/>
    <cellStyle name="Normal 28" xfId="1441" xr:uid="{00000000-0005-0000-0000-00009F050000}"/>
    <cellStyle name="Normal 28 2" xfId="1442" xr:uid="{00000000-0005-0000-0000-0000A0050000}"/>
    <cellStyle name="Normal 28 2 2" xfId="1443" xr:uid="{00000000-0005-0000-0000-0000A1050000}"/>
    <cellStyle name="Normal 28 2 3" xfId="1444" xr:uid="{00000000-0005-0000-0000-0000A2050000}"/>
    <cellStyle name="Normal 28 3" xfId="1445" xr:uid="{00000000-0005-0000-0000-0000A3050000}"/>
    <cellStyle name="Normal 28 4" xfId="1446" xr:uid="{00000000-0005-0000-0000-0000A4050000}"/>
    <cellStyle name="Normal 29" xfId="1447" xr:uid="{00000000-0005-0000-0000-0000A5050000}"/>
    <cellStyle name="Normal 29 2" xfId="1448" xr:uid="{00000000-0005-0000-0000-0000A6050000}"/>
    <cellStyle name="Normal 29 2 2" xfId="1449" xr:uid="{00000000-0005-0000-0000-0000A7050000}"/>
    <cellStyle name="Normal 29 2 3" xfId="1450" xr:uid="{00000000-0005-0000-0000-0000A8050000}"/>
    <cellStyle name="Normal 29 3" xfId="1451" xr:uid="{00000000-0005-0000-0000-0000A9050000}"/>
    <cellStyle name="Normal 29 4" xfId="1452" xr:uid="{00000000-0005-0000-0000-0000AA050000}"/>
    <cellStyle name="Normal 3" xfId="1453" xr:uid="{00000000-0005-0000-0000-0000AB050000}"/>
    <cellStyle name="Normal 3 10" xfId="1454" xr:uid="{00000000-0005-0000-0000-0000AC050000}"/>
    <cellStyle name="Normal 3 11" xfId="1455" xr:uid="{00000000-0005-0000-0000-0000AD050000}"/>
    <cellStyle name="Normal 3 12" xfId="1456" xr:uid="{00000000-0005-0000-0000-0000AE050000}"/>
    <cellStyle name="Normal 3 2" xfId="1457" xr:uid="{00000000-0005-0000-0000-0000AF050000}"/>
    <cellStyle name="Normal 3 2 10" xfId="1458" xr:uid="{00000000-0005-0000-0000-0000B0050000}"/>
    <cellStyle name="Normal 3 2 2" xfId="1459" xr:uid="{00000000-0005-0000-0000-0000B1050000}"/>
    <cellStyle name="Normal 3 2 2 2" xfId="1460" xr:uid="{00000000-0005-0000-0000-0000B2050000}"/>
    <cellStyle name="Normal 3 2 2 3" xfId="1461" xr:uid="{00000000-0005-0000-0000-0000B3050000}"/>
    <cellStyle name="Normal 3 2 2 4" xfId="1462" xr:uid="{00000000-0005-0000-0000-0000B4050000}"/>
    <cellStyle name="Normal 3 2 3" xfId="1463" xr:uid="{00000000-0005-0000-0000-0000B5050000}"/>
    <cellStyle name="Normal 3 2 4" xfId="1464" xr:uid="{00000000-0005-0000-0000-0000B6050000}"/>
    <cellStyle name="Normal 3 2 5" xfId="1465" xr:uid="{00000000-0005-0000-0000-0000B7050000}"/>
    <cellStyle name="Normal 3 2 6" xfId="1466" xr:uid="{00000000-0005-0000-0000-0000B8050000}"/>
    <cellStyle name="Normal 3 2 7" xfId="1467" xr:uid="{00000000-0005-0000-0000-0000B9050000}"/>
    <cellStyle name="Normal 3 2 8" xfId="1468" xr:uid="{00000000-0005-0000-0000-0000BA050000}"/>
    <cellStyle name="Normal 3 2 9" xfId="1469" xr:uid="{00000000-0005-0000-0000-0000BB050000}"/>
    <cellStyle name="Normal 3 3" xfId="1470" xr:uid="{00000000-0005-0000-0000-0000BC050000}"/>
    <cellStyle name="Normal 3 3 2" xfId="1471" xr:uid="{00000000-0005-0000-0000-0000BD050000}"/>
    <cellStyle name="Normal 3 3 3" xfId="1472" xr:uid="{00000000-0005-0000-0000-0000BE050000}"/>
    <cellStyle name="Normal 3 3 4" xfId="1473" xr:uid="{00000000-0005-0000-0000-0000BF050000}"/>
    <cellStyle name="Normal 3 3 4 2" xfId="1474" xr:uid="{00000000-0005-0000-0000-0000C0050000}"/>
    <cellStyle name="Normal 3 4" xfId="1475" xr:uid="{00000000-0005-0000-0000-0000C1050000}"/>
    <cellStyle name="Normal 3 4 2" xfId="1476" xr:uid="{00000000-0005-0000-0000-0000C2050000}"/>
    <cellStyle name="Normal 3 4 2 2" xfId="1477" xr:uid="{00000000-0005-0000-0000-0000C3050000}"/>
    <cellStyle name="Normal 3 4 2 3" xfId="1478" xr:uid="{00000000-0005-0000-0000-0000C4050000}"/>
    <cellStyle name="Normal 3 4 3" xfId="1479" xr:uid="{00000000-0005-0000-0000-0000C5050000}"/>
    <cellStyle name="Normal 3 4 4" xfId="1480" xr:uid="{00000000-0005-0000-0000-0000C6050000}"/>
    <cellStyle name="Normal 3 4 5" xfId="1481" xr:uid="{00000000-0005-0000-0000-0000C7050000}"/>
    <cellStyle name="Normal 3 5" xfId="1482" xr:uid="{00000000-0005-0000-0000-0000C8050000}"/>
    <cellStyle name="Normal 3 5 2" xfId="1483" xr:uid="{00000000-0005-0000-0000-0000C9050000}"/>
    <cellStyle name="Normal 3 5 3" xfId="1484" xr:uid="{00000000-0005-0000-0000-0000CA050000}"/>
    <cellStyle name="Normal 3 6" xfId="1485" xr:uid="{00000000-0005-0000-0000-0000CB050000}"/>
    <cellStyle name="Normal 3 6 2" xfId="1486" xr:uid="{00000000-0005-0000-0000-0000CC050000}"/>
    <cellStyle name="Normal 3 6 3" xfId="1487" xr:uid="{00000000-0005-0000-0000-0000CD050000}"/>
    <cellStyle name="Normal 3 6 4" xfId="1488" xr:uid="{00000000-0005-0000-0000-0000CE050000}"/>
    <cellStyle name="Normal 3 7" xfId="1489" xr:uid="{00000000-0005-0000-0000-0000CF050000}"/>
    <cellStyle name="Normal 3 8" xfId="1490" xr:uid="{00000000-0005-0000-0000-0000D0050000}"/>
    <cellStyle name="Normal 3 9" xfId="1491" xr:uid="{00000000-0005-0000-0000-0000D1050000}"/>
    <cellStyle name="Normal 3_Cuadro No. 1" xfId="1492" xr:uid="{00000000-0005-0000-0000-0000D2050000}"/>
    <cellStyle name="Normal 30" xfId="1493" xr:uid="{00000000-0005-0000-0000-0000D3050000}"/>
    <cellStyle name="Normal 30 2" xfId="1494" xr:uid="{00000000-0005-0000-0000-0000D4050000}"/>
    <cellStyle name="Normal 30 2 2" xfId="1495" xr:uid="{00000000-0005-0000-0000-0000D5050000}"/>
    <cellStyle name="Normal 30 2 3" xfId="1496" xr:uid="{00000000-0005-0000-0000-0000D6050000}"/>
    <cellStyle name="Normal 30 3" xfId="1497" xr:uid="{00000000-0005-0000-0000-0000D7050000}"/>
    <cellStyle name="Normal 30 4" xfId="1498" xr:uid="{00000000-0005-0000-0000-0000D8050000}"/>
    <cellStyle name="Normal 31" xfId="1499" xr:uid="{00000000-0005-0000-0000-0000D9050000}"/>
    <cellStyle name="Normal 31 2" xfId="1500" xr:uid="{00000000-0005-0000-0000-0000DA050000}"/>
    <cellStyle name="Normal 31 2 2" xfId="1501" xr:uid="{00000000-0005-0000-0000-0000DB050000}"/>
    <cellStyle name="Normal 31 2 3" xfId="1502" xr:uid="{00000000-0005-0000-0000-0000DC050000}"/>
    <cellStyle name="Normal 31 3" xfId="1503" xr:uid="{00000000-0005-0000-0000-0000DD050000}"/>
    <cellStyle name="Normal 31 4" xfId="1504" xr:uid="{00000000-0005-0000-0000-0000DE050000}"/>
    <cellStyle name="Normal 32" xfId="1505" xr:uid="{00000000-0005-0000-0000-0000DF050000}"/>
    <cellStyle name="Normal 32 2" xfId="1506" xr:uid="{00000000-0005-0000-0000-0000E0050000}"/>
    <cellStyle name="Normal 32 2 2" xfId="1507" xr:uid="{00000000-0005-0000-0000-0000E1050000}"/>
    <cellStyle name="Normal 32 2 3" xfId="1508" xr:uid="{00000000-0005-0000-0000-0000E2050000}"/>
    <cellStyle name="Normal 32 3" xfId="1509" xr:uid="{00000000-0005-0000-0000-0000E3050000}"/>
    <cellStyle name="Normal 32 4" xfId="1510" xr:uid="{00000000-0005-0000-0000-0000E4050000}"/>
    <cellStyle name="Normal 33" xfId="1511" xr:uid="{00000000-0005-0000-0000-0000E5050000}"/>
    <cellStyle name="Normal 33 2" xfId="1512" xr:uid="{00000000-0005-0000-0000-0000E6050000}"/>
    <cellStyle name="Normal 33 2 2" xfId="1513" xr:uid="{00000000-0005-0000-0000-0000E7050000}"/>
    <cellStyle name="Normal 33 2 3" xfId="1514" xr:uid="{00000000-0005-0000-0000-0000E8050000}"/>
    <cellStyle name="Normal 33 3" xfId="1515" xr:uid="{00000000-0005-0000-0000-0000E9050000}"/>
    <cellStyle name="Normal 33 4" xfId="1516" xr:uid="{00000000-0005-0000-0000-0000EA050000}"/>
    <cellStyle name="Normal 34" xfId="1517" xr:uid="{00000000-0005-0000-0000-0000EB050000}"/>
    <cellStyle name="Normal 34 2" xfId="1518" xr:uid="{00000000-0005-0000-0000-0000EC050000}"/>
    <cellStyle name="Normal 34 2 2" xfId="1519" xr:uid="{00000000-0005-0000-0000-0000ED050000}"/>
    <cellStyle name="Normal 34 2 3" xfId="1520" xr:uid="{00000000-0005-0000-0000-0000EE050000}"/>
    <cellStyle name="Normal 34 3" xfId="1521" xr:uid="{00000000-0005-0000-0000-0000EF050000}"/>
    <cellStyle name="Normal 34 4" xfId="1522" xr:uid="{00000000-0005-0000-0000-0000F0050000}"/>
    <cellStyle name="Normal 35" xfId="1523" xr:uid="{00000000-0005-0000-0000-0000F1050000}"/>
    <cellStyle name="Normal 35 2" xfId="1524" xr:uid="{00000000-0005-0000-0000-0000F2050000}"/>
    <cellStyle name="Normal 35 2 2" xfId="1525" xr:uid="{00000000-0005-0000-0000-0000F3050000}"/>
    <cellStyle name="Normal 35 2 3" xfId="1526" xr:uid="{00000000-0005-0000-0000-0000F4050000}"/>
    <cellStyle name="Normal 35 3" xfId="1527" xr:uid="{00000000-0005-0000-0000-0000F5050000}"/>
    <cellStyle name="Normal 35 4" xfId="1528" xr:uid="{00000000-0005-0000-0000-0000F6050000}"/>
    <cellStyle name="Normal 36" xfId="1529" xr:uid="{00000000-0005-0000-0000-0000F7050000}"/>
    <cellStyle name="Normal 36 2" xfId="1530" xr:uid="{00000000-0005-0000-0000-0000F8050000}"/>
    <cellStyle name="Normal 36 2 2" xfId="1531" xr:uid="{00000000-0005-0000-0000-0000F9050000}"/>
    <cellStyle name="Normal 36 2 3" xfId="1532" xr:uid="{00000000-0005-0000-0000-0000FA050000}"/>
    <cellStyle name="Normal 36 3" xfId="1533" xr:uid="{00000000-0005-0000-0000-0000FB050000}"/>
    <cellStyle name="Normal 36 4" xfId="1534" xr:uid="{00000000-0005-0000-0000-0000FC050000}"/>
    <cellStyle name="Normal 37" xfId="1535" xr:uid="{00000000-0005-0000-0000-0000FD050000}"/>
    <cellStyle name="Normal 37 2" xfId="1536" xr:uid="{00000000-0005-0000-0000-0000FE050000}"/>
    <cellStyle name="Normal 37 2 2" xfId="1537" xr:uid="{00000000-0005-0000-0000-0000FF050000}"/>
    <cellStyle name="Normal 37 2 3" xfId="1538" xr:uid="{00000000-0005-0000-0000-000000060000}"/>
    <cellStyle name="Normal 37 3" xfId="1539" xr:uid="{00000000-0005-0000-0000-000001060000}"/>
    <cellStyle name="Normal 37 4" xfId="1540" xr:uid="{00000000-0005-0000-0000-000002060000}"/>
    <cellStyle name="Normal 38" xfId="1541" xr:uid="{00000000-0005-0000-0000-000003060000}"/>
    <cellStyle name="Normal 38 2" xfId="1542" xr:uid="{00000000-0005-0000-0000-000004060000}"/>
    <cellStyle name="Normal 38 2 2" xfId="1543" xr:uid="{00000000-0005-0000-0000-000005060000}"/>
    <cellStyle name="Normal 38 2 3" xfId="1544" xr:uid="{00000000-0005-0000-0000-000006060000}"/>
    <cellStyle name="Normal 38 3" xfId="1545" xr:uid="{00000000-0005-0000-0000-000007060000}"/>
    <cellStyle name="Normal 38 3 2" xfId="1546" xr:uid="{00000000-0005-0000-0000-000008060000}"/>
    <cellStyle name="Normal 38 3 3" xfId="1547" xr:uid="{00000000-0005-0000-0000-000009060000}"/>
    <cellStyle name="Normal 38 4" xfId="1548" xr:uid="{00000000-0005-0000-0000-00000A060000}"/>
    <cellStyle name="Normal 38 5" xfId="1549" xr:uid="{00000000-0005-0000-0000-00000B060000}"/>
    <cellStyle name="Normal 39" xfId="1550" xr:uid="{00000000-0005-0000-0000-00000C060000}"/>
    <cellStyle name="Normal 39 2" xfId="1551" xr:uid="{00000000-0005-0000-0000-00000D060000}"/>
    <cellStyle name="Normal 39 2 2" xfId="1552" xr:uid="{00000000-0005-0000-0000-00000E060000}"/>
    <cellStyle name="Normal 39 2 3" xfId="1553" xr:uid="{00000000-0005-0000-0000-00000F060000}"/>
    <cellStyle name="Normal 39 3" xfId="1554" xr:uid="{00000000-0005-0000-0000-000010060000}"/>
    <cellStyle name="Normal 39 4" xfId="1555" xr:uid="{00000000-0005-0000-0000-000011060000}"/>
    <cellStyle name="Normal 4" xfId="1556" xr:uid="{00000000-0005-0000-0000-000012060000}"/>
    <cellStyle name="Normal 4 10" xfId="1557" xr:uid="{00000000-0005-0000-0000-000013060000}"/>
    <cellStyle name="Normal 4 11" xfId="1558" xr:uid="{00000000-0005-0000-0000-000014060000}"/>
    <cellStyle name="Normal 4 12" xfId="1559" xr:uid="{00000000-0005-0000-0000-000015060000}"/>
    <cellStyle name="Normal 4 13" xfId="1560" xr:uid="{00000000-0005-0000-0000-000016060000}"/>
    <cellStyle name="Normal 4 2" xfId="1561" xr:uid="{00000000-0005-0000-0000-000017060000}"/>
    <cellStyle name="Normal 4 2 10" xfId="1562" xr:uid="{00000000-0005-0000-0000-000018060000}"/>
    <cellStyle name="Normal 4 2 2" xfId="1563" xr:uid="{00000000-0005-0000-0000-000019060000}"/>
    <cellStyle name="Normal 4 2 3" xfId="1564" xr:uid="{00000000-0005-0000-0000-00001A060000}"/>
    <cellStyle name="Normal 4 2 3 2" xfId="1565" xr:uid="{00000000-0005-0000-0000-00001B060000}"/>
    <cellStyle name="Normal 4 2 3 3" xfId="1566" xr:uid="{00000000-0005-0000-0000-00001C060000}"/>
    <cellStyle name="Normal 4 2 4" xfId="1567" xr:uid="{00000000-0005-0000-0000-00001D060000}"/>
    <cellStyle name="Normal 4 2 5" xfId="1568" xr:uid="{00000000-0005-0000-0000-00001E060000}"/>
    <cellStyle name="Normal 4 2 6" xfId="1569" xr:uid="{00000000-0005-0000-0000-00001F060000}"/>
    <cellStyle name="Normal 4 2 7" xfId="1570" xr:uid="{00000000-0005-0000-0000-000020060000}"/>
    <cellStyle name="Normal 4 2 8" xfId="1571" xr:uid="{00000000-0005-0000-0000-000021060000}"/>
    <cellStyle name="Normal 4 2 9" xfId="1572" xr:uid="{00000000-0005-0000-0000-000022060000}"/>
    <cellStyle name="Normal 4 3" xfId="1573" xr:uid="{00000000-0005-0000-0000-000023060000}"/>
    <cellStyle name="Normal 4 4" xfId="1574" xr:uid="{00000000-0005-0000-0000-000024060000}"/>
    <cellStyle name="Normal 4 5" xfId="1575" xr:uid="{00000000-0005-0000-0000-000025060000}"/>
    <cellStyle name="Normal 4 6" xfId="1576" xr:uid="{00000000-0005-0000-0000-000026060000}"/>
    <cellStyle name="Normal 4 7" xfId="1577" xr:uid="{00000000-0005-0000-0000-000027060000}"/>
    <cellStyle name="Normal 4 8" xfId="1578" xr:uid="{00000000-0005-0000-0000-000028060000}"/>
    <cellStyle name="Normal 4 9" xfId="1579" xr:uid="{00000000-0005-0000-0000-000029060000}"/>
    <cellStyle name="Normal 4_Cuadro No. 1" xfId="1580" xr:uid="{00000000-0005-0000-0000-00002A060000}"/>
    <cellStyle name="Normal 40" xfId="1581" xr:uid="{00000000-0005-0000-0000-00002B060000}"/>
    <cellStyle name="Normal 40 2" xfId="1582" xr:uid="{00000000-0005-0000-0000-00002C060000}"/>
    <cellStyle name="Normal 40 2 2" xfId="1583" xr:uid="{00000000-0005-0000-0000-00002D060000}"/>
    <cellStyle name="Normal 40 2 3" xfId="1584" xr:uid="{00000000-0005-0000-0000-00002E060000}"/>
    <cellStyle name="Normal 40 3" xfId="1585" xr:uid="{00000000-0005-0000-0000-00002F060000}"/>
    <cellStyle name="Normal 40 4" xfId="1586" xr:uid="{00000000-0005-0000-0000-000030060000}"/>
    <cellStyle name="Normal 41" xfId="1587" xr:uid="{00000000-0005-0000-0000-000031060000}"/>
    <cellStyle name="Normal 41 2" xfId="1588" xr:uid="{00000000-0005-0000-0000-000032060000}"/>
    <cellStyle name="Normal 41 2 2" xfId="1589" xr:uid="{00000000-0005-0000-0000-000033060000}"/>
    <cellStyle name="Normal 41 2 3" xfId="1590" xr:uid="{00000000-0005-0000-0000-000034060000}"/>
    <cellStyle name="Normal 41 3" xfId="1591" xr:uid="{00000000-0005-0000-0000-000035060000}"/>
    <cellStyle name="Normal 41 4" xfId="1592" xr:uid="{00000000-0005-0000-0000-000036060000}"/>
    <cellStyle name="Normal 42" xfId="1593" xr:uid="{00000000-0005-0000-0000-000037060000}"/>
    <cellStyle name="Normal 42 2" xfId="1594" xr:uid="{00000000-0005-0000-0000-000038060000}"/>
    <cellStyle name="Normal 42 2 2" xfId="1595" xr:uid="{00000000-0005-0000-0000-000039060000}"/>
    <cellStyle name="Normal 42 2 3" xfId="1596" xr:uid="{00000000-0005-0000-0000-00003A060000}"/>
    <cellStyle name="Normal 42 3" xfId="1597" xr:uid="{00000000-0005-0000-0000-00003B060000}"/>
    <cellStyle name="Normal 42 4" xfId="1598" xr:uid="{00000000-0005-0000-0000-00003C060000}"/>
    <cellStyle name="Normal 43" xfId="1599" xr:uid="{00000000-0005-0000-0000-00003D060000}"/>
    <cellStyle name="Normal 43 2" xfId="1600" xr:uid="{00000000-0005-0000-0000-00003E060000}"/>
    <cellStyle name="Normal 43 2 2" xfId="1601" xr:uid="{00000000-0005-0000-0000-00003F060000}"/>
    <cellStyle name="Normal 43 2 3" xfId="1602" xr:uid="{00000000-0005-0000-0000-000040060000}"/>
    <cellStyle name="Normal 43 3" xfId="1603" xr:uid="{00000000-0005-0000-0000-000041060000}"/>
    <cellStyle name="Normal 43 4" xfId="1604" xr:uid="{00000000-0005-0000-0000-000042060000}"/>
    <cellStyle name="Normal 44" xfId="1605" xr:uid="{00000000-0005-0000-0000-000043060000}"/>
    <cellStyle name="Normal 44 2" xfId="1606" xr:uid="{00000000-0005-0000-0000-000044060000}"/>
    <cellStyle name="Normal 44 3" xfId="1607" xr:uid="{00000000-0005-0000-0000-000045060000}"/>
    <cellStyle name="Normal 44 3 2" xfId="1608" xr:uid="{00000000-0005-0000-0000-000046060000}"/>
    <cellStyle name="Normal 44 3 3" xfId="1609" xr:uid="{00000000-0005-0000-0000-000047060000}"/>
    <cellStyle name="Normal 44 4" xfId="1610" xr:uid="{00000000-0005-0000-0000-000048060000}"/>
    <cellStyle name="Normal 44 5" xfId="1611" xr:uid="{00000000-0005-0000-0000-000049060000}"/>
    <cellStyle name="Normal 45" xfId="1612" xr:uid="{00000000-0005-0000-0000-00004A060000}"/>
    <cellStyle name="Normal 45 2" xfId="1613" xr:uid="{00000000-0005-0000-0000-00004B060000}"/>
    <cellStyle name="Normal 45 2 2" xfId="1614" xr:uid="{00000000-0005-0000-0000-00004C060000}"/>
    <cellStyle name="Normal 45 2 3" xfId="1615" xr:uid="{00000000-0005-0000-0000-00004D060000}"/>
    <cellStyle name="Normal 45 3" xfId="1616" xr:uid="{00000000-0005-0000-0000-00004E060000}"/>
    <cellStyle name="Normal 45 4" xfId="1617" xr:uid="{00000000-0005-0000-0000-00004F060000}"/>
    <cellStyle name="Normal 46" xfId="1618" xr:uid="{00000000-0005-0000-0000-000050060000}"/>
    <cellStyle name="Normal 46 2" xfId="1619" xr:uid="{00000000-0005-0000-0000-000051060000}"/>
    <cellStyle name="Normal 46 2 2" xfId="1620" xr:uid="{00000000-0005-0000-0000-000052060000}"/>
    <cellStyle name="Normal 46 2 3" xfId="1621" xr:uid="{00000000-0005-0000-0000-000053060000}"/>
    <cellStyle name="Normal 46 3" xfId="1622" xr:uid="{00000000-0005-0000-0000-000054060000}"/>
    <cellStyle name="Normal 46 4" xfId="1623" xr:uid="{00000000-0005-0000-0000-000055060000}"/>
    <cellStyle name="Normal 47" xfId="1624" xr:uid="{00000000-0005-0000-0000-000056060000}"/>
    <cellStyle name="Normal 47 2" xfId="1625" xr:uid="{00000000-0005-0000-0000-000057060000}"/>
    <cellStyle name="Normal 47 3" xfId="1626" xr:uid="{00000000-0005-0000-0000-000058060000}"/>
    <cellStyle name="Normal 48" xfId="1627" xr:uid="{00000000-0005-0000-0000-000059060000}"/>
    <cellStyle name="Normal 48 2" xfId="1628" xr:uid="{00000000-0005-0000-0000-00005A060000}"/>
    <cellStyle name="Normal 48 3" xfId="1629" xr:uid="{00000000-0005-0000-0000-00005B060000}"/>
    <cellStyle name="Normal 49" xfId="1630" xr:uid="{00000000-0005-0000-0000-00005C060000}"/>
    <cellStyle name="Normal 49 2" xfId="1631" xr:uid="{00000000-0005-0000-0000-00005D060000}"/>
    <cellStyle name="Normal 49 3" xfId="1632" xr:uid="{00000000-0005-0000-0000-00005E060000}"/>
    <cellStyle name="Normal 5" xfId="1633" xr:uid="{00000000-0005-0000-0000-00005F060000}"/>
    <cellStyle name="Normal 5 10" xfId="1634" xr:uid="{00000000-0005-0000-0000-000060060000}"/>
    <cellStyle name="Normal 5 11" xfId="1635" xr:uid="{00000000-0005-0000-0000-000061060000}"/>
    <cellStyle name="Normal 5 2" xfId="1636" xr:uid="{00000000-0005-0000-0000-000062060000}"/>
    <cellStyle name="Normal 5 2 2" xfId="1637" xr:uid="{00000000-0005-0000-0000-000063060000}"/>
    <cellStyle name="Normal 5 2 2 2" xfId="1638" xr:uid="{00000000-0005-0000-0000-000064060000}"/>
    <cellStyle name="Normal 5 2 2 3" xfId="1639" xr:uid="{00000000-0005-0000-0000-000065060000}"/>
    <cellStyle name="Normal 5 2 3" xfId="1640" xr:uid="{00000000-0005-0000-0000-000066060000}"/>
    <cellStyle name="Normal 5 3" xfId="1641" xr:uid="{00000000-0005-0000-0000-000067060000}"/>
    <cellStyle name="Normal 5 3 2" xfId="1642" xr:uid="{00000000-0005-0000-0000-000068060000}"/>
    <cellStyle name="Normal 5 3 2 2" xfId="1643" xr:uid="{00000000-0005-0000-0000-000069060000}"/>
    <cellStyle name="Normal 5 3 2 3" xfId="1644" xr:uid="{00000000-0005-0000-0000-00006A060000}"/>
    <cellStyle name="Normal 5 3 2 4" xfId="1645" xr:uid="{00000000-0005-0000-0000-00006B060000}"/>
    <cellStyle name="Normal 5 3 3" xfId="1646" xr:uid="{00000000-0005-0000-0000-00006C060000}"/>
    <cellStyle name="Normal 5 3 3 2" xfId="1647" xr:uid="{00000000-0005-0000-0000-00006D060000}"/>
    <cellStyle name="Normal 5 3 3 3" xfId="1648" xr:uid="{00000000-0005-0000-0000-00006E060000}"/>
    <cellStyle name="Normal 5 3 3 4" xfId="1649" xr:uid="{00000000-0005-0000-0000-00006F060000}"/>
    <cellStyle name="Normal 5 3 3 5" xfId="1650" xr:uid="{00000000-0005-0000-0000-000070060000}"/>
    <cellStyle name="Normal 5 3 4" xfId="1651" xr:uid="{00000000-0005-0000-0000-000071060000}"/>
    <cellStyle name="Normal 5 4" xfId="1652" xr:uid="{00000000-0005-0000-0000-000072060000}"/>
    <cellStyle name="Normal 5 4 2" xfId="1653" xr:uid="{00000000-0005-0000-0000-000073060000}"/>
    <cellStyle name="Normal 5 4 2 2" xfId="1654" xr:uid="{00000000-0005-0000-0000-000074060000}"/>
    <cellStyle name="Normal 5 4 2 3" xfId="1655" xr:uid="{00000000-0005-0000-0000-000075060000}"/>
    <cellStyle name="Normal 5 4 3" xfId="1656" xr:uid="{00000000-0005-0000-0000-000076060000}"/>
    <cellStyle name="Normal 5 4 4" xfId="1657" xr:uid="{00000000-0005-0000-0000-000077060000}"/>
    <cellStyle name="Normal 5 5" xfId="1658" xr:uid="{00000000-0005-0000-0000-000078060000}"/>
    <cellStyle name="Normal 5 5 2" xfId="1659" xr:uid="{00000000-0005-0000-0000-000079060000}"/>
    <cellStyle name="Normal 5 5 2 2" xfId="1660" xr:uid="{00000000-0005-0000-0000-00007A060000}"/>
    <cellStyle name="Normal 5 5 3" xfId="1661" xr:uid="{00000000-0005-0000-0000-00007B060000}"/>
    <cellStyle name="Normal 5 6" xfId="1662" xr:uid="{00000000-0005-0000-0000-00007C060000}"/>
    <cellStyle name="Normal 5 6 2" xfId="1663" xr:uid="{00000000-0005-0000-0000-00007D060000}"/>
    <cellStyle name="Normal 5 6 3" xfId="1664" xr:uid="{00000000-0005-0000-0000-00007E060000}"/>
    <cellStyle name="Normal 5 7" xfId="1665" xr:uid="{00000000-0005-0000-0000-00007F060000}"/>
    <cellStyle name="Normal 5 8" xfId="1666" xr:uid="{00000000-0005-0000-0000-000080060000}"/>
    <cellStyle name="Normal 5 9" xfId="1667" xr:uid="{00000000-0005-0000-0000-000081060000}"/>
    <cellStyle name="Normal 5 9 2" xfId="1668" xr:uid="{00000000-0005-0000-0000-000082060000}"/>
    <cellStyle name="Normal 5 9 3" xfId="1669" xr:uid="{00000000-0005-0000-0000-000083060000}"/>
    <cellStyle name="Normal 5_Cuadro No. 1" xfId="1670" xr:uid="{00000000-0005-0000-0000-000084060000}"/>
    <cellStyle name="Normal 50" xfId="1671" xr:uid="{00000000-0005-0000-0000-000085060000}"/>
    <cellStyle name="Normal 50 2" xfId="1672" xr:uid="{00000000-0005-0000-0000-000086060000}"/>
    <cellStyle name="Normal 50 3" xfId="1673" xr:uid="{00000000-0005-0000-0000-000087060000}"/>
    <cellStyle name="Normal 51" xfId="1674" xr:uid="{00000000-0005-0000-0000-000088060000}"/>
    <cellStyle name="Normal 51 2" xfId="1675" xr:uid="{00000000-0005-0000-0000-000089060000}"/>
    <cellStyle name="Normal 51 3" xfId="1676" xr:uid="{00000000-0005-0000-0000-00008A060000}"/>
    <cellStyle name="Normal 52" xfId="1677" xr:uid="{00000000-0005-0000-0000-00008B060000}"/>
    <cellStyle name="Normal 52 2" xfId="1678" xr:uid="{00000000-0005-0000-0000-00008C060000}"/>
    <cellStyle name="Normal 52 3" xfId="1679" xr:uid="{00000000-0005-0000-0000-00008D060000}"/>
    <cellStyle name="Normal 53" xfId="1680" xr:uid="{00000000-0005-0000-0000-00008E060000}"/>
    <cellStyle name="Normal 53 2" xfId="1681" xr:uid="{00000000-0005-0000-0000-00008F060000}"/>
    <cellStyle name="Normal 53 3" xfId="1682" xr:uid="{00000000-0005-0000-0000-000090060000}"/>
    <cellStyle name="Normal 54" xfId="1683" xr:uid="{00000000-0005-0000-0000-000091060000}"/>
    <cellStyle name="Normal 54 2" xfId="1684" xr:uid="{00000000-0005-0000-0000-000092060000}"/>
    <cellStyle name="Normal 54 3" xfId="1685" xr:uid="{00000000-0005-0000-0000-000093060000}"/>
    <cellStyle name="Normal 55" xfId="1686" xr:uid="{00000000-0005-0000-0000-000094060000}"/>
    <cellStyle name="Normal 56" xfId="1687" xr:uid="{00000000-0005-0000-0000-000095060000}"/>
    <cellStyle name="Normal 56 2" xfId="1688" xr:uid="{00000000-0005-0000-0000-000096060000}"/>
    <cellStyle name="Normal 56 3" xfId="1689" xr:uid="{00000000-0005-0000-0000-000097060000}"/>
    <cellStyle name="Normal 57" xfId="1690" xr:uid="{00000000-0005-0000-0000-000098060000}"/>
    <cellStyle name="Normal 57 2" xfId="1691" xr:uid="{00000000-0005-0000-0000-000099060000}"/>
    <cellStyle name="Normal 57 3" xfId="1692" xr:uid="{00000000-0005-0000-0000-00009A060000}"/>
    <cellStyle name="Normal 58" xfId="1693" xr:uid="{00000000-0005-0000-0000-00009B060000}"/>
    <cellStyle name="Normal 58 2" xfId="1694" xr:uid="{00000000-0005-0000-0000-00009C060000}"/>
    <cellStyle name="Normal 58 3" xfId="1695" xr:uid="{00000000-0005-0000-0000-00009D060000}"/>
    <cellStyle name="Normal 59" xfId="1696" xr:uid="{00000000-0005-0000-0000-00009E060000}"/>
    <cellStyle name="Normal 59 2" xfId="1697" xr:uid="{00000000-0005-0000-0000-00009F060000}"/>
    <cellStyle name="Normal 59 3" xfId="1698" xr:uid="{00000000-0005-0000-0000-0000A0060000}"/>
    <cellStyle name="Normal 6" xfId="6" xr:uid="{00000000-0005-0000-0000-0000A1060000}"/>
    <cellStyle name="Normal 6 10" xfId="1699" xr:uid="{00000000-0005-0000-0000-0000A2060000}"/>
    <cellStyle name="Normal 6 11" xfId="1700" xr:uid="{00000000-0005-0000-0000-0000A3060000}"/>
    <cellStyle name="Normal 6 12" xfId="3" xr:uid="{00000000-0005-0000-0000-0000A4060000}"/>
    <cellStyle name="Normal 6 2" xfId="1701" xr:uid="{00000000-0005-0000-0000-0000A5060000}"/>
    <cellStyle name="Normal 6 2 2" xfId="1702" xr:uid="{00000000-0005-0000-0000-0000A6060000}"/>
    <cellStyle name="Normal 6 2 2 2" xfId="1703" xr:uid="{00000000-0005-0000-0000-0000A7060000}"/>
    <cellStyle name="Normal 6 2 2 2 2" xfId="1704" xr:uid="{00000000-0005-0000-0000-0000A8060000}"/>
    <cellStyle name="Normal 6 2 2 2 3" xfId="1705" xr:uid="{00000000-0005-0000-0000-0000A9060000}"/>
    <cellStyle name="Normal 6 2 2 3" xfId="1706" xr:uid="{00000000-0005-0000-0000-0000AA060000}"/>
    <cellStyle name="Normal 6 2 3" xfId="1707" xr:uid="{00000000-0005-0000-0000-0000AB060000}"/>
    <cellStyle name="Normal 6 2 3 2" xfId="1708" xr:uid="{00000000-0005-0000-0000-0000AC060000}"/>
    <cellStyle name="Normal 6 2 4" xfId="1709" xr:uid="{00000000-0005-0000-0000-0000AD060000}"/>
    <cellStyle name="Normal 6 2 5" xfId="1710" xr:uid="{00000000-0005-0000-0000-0000AE060000}"/>
    <cellStyle name="Normal 6 2 6" xfId="1711" xr:uid="{00000000-0005-0000-0000-0000AF060000}"/>
    <cellStyle name="Normal 6 2_Cuadro No. 1" xfId="1712" xr:uid="{00000000-0005-0000-0000-0000B0060000}"/>
    <cellStyle name="Normal 6 3" xfId="1713" xr:uid="{00000000-0005-0000-0000-0000B1060000}"/>
    <cellStyle name="Normal 6 3 2" xfId="1714" xr:uid="{00000000-0005-0000-0000-0000B2060000}"/>
    <cellStyle name="Normal 6 3 2 2" xfId="1715" xr:uid="{00000000-0005-0000-0000-0000B3060000}"/>
    <cellStyle name="Normal 6 3 2 3" xfId="1716" xr:uid="{00000000-0005-0000-0000-0000B4060000}"/>
    <cellStyle name="Normal 6 3 3" xfId="1717" xr:uid="{00000000-0005-0000-0000-0000B5060000}"/>
    <cellStyle name="Normal 6 3 4" xfId="1718" xr:uid="{00000000-0005-0000-0000-0000B6060000}"/>
    <cellStyle name="Normal 6 3 5" xfId="1719" xr:uid="{00000000-0005-0000-0000-0000B7060000}"/>
    <cellStyle name="Normal 6 3 6" xfId="1720" xr:uid="{00000000-0005-0000-0000-0000B8060000}"/>
    <cellStyle name="Normal 6 4" xfId="1721" xr:uid="{00000000-0005-0000-0000-0000B9060000}"/>
    <cellStyle name="Normal 6 4 2" xfId="1722" xr:uid="{00000000-0005-0000-0000-0000BA060000}"/>
    <cellStyle name="Normal 6 4 3" xfId="1723" xr:uid="{00000000-0005-0000-0000-0000BB060000}"/>
    <cellStyle name="Normal 6 4 4" xfId="1724" xr:uid="{00000000-0005-0000-0000-0000BC060000}"/>
    <cellStyle name="Normal 6 5" xfId="1725" xr:uid="{00000000-0005-0000-0000-0000BD060000}"/>
    <cellStyle name="Normal 6 5 2" xfId="1726" xr:uid="{00000000-0005-0000-0000-0000BE060000}"/>
    <cellStyle name="Normal 6 5 3" xfId="1727" xr:uid="{00000000-0005-0000-0000-0000BF060000}"/>
    <cellStyle name="Normal 6 5 4" xfId="1728" xr:uid="{00000000-0005-0000-0000-0000C0060000}"/>
    <cellStyle name="Normal 6 6" xfId="1729" xr:uid="{00000000-0005-0000-0000-0000C1060000}"/>
    <cellStyle name="Normal 6 6 2" xfId="1730" xr:uid="{00000000-0005-0000-0000-0000C2060000}"/>
    <cellStyle name="Normal 6 6 2 2" xfId="1731" xr:uid="{00000000-0005-0000-0000-0000C3060000}"/>
    <cellStyle name="Normal 6 6 2 3" xfId="1732" xr:uid="{00000000-0005-0000-0000-0000C4060000}"/>
    <cellStyle name="Normal 6 6 3" xfId="1733" xr:uid="{00000000-0005-0000-0000-0000C5060000}"/>
    <cellStyle name="Normal 6 6 4" xfId="1734" xr:uid="{00000000-0005-0000-0000-0000C6060000}"/>
    <cellStyle name="Normal 6 7" xfId="1735" xr:uid="{00000000-0005-0000-0000-0000C7060000}"/>
    <cellStyle name="Normal 6 7 2" xfId="1736" xr:uid="{00000000-0005-0000-0000-0000C8060000}"/>
    <cellStyle name="Normal 6 7 3" xfId="1737" xr:uid="{00000000-0005-0000-0000-0000C9060000}"/>
    <cellStyle name="Normal 6 8" xfId="1738" xr:uid="{00000000-0005-0000-0000-0000CA060000}"/>
    <cellStyle name="Normal 6 8 2" xfId="1739" xr:uid="{00000000-0005-0000-0000-0000CB060000}"/>
    <cellStyle name="Normal 6 8 3" xfId="1740" xr:uid="{00000000-0005-0000-0000-0000CC060000}"/>
    <cellStyle name="Normal 6 9" xfId="1741" xr:uid="{00000000-0005-0000-0000-0000CD060000}"/>
    <cellStyle name="Normal 6 9 2" xfId="1742" xr:uid="{00000000-0005-0000-0000-0000CE060000}"/>
    <cellStyle name="Normal 6 9 3" xfId="1743" xr:uid="{00000000-0005-0000-0000-0000CF060000}"/>
    <cellStyle name="Normal 6_Cuadro No. 1" xfId="1744" xr:uid="{00000000-0005-0000-0000-0000D0060000}"/>
    <cellStyle name="Normal 60" xfId="1745" xr:uid="{00000000-0005-0000-0000-0000D1060000}"/>
    <cellStyle name="Normal 60 2" xfId="1746" xr:uid="{00000000-0005-0000-0000-0000D2060000}"/>
    <cellStyle name="Normal 60 3" xfId="1747" xr:uid="{00000000-0005-0000-0000-0000D3060000}"/>
    <cellStyle name="Normal 61" xfId="1748" xr:uid="{00000000-0005-0000-0000-0000D4060000}"/>
    <cellStyle name="Normal 61 2" xfId="1749" xr:uid="{00000000-0005-0000-0000-0000D5060000}"/>
    <cellStyle name="Normal 61 3" xfId="1750" xr:uid="{00000000-0005-0000-0000-0000D6060000}"/>
    <cellStyle name="Normal 62" xfId="1751" xr:uid="{00000000-0005-0000-0000-0000D7060000}"/>
    <cellStyle name="Normal 62 2" xfId="1752" xr:uid="{00000000-0005-0000-0000-0000D8060000}"/>
    <cellStyle name="Normal 62 3" xfId="1753" xr:uid="{00000000-0005-0000-0000-0000D9060000}"/>
    <cellStyle name="Normal 63" xfId="1754" xr:uid="{00000000-0005-0000-0000-0000DA060000}"/>
    <cellStyle name="Normal 63 2" xfId="1755" xr:uid="{00000000-0005-0000-0000-0000DB060000}"/>
    <cellStyle name="Normal 63 3" xfId="1756" xr:uid="{00000000-0005-0000-0000-0000DC060000}"/>
    <cellStyle name="Normal 64" xfId="1757" xr:uid="{00000000-0005-0000-0000-0000DD060000}"/>
    <cellStyle name="Normal 64 2" xfId="1758" xr:uid="{00000000-0005-0000-0000-0000DE060000}"/>
    <cellStyle name="Normal 64 3" xfId="1759" xr:uid="{00000000-0005-0000-0000-0000DF060000}"/>
    <cellStyle name="Normal 65" xfId="1760" xr:uid="{00000000-0005-0000-0000-0000E0060000}"/>
    <cellStyle name="Normal 65 2" xfId="1761" xr:uid="{00000000-0005-0000-0000-0000E1060000}"/>
    <cellStyle name="Normal 65 3" xfId="1762" xr:uid="{00000000-0005-0000-0000-0000E2060000}"/>
    <cellStyle name="Normal 66" xfId="1763" xr:uid="{00000000-0005-0000-0000-0000E3060000}"/>
    <cellStyle name="Normal 66 2" xfId="1764" xr:uid="{00000000-0005-0000-0000-0000E4060000}"/>
    <cellStyle name="Normal 66 3" xfId="1765" xr:uid="{00000000-0005-0000-0000-0000E5060000}"/>
    <cellStyle name="Normal 67" xfId="1766" xr:uid="{00000000-0005-0000-0000-0000E6060000}"/>
    <cellStyle name="Normal 67 2" xfId="1767" xr:uid="{00000000-0005-0000-0000-0000E7060000}"/>
    <cellStyle name="Normal 67 3" xfId="1768" xr:uid="{00000000-0005-0000-0000-0000E8060000}"/>
    <cellStyle name="Normal 68" xfId="1769" xr:uid="{00000000-0005-0000-0000-0000E9060000}"/>
    <cellStyle name="Normal 68 2" xfId="1770" xr:uid="{00000000-0005-0000-0000-0000EA060000}"/>
    <cellStyle name="Normal 68 3" xfId="1771" xr:uid="{00000000-0005-0000-0000-0000EB060000}"/>
    <cellStyle name="Normal 69" xfId="1772" xr:uid="{00000000-0005-0000-0000-0000EC060000}"/>
    <cellStyle name="Normal 69 2" xfId="1773" xr:uid="{00000000-0005-0000-0000-0000ED060000}"/>
    <cellStyle name="Normal 69 3" xfId="1774" xr:uid="{00000000-0005-0000-0000-0000EE060000}"/>
    <cellStyle name="Normal 7" xfId="1775" xr:uid="{00000000-0005-0000-0000-0000EF060000}"/>
    <cellStyle name="Normal 7 10" xfId="1776" xr:uid="{00000000-0005-0000-0000-0000F0060000}"/>
    <cellStyle name="Normal 7 11" xfId="1777" xr:uid="{00000000-0005-0000-0000-0000F1060000}"/>
    <cellStyle name="Normal 7 12" xfId="1778" xr:uid="{00000000-0005-0000-0000-0000F2060000}"/>
    <cellStyle name="Normal 7 2" xfId="1779" xr:uid="{00000000-0005-0000-0000-0000F3060000}"/>
    <cellStyle name="Normal 7 2 2" xfId="1780" xr:uid="{00000000-0005-0000-0000-0000F4060000}"/>
    <cellStyle name="Normal 7 2 2 2" xfId="1781" xr:uid="{00000000-0005-0000-0000-0000F5060000}"/>
    <cellStyle name="Normal 7 2 3" xfId="1782" xr:uid="{00000000-0005-0000-0000-0000F6060000}"/>
    <cellStyle name="Normal 7 2 3 2" xfId="1783" xr:uid="{00000000-0005-0000-0000-0000F7060000}"/>
    <cellStyle name="Normal 7 2 3 3" xfId="1784" xr:uid="{00000000-0005-0000-0000-0000F8060000}"/>
    <cellStyle name="Normal 7 2 4" xfId="1785" xr:uid="{00000000-0005-0000-0000-0000F9060000}"/>
    <cellStyle name="Normal 7 2 5" xfId="1786" xr:uid="{00000000-0005-0000-0000-0000FA060000}"/>
    <cellStyle name="Normal 7 2 6" xfId="1787" xr:uid="{00000000-0005-0000-0000-0000FB060000}"/>
    <cellStyle name="Normal 7 3" xfId="1788" xr:uid="{00000000-0005-0000-0000-0000FC060000}"/>
    <cellStyle name="Normal 7 3 2" xfId="1789" xr:uid="{00000000-0005-0000-0000-0000FD060000}"/>
    <cellStyle name="Normal 7 3 2 2" xfId="1790" xr:uid="{00000000-0005-0000-0000-0000FE060000}"/>
    <cellStyle name="Normal 7 3 2 3" xfId="1791" xr:uid="{00000000-0005-0000-0000-0000FF060000}"/>
    <cellStyle name="Normal 7 3 3" xfId="1792" xr:uid="{00000000-0005-0000-0000-000000070000}"/>
    <cellStyle name="Normal 7 3 4" xfId="1793" xr:uid="{00000000-0005-0000-0000-000001070000}"/>
    <cellStyle name="Normal 7 3 5" xfId="1794" xr:uid="{00000000-0005-0000-0000-000002070000}"/>
    <cellStyle name="Normal 7 3 6" xfId="1795" xr:uid="{00000000-0005-0000-0000-000003070000}"/>
    <cellStyle name="Normal 7 4" xfId="1796" xr:uid="{00000000-0005-0000-0000-000004070000}"/>
    <cellStyle name="Normal 7 4 2" xfId="1797" xr:uid="{00000000-0005-0000-0000-000005070000}"/>
    <cellStyle name="Normal 7 4 2 2" xfId="1798" xr:uid="{00000000-0005-0000-0000-000006070000}"/>
    <cellStyle name="Normal 7 4 2 3" xfId="1799" xr:uid="{00000000-0005-0000-0000-000007070000}"/>
    <cellStyle name="Normal 7 4 3" xfId="1800" xr:uid="{00000000-0005-0000-0000-000008070000}"/>
    <cellStyle name="Normal 7 4 4" xfId="1801" xr:uid="{00000000-0005-0000-0000-000009070000}"/>
    <cellStyle name="Normal 7 4 5" xfId="1802" xr:uid="{00000000-0005-0000-0000-00000A070000}"/>
    <cellStyle name="Normal 7 4 6" xfId="1803" xr:uid="{00000000-0005-0000-0000-00000B070000}"/>
    <cellStyle name="Normal 7 5" xfId="1804" xr:uid="{00000000-0005-0000-0000-00000C070000}"/>
    <cellStyle name="Normal 7 5 2" xfId="1805" xr:uid="{00000000-0005-0000-0000-00000D070000}"/>
    <cellStyle name="Normal 7 5 3" xfId="1806" xr:uid="{00000000-0005-0000-0000-00000E070000}"/>
    <cellStyle name="Normal 7 5 4" xfId="1807" xr:uid="{00000000-0005-0000-0000-00000F070000}"/>
    <cellStyle name="Normal 7 6" xfId="1808" xr:uid="{00000000-0005-0000-0000-000010070000}"/>
    <cellStyle name="Normal 7 6 2" xfId="1809" xr:uid="{00000000-0005-0000-0000-000011070000}"/>
    <cellStyle name="Normal 7 6 3" xfId="1810" xr:uid="{00000000-0005-0000-0000-000012070000}"/>
    <cellStyle name="Normal 7 6 4" xfId="1811" xr:uid="{00000000-0005-0000-0000-000013070000}"/>
    <cellStyle name="Normal 7 7" xfId="1812" xr:uid="{00000000-0005-0000-0000-000014070000}"/>
    <cellStyle name="Normal 7 7 2" xfId="1813" xr:uid="{00000000-0005-0000-0000-000015070000}"/>
    <cellStyle name="Normal 7 7 3" xfId="1814" xr:uid="{00000000-0005-0000-0000-000016070000}"/>
    <cellStyle name="Normal 7 7 4" xfId="1815" xr:uid="{00000000-0005-0000-0000-000017070000}"/>
    <cellStyle name="Normal 7 8" xfId="1816" xr:uid="{00000000-0005-0000-0000-000018070000}"/>
    <cellStyle name="Normal 7 8 2" xfId="1817" xr:uid="{00000000-0005-0000-0000-000019070000}"/>
    <cellStyle name="Normal 7 8 3" xfId="1818" xr:uid="{00000000-0005-0000-0000-00001A070000}"/>
    <cellStyle name="Normal 7 9" xfId="1819" xr:uid="{00000000-0005-0000-0000-00001B070000}"/>
    <cellStyle name="Normal 7 9 2" xfId="1820" xr:uid="{00000000-0005-0000-0000-00001C070000}"/>
    <cellStyle name="Normal 7 9 3" xfId="1821" xr:uid="{00000000-0005-0000-0000-00001D070000}"/>
    <cellStyle name="Normal 70" xfId="1822" xr:uid="{00000000-0005-0000-0000-00001E070000}"/>
    <cellStyle name="Normal 70 2" xfId="1823" xr:uid="{00000000-0005-0000-0000-00001F070000}"/>
    <cellStyle name="Normal 70 3" xfId="1824" xr:uid="{00000000-0005-0000-0000-000020070000}"/>
    <cellStyle name="Normal 71" xfId="1825" xr:uid="{00000000-0005-0000-0000-000021070000}"/>
    <cellStyle name="Normal 71 2" xfId="1826" xr:uid="{00000000-0005-0000-0000-000022070000}"/>
    <cellStyle name="Normal 71 3" xfId="1827" xr:uid="{00000000-0005-0000-0000-000023070000}"/>
    <cellStyle name="Normal 72" xfId="1828" xr:uid="{00000000-0005-0000-0000-000024070000}"/>
    <cellStyle name="Normal 72 2" xfId="1829" xr:uid="{00000000-0005-0000-0000-000025070000}"/>
    <cellStyle name="Normal 72 3" xfId="1830" xr:uid="{00000000-0005-0000-0000-000026070000}"/>
    <cellStyle name="Normal 73" xfId="1831" xr:uid="{00000000-0005-0000-0000-000027070000}"/>
    <cellStyle name="Normal 73 2" xfId="1832" xr:uid="{00000000-0005-0000-0000-000028070000}"/>
    <cellStyle name="Normal 73 3" xfId="1833" xr:uid="{00000000-0005-0000-0000-000029070000}"/>
    <cellStyle name="Normal 74" xfId="1834" xr:uid="{00000000-0005-0000-0000-00002A070000}"/>
    <cellStyle name="Normal 74 2" xfId="1835" xr:uid="{00000000-0005-0000-0000-00002B070000}"/>
    <cellStyle name="Normal 74 3" xfId="1836" xr:uid="{00000000-0005-0000-0000-00002C070000}"/>
    <cellStyle name="Normal 75" xfId="1837" xr:uid="{00000000-0005-0000-0000-00002D070000}"/>
    <cellStyle name="Normal 75 2" xfId="1838" xr:uid="{00000000-0005-0000-0000-00002E070000}"/>
    <cellStyle name="Normal 75 3" xfId="1839" xr:uid="{00000000-0005-0000-0000-00002F070000}"/>
    <cellStyle name="Normal 76" xfId="1840" xr:uid="{00000000-0005-0000-0000-000030070000}"/>
    <cellStyle name="Normal 76 2" xfId="1841" xr:uid="{00000000-0005-0000-0000-000031070000}"/>
    <cellStyle name="Normal 76 3" xfId="1842" xr:uid="{00000000-0005-0000-0000-000032070000}"/>
    <cellStyle name="Normal 76 4" xfId="1843" xr:uid="{00000000-0005-0000-0000-000033070000}"/>
    <cellStyle name="Normal 77" xfId="1844" xr:uid="{00000000-0005-0000-0000-000034070000}"/>
    <cellStyle name="Normal 77 2" xfId="1845" xr:uid="{00000000-0005-0000-0000-000035070000}"/>
    <cellStyle name="Normal 77 3" xfId="1846" xr:uid="{00000000-0005-0000-0000-000036070000}"/>
    <cellStyle name="Normal 78" xfId="1847" xr:uid="{00000000-0005-0000-0000-000037070000}"/>
    <cellStyle name="Normal 78 2" xfId="1848" xr:uid="{00000000-0005-0000-0000-000038070000}"/>
    <cellStyle name="Normal 78 3" xfId="1849" xr:uid="{00000000-0005-0000-0000-000039070000}"/>
    <cellStyle name="Normal 79" xfId="1850" xr:uid="{00000000-0005-0000-0000-00003A070000}"/>
    <cellStyle name="Normal 79 2" xfId="1851" xr:uid="{00000000-0005-0000-0000-00003B070000}"/>
    <cellStyle name="Normal 79 3" xfId="1852" xr:uid="{00000000-0005-0000-0000-00003C070000}"/>
    <cellStyle name="Normal 8" xfId="1853" xr:uid="{00000000-0005-0000-0000-00003D070000}"/>
    <cellStyle name="Normal 8 2" xfId="1854" xr:uid="{00000000-0005-0000-0000-00003E070000}"/>
    <cellStyle name="Normal 8 2 2" xfId="1855" xr:uid="{00000000-0005-0000-0000-00003F070000}"/>
    <cellStyle name="Normal 8 2 2 2" xfId="1856" xr:uid="{00000000-0005-0000-0000-000040070000}"/>
    <cellStyle name="Normal 8 2 2 3" xfId="1857" xr:uid="{00000000-0005-0000-0000-000041070000}"/>
    <cellStyle name="Normal 8 2 2 4" xfId="1858" xr:uid="{00000000-0005-0000-0000-000042070000}"/>
    <cellStyle name="Normal 8 2 3" xfId="1859" xr:uid="{00000000-0005-0000-0000-000043070000}"/>
    <cellStyle name="Normal 8 2 4" xfId="1860" xr:uid="{00000000-0005-0000-0000-000044070000}"/>
    <cellStyle name="Normal 8 2 5" xfId="1861" xr:uid="{00000000-0005-0000-0000-000045070000}"/>
    <cellStyle name="Normal 8 3" xfId="1862" xr:uid="{00000000-0005-0000-0000-000046070000}"/>
    <cellStyle name="Normal 8 3 2" xfId="1863" xr:uid="{00000000-0005-0000-0000-000047070000}"/>
    <cellStyle name="Normal 8 3 2 2" xfId="1864" xr:uid="{00000000-0005-0000-0000-000048070000}"/>
    <cellStyle name="Normal 8 3 3" xfId="1865" xr:uid="{00000000-0005-0000-0000-000049070000}"/>
    <cellStyle name="Normal 8 3 4" xfId="1866" xr:uid="{00000000-0005-0000-0000-00004A070000}"/>
    <cellStyle name="Normal 8 3 5" xfId="1867" xr:uid="{00000000-0005-0000-0000-00004B070000}"/>
    <cellStyle name="Normal 8 4" xfId="1868" xr:uid="{00000000-0005-0000-0000-00004C070000}"/>
    <cellStyle name="Normal 8 5" xfId="1869" xr:uid="{00000000-0005-0000-0000-00004D070000}"/>
    <cellStyle name="Normal 8_Cuadro No. 1" xfId="1870" xr:uid="{00000000-0005-0000-0000-00004E070000}"/>
    <cellStyle name="Normal 80" xfId="1871" xr:uid="{00000000-0005-0000-0000-00004F070000}"/>
    <cellStyle name="Normal 80 2" xfId="1872" xr:uid="{00000000-0005-0000-0000-000050070000}"/>
    <cellStyle name="Normal 80 3" xfId="1873" xr:uid="{00000000-0005-0000-0000-000051070000}"/>
    <cellStyle name="Normal 80 4" xfId="1874" xr:uid="{00000000-0005-0000-0000-000052070000}"/>
    <cellStyle name="Normal 81" xfId="1875" xr:uid="{00000000-0005-0000-0000-000053070000}"/>
    <cellStyle name="Normal 81 2" xfId="1876" xr:uid="{00000000-0005-0000-0000-000054070000}"/>
    <cellStyle name="Normal 81 3" xfId="1877" xr:uid="{00000000-0005-0000-0000-000055070000}"/>
    <cellStyle name="Normal 82" xfId="1878" xr:uid="{00000000-0005-0000-0000-000056070000}"/>
    <cellStyle name="Normal 82 2" xfId="1879" xr:uid="{00000000-0005-0000-0000-000057070000}"/>
    <cellStyle name="Normal 82 3" xfId="1880" xr:uid="{00000000-0005-0000-0000-000058070000}"/>
    <cellStyle name="Normal 83" xfId="1881" xr:uid="{00000000-0005-0000-0000-000059070000}"/>
    <cellStyle name="Normal 83 2" xfId="1882" xr:uid="{00000000-0005-0000-0000-00005A070000}"/>
    <cellStyle name="Normal 83 3" xfId="1883" xr:uid="{00000000-0005-0000-0000-00005B070000}"/>
    <cellStyle name="Normal 84" xfId="1884" xr:uid="{00000000-0005-0000-0000-00005C070000}"/>
    <cellStyle name="Normal 84 2" xfId="1885" xr:uid="{00000000-0005-0000-0000-00005D070000}"/>
    <cellStyle name="Normal 84 3" xfId="1886" xr:uid="{00000000-0005-0000-0000-00005E070000}"/>
    <cellStyle name="Normal 85" xfId="1887" xr:uid="{00000000-0005-0000-0000-00005F070000}"/>
    <cellStyle name="Normal 85 2" xfId="1888" xr:uid="{00000000-0005-0000-0000-000060070000}"/>
    <cellStyle name="Normal 85 3" xfId="1889" xr:uid="{00000000-0005-0000-0000-000061070000}"/>
    <cellStyle name="Normal 86" xfId="1890" xr:uid="{00000000-0005-0000-0000-000062070000}"/>
    <cellStyle name="Normal 86 2" xfId="1891" xr:uid="{00000000-0005-0000-0000-000063070000}"/>
    <cellStyle name="Normal 86 3" xfId="1892" xr:uid="{00000000-0005-0000-0000-000064070000}"/>
    <cellStyle name="Normal 87" xfId="1893" xr:uid="{00000000-0005-0000-0000-000065070000}"/>
    <cellStyle name="Normal 87 2" xfId="1894" xr:uid="{00000000-0005-0000-0000-000066070000}"/>
    <cellStyle name="Normal 87 3" xfId="1895" xr:uid="{00000000-0005-0000-0000-000067070000}"/>
    <cellStyle name="Normal 88" xfId="1896" xr:uid="{00000000-0005-0000-0000-000068070000}"/>
    <cellStyle name="Normal 88 2" xfId="1897" xr:uid="{00000000-0005-0000-0000-000069070000}"/>
    <cellStyle name="Normal 88 3" xfId="1898" xr:uid="{00000000-0005-0000-0000-00006A070000}"/>
    <cellStyle name="Normal 89" xfId="1899" xr:uid="{00000000-0005-0000-0000-00006B070000}"/>
    <cellStyle name="Normal 89 2" xfId="1900" xr:uid="{00000000-0005-0000-0000-00006C070000}"/>
    <cellStyle name="Normal 89 3" xfId="1901" xr:uid="{00000000-0005-0000-0000-00006D070000}"/>
    <cellStyle name="Normal 9" xfId="1902" xr:uid="{00000000-0005-0000-0000-00006E070000}"/>
    <cellStyle name="Normal 9 2" xfId="1903" xr:uid="{00000000-0005-0000-0000-00006F070000}"/>
    <cellStyle name="Normal 9 2 2" xfId="1904" xr:uid="{00000000-0005-0000-0000-000070070000}"/>
    <cellStyle name="Normal 9 2 2 2" xfId="1905" xr:uid="{00000000-0005-0000-0000-000071070000}"/>
    <cellStyle name="Normal 9 2 2 3" xfId="1906" xr:uid="{00000000-0005-0000-0000-000072070000}"/>
    <cellStyle name="Normal 9 2 3" xfId="1907" xr:uid="{00000000-0005-0000-0000-000073070000}"/>
    <cellStyle name="Normal 9 2 4" xfId="1908" xr:uid="{00000000-0005-0000-0000-000074070000}"/>
    <cellStyle name="Normal 9 2 5" xfId="1909" xr:uid="{00000000-0005-0000-0000-000075070000}"/>
    <cellStyle name="Normal 9 3" xfId="1910" xr:uid="{00000000-0005-0000-0000-000076070000}"/>
    <cellStyle name="Normal 9 3 2" xfId="1911" xr:uid="{00000000-0005-0000-0000-000077070000}"/>
    <cellStyle name="Normal 9 3 2 2" xfId="1912" xr:uid="{00000000-0005-0000-0000-000078070000}"/>
    <cellStyle name="Normal 9 3 2 3" xfId="1913" xr:uid="{00000000-0005-0000-0000-000079070000}"/>
    <cellStyle name="Normal 9 3 3" xfId="1914" xr:uid="{00000000-0005-0000-0000-00007A070000}"/>
    <cellStyle name="Normal 9 3 4" xfId="1915" xr:uid="{00000000-0005-0000-0000-00007B070000}"/>
    <cellStyle name="Normal 9 4" xfId="1916" xr:uid="{00000000-0005-0000-0000-00007C070000}"/>
    <cellStyle name="Normal 9 4 2" xfId="1917" xr:uid="{00000000-0005-0000-0000-00007D070000}"/>
    <cellStyle name="Normal 9 4 3" xfId="1918" xr:uid="{00000000-0005-0000-0000-00007E070000}"/>
    <cellStyle name="Normal 9 4 4" xfId="1919" xr:uid="{00000000-0005-0000-0000-00007F070000}"/>
    <cellStyle name="Normal 9 4 5" xfId="1920" xr:uid="{00000000-0005-0000-0000-000080070000}"/>
    <cellStyle name="Normal 9 5" xfId="1921" xr:uid="{00000000-0005-0000-0000-000081070000}"/>
    <cellStyle name="Normal 9 6" xfId="1922" xr:uid="{00000000-0005-0000-0000-000082070000}"/>
    <cellStyle name="Normal 9_Cuadro No. 1" xfId="1923" xr:uid="{00000000-0005-0000-0000-000083070000}"/>
    <cellStyle name="Normal 90" xfId="1924" xr:uid="{00000000-0005-0000-0000-000084070000}"/>
    <cellStyle name="Normal 90 2" xfId="1925" xr:uid="{00000000-0005-0000-0000-000085070000}"/>
    <cellStyle name="Normal 90 3" xfId="1926" xr:uid="{00000000-0005-0000-0000-000086070000}"/>
    <cellStyle name="Normal 91" xfId="1927" xr:uid="{00000000-0005-0000-0000-000087070000}"/>
    <cellStyle name="Normal 91 2" xfId="1928" xr:uid="{00000000-0005-0000-0000-000088070000}"/>
    <cellStyle name="Normal 91 3" xfId="1929" xr:uid="{00000000-0005-0000-0000-000089070000}"/>
    <cellStyle name="Normal 92" xfId="1930" xr:uid="{00000000-0005-0000-0000-00008A070000}"/>
    <cellStyle name="Normal 92 2" xfId="1931" xr:uid="{00000000-0005-0000-0000-00008B070000}"/>
    <cellStyle name="Normal 92 3" xfId="1932" xr:uid="{00000000-0005-0000-0000-00008C070000}"/>
    <cellStyle name="Normal 93" xfId="1933" xr:uid="{00000000-0005-0000-0000-00008D070000}"/>
    <cellStyle name="Normal 93 2" xfId="1934" xr:uid="{00000000-0005-0000-0000-00008E070000}"/>
    <cellStyle name="Normal 93 3" xfId="1935" xr:uid="{00000000-0005-0000-0000-00008F070000}"/>
    <cellStyle name="Normal 94" xfId="1936" xr:uid="{00000000-0005-0000-0000-000090070000}"/>
    <cellStyle name="Normal 94 2" xfId="1937" xr:uid="{00000000-0005-0000-0000-000091070000}"/>
    <cellStyle name="Normal 94 3" xfId="1938" xr:uid="{00000000-0005-0000-0000-000092070000}"/>
    <cellStyle name="Normal 95" xfId="1939" xr:uid="{00000000-0005-0000-0000-000093070000}"/>
    <cellStyle name="Normal 95 2" xfId="1940" xr:uid="{00000000-0005-0000-0000-000094070000}"/>
    <cellStyle name="Normal 95 3" xfId="1941" xr:uid="{00000000-0005-0000-0000-000095070000}"/>
    <cellStyle name="Normal 96" xfId="1942" xr:uid="{00000000-0005-0000-0000-000096070000}"/>
    <cellStyle name="Normal 96 2" xfId="1943" xr:uid="{00000000-0005-0000-0000-000097070000}"/>
    <cellStyle name="Normal 96 3" xfId="1944" xr:uid="{00000000-0005-0000-0000-000098070000}"/>
    <cellStyle name="Normal 97" xfId="1945" xr:uid="{00000000-0005-0000-0000-000099070000}"/>
    <cellStyle name="Normal 97 2" xfId="1946" xr:uid="{00000000-0005-0000-0000-00009A070000}"/>
    <cellStyle name="Normal 97 3" xfId="1947" xr:uid="{00000000-0005-0000-0000-00009B070000}"/>
    <cellStyle name="Normal 98" xfId="1948" xr:uid="{00000000-0005-0000-0000-00009C070000}"/>
    <cellStyle name="Normal 98 2" xfId="1949" xr:uid="{00000000-0005-0000-0000-00009D070000}"/>
    <cellStyle name="Normal 98 3" xfId="1950" xr:uid="{00000000-0005-0000-0000-00009E070000}"/>
    <cellStyle name="Normal 99" xfId="1951" xr:uid="{00000000-0005-0000-0000-00009F070000}"/>
    <cellStyle name="Normal 99 2" xfId="1952" xr:uid="{00000000-0005-0000-0000-0000A0070000}"/>
    <cellStyle name="Normal 99 3" xfId="1953" xr:uid="{00000000-0005-0000-0000-0000A1070000}"/>
    <cellStyle name="Normal Table" xfId="1954" xr:uid="{00000000-0005-0000-0000-0000A2070000}"/>
    <cellStyle name="Normal Table 2" xfId="1955" xr:uid="{00000000-0005-0000-0000-0000A3070000}"/>
    <cellStyle name="Normal Table 3" xfId="1956" xr:uid="{00000000-0005-0000-0000-0000A4070000}"/>
    <cellStyle name="Normal_COMPARACION 2002-2001" xfId="2636" xr:uid="{00000000-0005-0000-0000-0000A5070000}"/>
    <cellStyle name="Notas 2" xfId="1957" xr:uid="{00000000-0005-0000-0000-0000A6070000}"/>
    <cellStyle name="Notas 2 2" xfId="1958" xr:uid="{00000000-0005-0000-0000-0000A7070000}"/>
    <cellStyle name="Notas 2 2 2" xfId="1959" xr:uid="{00000000-0005-0000-0000-0000A8070000}"/>
    <cellStyle name="Notas 2 2 2 2" xfId="1960" xr:uid="{00000000-0005-0000-0000-0000A9070000}"/>
    <cellStyle name="Notas 2 2 2 2 2" xfId="1961" xr:uid="{00000000-0005-0000-0000-0000AA070000}"/>
    <cellStyle name="Notas 2 2 2 2 3" xfId="1962" xr:uid="{00000000-0005-0000-0000-0000AB070000}"/>
    <cellStyle name="Notas 2 2 2 2 4" xfId="1963" xr:uid="{00000000-0005-0000-0000-0000AC070000}"/>
    <cellStyle name="Notas 2 2 2 3" xfId="1964" xr:uid="{00000000-0005-0000-0000-0000AD070000}"/>
    <cellStyle name="Notas 2 2 2 3 2" xfId="1965" xr:uid="{00000000-0005-0000-0000-0000AE070000}"/>
    <cellStyle name="Notas 2 2 2 3 3" xfId="1966" xr:uid="{00000000-0005-0000-0000-0000AF070000}"/>
    <cellStyle name="Notas 2 2 2 3 4" xfId="1967" xr:uid="{00000000-0005-0000-0000-0000B0070000}"/>
    <cellStyle name="Notas 2 2 2 4" xfId="1968" xr:uid="{00000000-0005-0000-0000-0000B1070000}"/>
    <cellStyle name="Notas 2 2 2 4 2" xfId="1969" xr:uid="{00000000-0005-0000-0000-0000B2070000}"/>
    <cellStyle name="Notas 2 2 2 4 3" xfId="1970" xr:uid="{00000000-0005-0000-0000-0000B3070000}"/>
    <cellStyle name="Notas 2 2 2 4 4" xfId="1971" xr:uid="{00000000-0005-0000-0000-0000B4070000}"/>
    <cellStyle name="Notas 2 2 2 4 5" xfId="1972" xr:uid="{00000000-0005-0000-0000-0000B5070000}"/>
    <cellStyle name="Notas 2 2 2 5" xfId="1973" xr:uid="{00000000-0005-0000-0000-0000B6070000}"/>
    <cellStyle name="Notas 2 2 2 5 2" xfId="1974" xr:uid="{00000000-0005-0000-0000-0000B7070000}"/>
    <cellStyle name="Notas 2 2 2 5 3" xfId="1975" xr:uid="{00000000-0005-0000-0000-0000B8070000}"/>
    <cellStyle name="Notas 2 2 2 6" xfId="1976" xr:uid="{00000000-0005-0000-0000-0000B9070000}"/>
    <cellStyle name="Notas 2 2 3" xfId="1977" xr:uid="{00000000-0005-0000-0000-0000BA070000}"/>
    <cellStyle name="Notas 2 2 3 2" xfId="1978" xr:uid="{00000000-0005-0000-0000-0000BB070000}"/>
    <cellStyle name="Notas 2 2 3 2 2" xfId="1979" xr:uid="{00000000-0005-0000-0000-0000BC070000}"/>
    <cellStyle name="Notas 2 2 3 2 3" xfId="1980" xr:uid="{00000000-0005-0000-0000-0000BD070000}"/>
    <cellStyle name="Notas 2 2 3 2 4" xfId="1981" xr:uid="{00000000-0005-0000-0000-0000BE070000}"/>
    <cellStyle name="Notas 2 2 3 3" xfId="1982" xr:uid="{00000000-0005-0000-0000-0000BF070000}"/>
    <cellStyle name="Notas 2 2 3 3 2" xfId="1983" xr:uid="{00000000-0005-0000-0000-0000C0070000}"/>
    <cellStyle name="Notas 2 2 3 3 3" xfId="1984" xr:uid="{00000000-0005-0000-0000-0000C1070000}"/>
    <cellStyle name="Notas 2 2 3 3 4" xfId="1985" xr:uid="{00000000-0005-0000-0000-0000C2070000}"/>
    <cellStyle name="Notas 2 2 3 4" xfId="1986" xr:uid="{00000000-0005-0000-0000-0000C3070000}"/>
    <cellStyle name="Notas 2 2 3 4 2" xfId="1987" xr:uid="{00000000-0005-0000-0000-0000C4070000}"/>
    <cellStyle name="Notas 2 2 3 4 3" xfId="1988" xr:uid="{00000000-0005-0000-0000-0000C5070000}"/>
    <cellStyle name="Notas 2 2 3 4 4" xfId="1989" xr:uid="{00000000-0005-0000-0000-0000C6070000}"/>
    <cellStyle name="Notas 2 2 3 4 5" xfId="1990" xr:uid="{00000000-0005-0000-0000-0000C7070000}"/>
    <cellStyle name="Notas 2 2 3 5" xfId="1991" xr:uid="{00000000-0005-0000-0000-0000C8070000}"/>
    <cellStyle name="Notas 2 2 3 5 2" xfId="1992" xr:uid="{00000000-0005-0000-0000-0000C9070000}"/>
    <cellStyle name="Notas 2 2 3 5 3" xfId="1993" xr:uid="{00000000-0005-0000-0000-0000CA070000}"/>
    <cellStyle name="Notas 2 2 3 5 4" xfId="1994" xr:uid="{00000000-0005-0000-0000-0000CB070000}"/>
    <cellStyle name="Notas 2 2 3 5 5" xfId="1995" xr:uid="{00000000-0005-0000-0000-0000CC070000}"/>
    <cellStyle name="Notas 2 2 3 6" xfId="1996" xr:uid="{00000000-0005-0000-0000-0000CD070000}"/>
    <cellStyle name="Notas 2 2 3 7" xfId="1997" xr:uid="{00000000-0005-0000-0000-0000CE070000}"/>
    <cellStyle name="Notas 2 2 3 8" xfId="1998" xr:uid="{00000000-0005-0000-0000-0000CF070000}"/>
    <cellStyle name="Notas 2 2 4" xfId="1999" xr:uid="{00000000-0005-0000-0000-0000D0070000}"/>
    <cellStyle name="Notas 2 2 4 2" xfId="2000" xr:uid="{00000000-0005-0000-0000-0000D1070000}"/>
    <cellStyle name="Notas 2 2 4 3" xfId="2001" xr:uid="{00000000-0005-0000-0000-0000D2070000}"/>
    <cellStyle name="Notas 2 2 4 4" xfId="2002" xr:uid="{00000000-0005-0000-0000-0000D3070000}"/>
    <cellStyle name="Notas 2 2 5" xfId="2003" xr:uid="{00000000-0005-0000-0000-0000D4070000}"/>
    <cellStyle name="Notas 2 2 5 2" xfId="2004" xr:uid="{00000000-0005-0000-0000-0000D5070000}"/>
    <cellStyle name="Notas 2 2 5 3" xfId="2005" xr:uid="{00000000-0005-0000-0000-0000D6070000}"/>
    <cellStyle name="Notas 2 2 5 4" xfId="2006" xr:uid="{00000000-0005-0000-0000-0000D7070000}"/>
    <cellStyle name="Notas 2 2 6" xfId="2007" xr:uid="{00000000-0005-0000-0000-0000D8070000}"/>
    <cellStyle name="Notas 2 2 6 2" xfId="2008" xr:uid="{00000000-0005-0000-0000-0000D9070000}"/>
    <cellStyle name="Notas 2 2 6 3" xfId="2009" xr:uid="{00000000-0005-0000-0000-0000DA070000}"/>
    <cellStyle name="Notas 2 2 7" xfId="2010" xr:uid="{00000000-0005-0000-0000-0000DB070000}"/>
    <cellStyle name="Notas 2 3" xfId="2011" xr:uid="{00000000-0005-0000-0000-0000DC070000}"/>
    <cellStyle name="Notas 2 3 2" xfId="2012" xr:uid="{00000000-0005-0000-0000-0000DD070000}"/>
    <cellStyle name="Notas 2 3 2 2" xfId="2013" xr:uid="{00000000-0005-0000-0000-0000DE070000}"/>
    <cellStyle name="Notas 2 3 2 3" xfId="2014" xr:uid="{00000000-0005-0000-0000-0000DF070000}"/>
    <cellStyle name="Notas 2 3 2 4" xfId="2015" xr:uid="{00000000-0005-0000-0000-0000E0070000}"/>
    <cellStyle name="Notas 2 3 3" xfId="2016" xr:uid="{00000000-0005-0000-0000-0000E1070000}"/>
    <cellStyle name="Notas 2 3 3 2" xfId="2017" xr:uid="{00000000-0005-0000-0000-0000E2070000}"/>
    <cellStyle name="Notas 2 3 3 3" xfId="2018" xr:uid="{00000000-0005-0000-0000-0000E3070000}"/>
    <cellStyle name="Notas 2 3 3 4" xfId="2019" xr:uid="{00000000-0005-0000-0000-0000E4070000}"/>
    <cellStyle name="Notas 2 3 4" xfId="2020" xr:uid="{00000000-0005-0000-0000-0000E5070000}"/>
    <cellStyle name="Notas 2 3 4 2" xfId="2021" xr:uid="{00000000-0005-0000-0000-0000E6070000}"/>
    <cellStyle name="Notas 2 3 4 3" xfId="2022" xr:uid="{00000000-0005-0000-0000-0000E7070000}"/>
    <cellStyle name="Notas 2 3 4 4" xfId="2023" xr:uid="{00000000-0005-0000-0000-0000E8070000}"/>
    <cellStyle name="Notas 2 3 4 5" xfId="2024" xr:uid="{00000000-0005-0000-0000-0000E9070000}"/>
    <cellStyle name="Notas 2 3 5" xfId="2025" xr:uid="{00000000-0005-0000-0000-0000EA070000}"/>
    <cellStyle name="Notas 2 3 5 2" xfId="2026" xr:uid="{00000000-0005-0000-0000-0000EB070000}"/>
    <cellStyle name="Notas 2 3 5 3" xfId="2027" xr:uid="{00000000-0005-0000-0000-0000EC070000}"/>
    <cellStyle name="Notas 2 3 6" xfId="2028" xr:uid="{00000000-0005-0000-0000-0000ED070000}"/>
    <cellStyle name="Notas 2 4" xfId="2029" xr:uid="{00000000-0005-0000-0000-0000EE070000}"/>
    <cellStyle name="Notas 2 4 2" xfId="2030" xr:uid="{00000000-0005-0000-0000-0000EF070000}"/>
    <cellStyle name="Notas 2 4 2 2" xfId="2031" xr:uid="{00000000-0005-0000-0000-0000F0070000}"/>
    <cellStyle name="Notas 2 4 2 3" xfId="2032" xr:uid="{00000000-0005-0000-0000-0000F1070000}"/>
    <cellStyle name="Notas 2 4 2 4" xfId="2033" xr:uid="{00000000-0005-0000-0000-0000F2070000}"/>
    <cellStyle name="Notas 2 4 3" xfId="2034" xr:uid="{00000000-0005-0000-0000-0000F3070000}"/>
    <cellStyle name="Notas 2 4 3 2" xfId="2035" xr:uid="{00000000-0005-0000-0000-0000F4070000}"/>
    <cellStyle name="Notas 2 4 3 3" xfId="2036" xr:uid="{00000000-0005-0000-0000-0000F5070000}"/>
    <cellStyle name="Notas 2 4 3 4" xfId="2037" xr:uid="{00000000-0005-0000-0000-0000F6070000}"/>
    <cellStyle name="Notas 2 4 4" xfId="2038" xr:uid="{00000000-0005-0000-0000-0000F7070000}"/>
    <cellStyle name="Notas 2 4 4 2" xfId="2039" xr:uid="{00000000-0005-0000-0000-0000F8070000}"/>
    <cellStyle name="Notas 2 4 4 3" xfId="2040" xr:uid="{00000000-0005-0000-0000-0000F9070000}"/>
    <cellStyle name="Notas 2 4 4 4" xfId="2041" xr:uid="{00000000-0005-0000-0000-0000FA070000}"/>
    <cellStyle name="Notas 2 4 4 5" xfId="2042" xr:uid="{00000000-0005-0000-0000-0000FB070000}"/>
    <cellStyle name="Notas 2 4 5" xfId="2043" xr:uid="{00000000-0005-0000-0000-0000FC070000}"/>
    <cellStyle name="Notas 2 4 5 2" xfId="2044" xr:uid="{00000000-0005-0000-0000-0000FD070000}"/>
    <cellStyle name="Notas 2 4 5 3" xfId="2045" xr:uid="{00000000-0005-0000-0000-0000FE070000}"/>
    <cellStyle name="Notas 2 4 5 4" xfId="2046" xr:uid="{00000000-0005-0000-0000-0000FF070000}"/>
    <cellStyle name="Notas 2 4 5 5" xfId="2047" xr:uid="{00000000-0005-0000-0000-000000080000}"/>
    <cellStyle name="Notas 2 4 6" xfId="2048" xr:uid="{00000000-0005-0000-0000-000001080000}"/>
    <cellStyle name="Notas 2 4 7" xfId="2049" xr:uid="{00000000-0005-0000-0000-000002080000}"/>
    <cellStyle name="Notas 2 4 8" xfId="2050" xr:uid="{00000000-0005-0000-0000-000003080000}"/>
    <cellStyle name="Notas 2 5" xfId="2051" xr:uid="{00000000-0005-0000-0000-000004080000}"/>
    <cellStyle name="Notas 2 5 2" xfId="2052" xr:uid="{00000000-0005-0000-0000-000005080000}"/>
    <cellStyle name="Notas 2 5 3" xfId="2053" xr:uid="{00000000-0005-0000-0000-000006080000}"/>
    <cellStyle name="Notas 2 5 4" xfId="2054" xr:uid="{00000000-0005-0000-0000-000007080000}"/>
    <cellStyle name="Notas 2 6" xfId="2055" xr:uid="{00000000-0005-0000-0000-000008080000}"/>
    <cellStyle name="Notas 2 6 2" xfId="2056" xr:uid="{00000000-0005-0000-0000-000009080000}"/>
    <cellStyle name="Notas 2 6 3" xfId="2057" xr:uid="{00000000-0005-0000-0000-00000A080000}"/>
    <cellStyle name="Notas 2 6 4" xfId="2058" xr:uid="{00000000-0005-0000-0000-00000B080000}"/>
    <cellStyle name="Notas 2 7" xfId="2059" xr:uid="{00000000-0005-0000-0000-00000C080000}"/>
    <cellStyle name="Notas 2 7 2" xfId="2060" xr:uid="{00000000-0005-0000-0000-00000D080000}"/>
    <cellStyle name="Notas 2 7 3" xfId="2061" xr:uid="{00000000-0005-0000-0000-00000E080000}"/>
    <cellStyle name="Notas 2 8" xfId="2062" xr:uid="{00000000-0005-0000-0000-00000F080000}"/>
    <cellStyle name="Notas 2_Cuadro No. 1" xfId="2063" xr:uid="{00000000-0005-0000-0000-000010080000}"/>
    <cellStyle name="Notas 3" xfId="2064" xr:uid="{00000000-0005-0000-0000-000011080000}"/>
    <cellStyle name="Note 2" xfId="2065" xr:uid="{00000000-0005-0000-0000-000012080000}"/>
    <cellStyle name="Note 2 10" xfId="2066" xr:uid="{00000000-0005-0000-0000-000013080000}"/>
    <cellStyle name="Note 2 11" xfId="2067" xr:uid="{00000000-0005-0000-0000-000014080000}"/>
    <cellStyle name="Note 2 12" xfId="2068" xr:uid="{00000000-0005-0000-0000-000015080000}"/>
    <cellStyle name="Note 2 13" xfId="2069" xr:uid="{00000000-0005-0000-0000-000016080000}"/>
    <cellStyle name="Note 2 14" xfId="2070" xr:uid="{00000000-0005-0000-0000-000017080000}"/>
    <cellStyle name="Note 2 15" xfId="2071" xr:uid="{00000000-0005-0000-0000-000018080000}"/>
    <cellStyle name="Note 2 16" xfId="2072" xr:uid="{00000000-0005-0000-0000-000019080000}"/>
    <cellStyle name="Note 2 17" xfId="2073" xr:uid="{00000000-0005-0000-0000-00001A080000}"/>
    <cellStyle name="Note 2 18" xfId="2074" xr:uid="{00000000-0005-0000-0000-00001B080000}"/>
    <cellStyle name="Note 2 19" xfId="2075" xr:uid="{00000000-0005-0000-0000-00001C080000}"/>
    <cellStyle name="Note 2 2" xfId="2076" xr:uid="{00000000-0005-0000-0000-00001D080000}"/>
    <cellStyle name="Note 2 2 2" xfId="2077" xr:uid="{00000000-0005-0000-0000-00001E080000}"/>
    <cellStyle name="Note 2 2 3" xfId="2078" xr:uid="{00000000-0005-0000-0000-00001F080000}"/>
    <cellStyle name="Note 2 2 3 2" xfId="2079" xr:uid="{00000000-0005-0000-0000-000020080000}"/>
    <cellStyle name="Note 2 2 3 3" xfId="2080" xr:uid="{00000000-0005-0000-0000-000021080000}"/>
    <cellStyle name="Note 2 2 3 4" xfId="2081" xr:uid="{00000000-0005-0000-0000-000022080000}"/>
    <cellStyle name="Note 2 2 3 5" xfId="2082" xr:uid="{00000000-0005-0000-0000-000023080000}"/>
    <cellStyle name="Note 2 2 4" xfId="2083" xr:uid="{00000000-0005-0000-0000-000024080000}"/>
    <cellStyle name="Note 2 2 4 2" xfId="2084" xr:uid="{00000000-0005-0000-0000-000025080000}"/>
    <cellStyle name="Note 2 2 4 3" xfId="2085" xr:uid="{00000000-0005-0000-0000-000026080000}"/>
    <cellStyle name="Note 2 2 4 4" xfId="2086" xr:uid="{00000000-0005-0000-0000-000027080000}"/>
    <cellStyle name="Note 2 2 4 5" xfId="2087" xr:uid="{00000000-0005-0000-0000-000028080000}"/>
    <cellStyle name="Note 2 2 5" xfId="2088" xr:uid="{00000000-0005-0000-0000-000029080000}"/>
    <cellStyle name="Note 2 2 6" xfId="2089" xr:uid="{00000000-0005-0000-0000-00002A080000}"/>
    <cellStyle name="Note 2 2 7" xfId="2090" xr:uid="{00000000-0005-0000-0000-00002B080000}"/>
    <cellStyle name="Note 2 20" xfId="2091" xr:uid="{00000000-0005-0000-0000-00002C080000}"/>
    <cellStyle name="Note 2 21" xfId="2092" xr:uid="{00000000-0005-0000-0000-00002D080000}"/>
    <cellStyle name="Note 2 22" xfId="2093" xr:uid="{00000000-0005-0000-0000-00002E080000}"/>
    <cellStyle name="Note 2 23" xfId="2094" xr:uid="{00000000-0005-0000-0000-00002F080000}"/>
    <cellStyle name="Note 2 24" xfId="2095" xr:uid="{00000000-0005-0000-0000-000030080000}"/>
    <cellStyle name="Note 2 25" xfId="2096" xr:uid="{00000000-0005-0000-0000-000031080000}"/>
    <cellStyle name="Note 2 26" xfId="2097" xr:uid="{00000000-0005-0000-0000-000032080000}"/>
    <cellStyle name="Note 2 27" xfId="2098" xr:uid="{00000000-0005-0000-0000-000033080000}"/>
    <cellStyle name="Note 2 28" xfId="2099" xr:uid="{00000000-0005-0000-0000-000034080000}"/>
    <cellStyle name="Note 2 29" xfId="2100" xr:uid="{00000000-0005-0000-0000-000035080000}"/>
    <cellStyle name="Note 2 3" xfId="2101" xr:uid="{00000000-0005-0000-0000-000036080000}"/>
    <cellStyle name="Note 2 30" xfId="2102" xr:uid="{00000000-0005-0000-0000-000037080000}"/>
    <cellStyle name="Note 2 31" xfId="2103" xr:uid="{00000000-0005-0000-0000-000038080000}"/>
    <cellStyle name="Note 2 32" xfId="2104" xr:uid="{00000000-0005-0000-0000-000039080000}"/>
    <cellStyle name="Note 2 33" xfId="2105" xr:uid="{00000000-0005-0000-0000-00003A080000}"/>
    <cellStyle name="Note 2 34" xfId="2106" xr:uid="{00000000-0005-0000-0000-00003B080000}"/>
    <cellStyle name="Note 2 35" xfId="2107" xr:uid="{00000000-0005-0000-0000-00003C080000}"/>
    <cellStyle name="Note 2 36" xfId="2108" xr:uid="{00000000-0005-0000-0000-00003D080000}"/>
    <cellStyle name="Note 2 37" xfId="2109" xr:uid="{00000000-0005-0000-0000-00003E080000}"/>
    <cellStyle name="Note 2 38" xfId="2110" xr:uid="{00000000-0005-0000-0000-00003F080000}"/>
    <cellStyle name="Note 2 39" xfId="2111" xr:uid="{00000000-0005-0000-0000-000040080000}"/>
    <cellStyle name="Note 2 4" xfId="2112" xr:uid="{00000000-0005-0000-0000-000041080000}"/>
    <cellStyle name="Note 2 40" xfId="2113" xr:uid="{00000000-0005-0000-0000-000042080000}"/>
    <cellStyle name="Note 2 41" xfId="2114" xr:uid="{00000000-0005-0000-0000-000043080000}"/>
    <cellStyle name="Note 2 42" xfId="2115" xr:uid="{00000000-0005-0000-0000-000044080000}"/>
    <cellStyle name="Note 2 43" xfId="2116" xr:uid="{00000000-0005-0000-0000-000045080000}"/>
    <cellStyle name="Note 2 44" xfId="2117" xr:uid="{00000000-0005-0000-0000-000046080000}"/>
    <cellStyle name="Note 2 45" xfId="2118" xr:uid="{00000000-0005-0000-0000-000047080000}"/>
    <cellStyle name="Note 2 46" xfId="2119" xr:uid="{00000000-0005-0000-0000-000048080000}"/>
    <cellStyle name="Note 2 47" xfId="2120" xr:uid="{00000000-0005-0000-0000-000049080000}"/>
    <cellStyle name="Note 2 48" xfId="2121" xr:uid="{00000000-0005-0000-0000-00004A080000}"/>
    <cellStyle name="Note 2 49" xfId="2122" xr:uid="{00000000-0005-0000-0000-00004B080000}"/>
    <cellStyle name="Note 2 5" xfId="2123" xr:uid="{00000000-0005-0000-0000-00004C080000}"/>
    <cellStyle name="Note 2 50" xfId="2124" xr:uid="{00000000-0005-0000-0000-00004D080000}"/>
    <cellStyle name="Note 2 51" xfId="2125" xr:uid="{00000000-0005-0000-0000-00004E080000}"/>
    <cellStyle name="Note 2 52" xfId="2126" xr:uid="{00000000-0005-0000-0000-00004F080000}"/>
    <cellStyle name="Note 2 53" xfId="2127" xr:uid="{00000000-0005-0000-0000-000050080000}"/>
    <cellStyle name="Note 2 54" xfId="2128" xr:uid="{00000000-0005-0000-0000-000051080000}"/>
    <cellStyle name="Note 2 55" xfId="2129" xr:uid="{00000000-0005-0000-0000-000052080000}"/>
    <cellStyle name="Note 2 56" xfId="2130" xr:uid="{00000000-0005-0000-0000-000053080000}"/>
    <cellStyle name="Note 2 57" xfId="2131" xr:uid="{00000000-0005-0000-0000-000054080000}"/>
    <cellStyle name="Note 2 58" xfId="2132" xr:uid="{00000000-0005-0000-0000-000055080000}"/>
    <cellStyle name="Note 2 59" xfId="2133" xr:uid="{00000000-0005-0000-0000-000056080000}"/>
    <cellStyle name="Note 2 6" xfId="2134" xr:uid="{00000000-0005-0000-0000-000057080000}"/>
    <cellStyle name="Note 2 60" xfId="2135" xr:uid="{00000000-0005-0000-0000-000058080000}"/>
    <cellStyle name="Note 2 61" xfId="2136" xr:uid="{00000000-0005-0000-0000-000059080000}"/>
    <cellStyle name="Note 2 62" xfId="2137" xr:uid="{00000000-0005-0000-0000-00005A080000}"/>
    <cellStyle name="Note 2 63" xfId="2138" xr:uid="{00000000-0005-0000-0000-00005B080000}"/>
    <cellStyle name="Note 2 64" xfId="2139" xr:uid="{00000000-0005-0000-0000-00005C080000}"/>
    <cellStyle name="Note 2 65" xfId="2140" xr:uid="{00000000-0005-0000-0000-00005D080000}"/>
    <cellStyle name="Note 2 66" xfId="2141" xr:uid="{00000000-0005-0000-0000-00005E080000}"/>
    <cellStyle name="Note 2 67" xfId="2142" xr:uid="{00000000-0005-0000-0000-00005F080000}"/>
    <cellStyle name="Note 2 68" xfId="2143" xr:uid="{00000000-0005-0000-0000-000060080000}"/>
    <cellStyle name="Note 2 69" xfId="2144" xr:uid="{00000000-0005-0000-0000-000061080000}"/>
    <cellStyle name="Note 2 7" xfId="2145" xr:uid="{00000000-0005-0000-0000-000062080000}"/>
    <cellStyle name="Note 2 70" xfId="2146" xr:uid="{00000000-0005-0000-0000-000063080000}"/>
    <cellStyle name="Note 2 71" xfId="2147" xr:uid="{00000000-0005-0000-0000-000064080000}"/>
    <cellStyle name="Note 2 72" xfId="2148" xr:uid="{00000000-0005-0000-0000-000065080000}"/>
    <cellStyle name="Note 2 73" xfId="2149" xr:uid="{00000000-0005-0000-0000-000066080000}"/>
    <cellStyle name="Note 2 74" xfId="2150" xr:uid="{00000000-0005-0000-0000-000067080000}"/>
    <cellStyle name="Note 2 75" xfId="2151" xr:uid="{00000000-0005-0000-0000-000068080000}"/>
    <cellStyle name="Note 2 76" xfId="2152" xr:uid="{00000000-0005-0000-0000-000069080000}"/>
    <cellStyle name="Note 2 77" xfId="2153" xr:uid="{00000000-0005-0000-0000-00006A080000}"/>
    <cellStyle name="Note 2 78" xfId="2154" xr:uid="{00000000-0005-0000-0000-00006B080000}"/>
    <cellStyle name="Note 2 79" xfId="2155" xr:uid="{00000000-0005-0000-0000-00006C080000}"/>
    <cellStyle name="Note 2 8" xfId="2156" xr:uid="{00000000-0005-0000-0000-00006D080000}"/>
    <cellStyle name="Note 2 80" xfId="2157" xr:uid="{00000000-0005-0000-0000-00006E080000}"/>
    <cellStyle name="Note 2 81" xfId="2158" xr:uid="{00000000-0005-0000-0000-00006F080000}"/>
    <cellStyle name="Note 2 82" xfId="2159" xr:uid="{00000000-0005-0000-0000-000070080000}"/>
    <cellStyle name="Note 2 83" xfId="2160" xr:uid="{00000000-0005-0000-0000-000071080000}"/>
    <cellStyle name="Note 2 84" xfId="2161" xr:uid="{00000000-0005-0000-0000-000072080000}"/>
    <cellStyle name="Note 2 85" xfId="2162" xr:uid="{00000000-0005-0000-0000-000073080000}"/>
    <cellStyle name="Note 2 86" xfId="2163" xr:uid="{00000000-0005-0000-0000-000074080000}"/>
    <cellStyle name="Note 2 87" xfId="2164" xr:uid="{00000000-0005-0000-0000-000075080000}"/>
    <cellStyle name="Note 2 88" xfId="2165" xr:uid="{00000000-0005-0000-0000-000076080000}"/>
    <cellStyle name="Note 2 89" xfId="2166" xr:uid="{00000000-0005-0000-0000-000077080000}"/>
    <cellStyle name="Note 2 9" xfId="2167" xr:uid="{00000000-0005-0000-0000-000078080000}"/>
    <cellStyle name="Note 2 90" xfId="2168" xr:uid="{00000000-0005-0000-0000-000079080000}"/>
    <cellStyle name="Note 3" xfId="2169" xr:uid="{00000000-0005-0000-0000-00007A080000}"/>
    <cellStyle name="Note 3 10" xfId="2170" xr:uid="{00000000-0005-0000-0000-00007B080000}"/>
    <cellStyle name="Note 3 11" xfId="2171" xr:uid="{00000000-0005-0000-0000-00007C080000}"/>
    <cellStyle name="Note 3 12" xfId="2172" xr:uid="{00000000-0005-0000-0000-00007D080000}"/>
    <cellStyle name="Note 3 13" xfId="2173" xr:uid="{00000000-0005-0000-0000-00007E080000}"/>
    <cellStyle name="Note 3 14" xfId="2174" xr:uid="{00000000-0005-0000-0000-00007F080000}"/>
    <cellStyle name="Note 3 15" xfId="2175" xr:uid="{00000000-0005-0000-0000-000080080000}"/>
    <cellStyle name="Note 3 16" xfId="2176" xr:uid="{00000000-0005-0000-0000-000081080000}"/>
    <cellStyle name="Note 3 17" xfId="2177" xr:uid="{00000000-0005-0000-0000-000082080000}"/>
    <cellStyle name="Note 3 18" xfId="2178" xr:uid="{00000000-0005-0000-0000-000083080000}"/>
    <cellStyle name="Note 3 19" xfId="2179" xr:uid="{00000000-0005-0000-0000-000084080000}"/>
    <cellStyle name="Note 3 2" xfId="2180" xr:uid="{00000000-0005-0000-0000-000085080000}"/>
    <cellStyle name="Note 3 20" xfId="2181" xr:uid="{00000000-0005-0000-0000-000086080000}"/>
    <cellStyle name="Note 3 21" xfId="2182" xr:uid="{00000000-0005-0000-0000-000087080000}"/>
    <cellStyle name="Note 3 22" xfId="2183" xr:uid="{00000000-0005-0000-0000-000088080000}"/>
    <cellStyle name="Note 3 23" xfId="2184" xr:uid="{00000000-0005-0000-0000-000089080000}"/>
    <cellStyle name="Note 3 24" xfId="2185" xr:uid="{00000000-0005-0000-0000-00008A080000}"/>
    <cellStyle name="Note 3 25" xfId="2186" xr:uid="{00000000-0005-0000-0000-00008B080000}"/>
    <cellStyle name="Note 3 26" xfId="2187" xr:uid="{00000000-0005-0000-0000-00008C080000}"/>
    <cellStyle name="Note 3 27" xfId="2188" xr:uid="{00000000-0005-0000-0000-00008D080000}"/>
    <cellStyle name="Note 3 28" xfId="2189" xr:uid="{00000000-0005-0000-0000-00008E080000}"/>
    <cellStyle name="Note 3 29" xfId="2190" xr:uid="{00000000-0005-0000-0000-00008F080000}"/>
    <cellStyle name="Note 3 3" xfId="2191" xr:uid="{00000000-0005-0000-0000-000090080000}"/>
    <cellStyle name="Note 3 30" xfId="2192" xr:uid="{00000000-0005-0000-0000-000091080000}"/>
    <cellStyle name="Note 3 31" xfId="2193" xr:uid="{00000000-0005-0000-0000-000092080000}"/>
    <cellStyle name="Note 3 32" xfId="2194" xr:uid="{00000000-0005-0000-0000-000093080000}"/>
    <cellStyle name="Note 3 33" xfId="2195" xr:uid="{00000000-0005-0000-0000-000094080000}"/>
    <cellStyle name="Note 3 34" xfId="2196" xr:uid="{00000000-0005-0000-0000-000095080000}"/>
    <cellStyle name="Note 3 35" xfId="2197" xr:uid="{00000000-0005-0000-0000-000096080000}"/>
    <cellStyle name="Note 3 36" xfId="2198" xr:uid="{00000000-0005-0000-0000-000097080000}"/>
    <cellStyle name="Note 3 37" xfId="2199" xr:uid="{00000000-0005-0000-0000-000098080000}"/>
    <cellStyle name="Note 3 38" xfId="2200" xr:uid="{00000000-0005-0000-0000-000099080000}"/>
    <cellStyle name="Note 3 39" xfId="2201" xr:uid="{00000000-0005-0000-0000-00009A080000}"/>
    <cellStyle name="Note 3 4" xfId="2202" xr:uid="{00000000-0005-0000-0000-00009B080000}"/>
    <cellStyle name="Note 3 40" xfId="2203" xr:uid="{00000000-0005-0000-0000-00009C080000}"/>
    <cellStyle name="Note 3 41" xfId="2204" xr:uid="{00000000-0005-0000-0000-00009D080000}"/>
    <cellStyle name="Note 3 42" xfId="2205" xr:uid="{00000000-0005-0000-0000-00009E080000}"/>
    <cellStyle name="Note 3 43" xfId="2206" xr:uid="{00000000-0005-0000-0000-00009F080000}"/>
    <cellStyle name="Note 3 44" xfId="2207" xr:uid="{00000000-0005-0000-0000-0000A0080000}"/>
    <cellStyle name="Note 3 45" xfId="2208" xr:uid="{00000000-0005-0000-0000-0000A1080000}"/>
    <cellStyle name="Note 3 46" xfId="2209" xr:uid="{00000000-0005-0000-0000-0000A2080000}"/>
    <cellStyle name="Note 3 47" xfId="2210" xr:uid="{00000000-0005-0000-0000-0000A3080000}"/>
    <cellStyle name="Note 3 48" xfId="2211" xr:uid="{00000000-0005-0000-0000-0000A4080000}"/>
    <cellStyle name="Note 3 49" xfId="2212" xr:uid="{00000000-0005-0000-0000-0000A5080000}"/>
    <cellStyle name="Note 3 5" xfId="2213" xr:uid="{00000000-0005-0000-0000-0000A6080000}"/>
    <cellStyle name="Note 3 50" xfId="2214" xr:uid="{00000000-0005-0000-0000-0000A7080000}"/>
    <cellStyle name="Note 3 51" xfId="2215" xr:uid="{00000000-0005-0000-0000-0000A8080000}"/>
    <cellStyle name="Note 3 52" xfId="2216" xr:uid="{00000000-0005-0000-0000-0000A9080000}"/>
    <cellStyle name="Note 3 53" xfId="2217" xr:uid="{00000000-0005-0000-0000-0000AA080000}"/>
    <cellStyle name="Note 3 54" xfId="2218" xr:uid="{00000000-0005-0000-0000-0000AB080000}"/>
    <cellStyle name="Note 3 55" xfId="2219" xr:uid="{00000000-0005-0000-0000-0000AC080000}"/>
    <cellStyle name="Note 3 56" xfId="2220" xr:uid="{00000000-0005-0000-0000-0000AD080000}"/>
    <cellStyle name="Note 3 57" xfId="2221" xr:uid="{00000000-0005-0000-0000-0000AE080000}"/>
    <cellStyle name="Note 3 58" xfId="2222" xr:uid="{00000000-0005-0000-0000-0000AF080000}"/>
    <cellStyle name="Note 3 59" xfId="2223" xr:uid="{00000000-0005-0000-0000-0000B0080000}"/>
    <cellStyle name="Note 3 6" xfId="2224" xr:uid="{00000000-0005-0000-0000-0000B1080000}"/>
    <cellStyle name="Note 3 60" xfId="2225" xr:uid="{00000000-0005-0000-0000-0000B2080000}"/>
    <cellStyle name="Note 3 61" xfId="2226" xr:uid="{00000000-0005-0000-0000-0000B3080000}"/>
    <cellStyle name="Note 3 62" xfId="2227" xr:uid="{00000000-0005-0000-0000-0000B4080000}"/>
    <cellStyle name="Note 3 63" xfId="2228" xr:uid="{00000000-0005-0000-0000-0000B5080000}"/>
    <cellStyle name="Note 3 64" xfId="2229" xr:uid="{00000000-0005-0000-0000-0000B6080000}"/>
    <cellStyle name="Note 3 65" xfId="2230" xr:uid="{00000000-0005-0000-0000-0000B7080000}"/>
    <cellStyle name="Note 3 66" xfId="2231" xr:uid="{00000000-0005-0000-0000-0000B8080000}"/>
    <cellStyle name="Note 3 67" xfId="2232" xr:uid="{00000000-0005-0000-0000-0000B9080000}"/>
    <cellStyle name="Note 3 68" xfId="2233" xr:uid="{00000000-0005-0000-0000-0000BA080000}"/>
    <cellStyle name="Note 3 69" xfId="2234" xr:uid="{00000000-0005-0000-0000-0000BB080000}"/>
    <cellStyle name="Note 3 7" xfId="2235" xr:uid="{00000000-0005-0000-0000-0000BC080000}"/>
    <cellStyle name="Note 3 70" xfId="2236" xr:uid="{00000000-0005-0000-0000-0000BD080000}"/>
    <cellStyle name="Note 3 71" xfId="2237" xr:uid="{00000000-0005-0000-0000-0000BE080000}"/>
    <cellStyle name="Note 3 72" xfId="2238" xr:uid="{00000000-0005-0000-0000-0000BF080000}"/>
    <cellStyle name="Note 3 73" xfId="2239" xr:uid="{00000000-0005-0000-0000-0000C0080000}"/>
    <cellStyle name="Note 3 74" xfId="2240" xr:uid="{00000000-0005-0000-0000-0000C1080000}"/>
    <cellStyle name="Note 3 75" xfId="2241" xr:uid="{00000000-0005-0000-0000-0000C2080000}"/>
    <cellStyle name="Note 3 76" xfId="2242" xr:uid="{00000000-0005-0000-0000-0000C3080000}"/>
    <cellStyle name="Note 3 77" xfId="2243" xr:uid="{00000000-0005-0000-0000-0000C4080000}"/>
    <cellStyle name="Note 3 78" xfId="2244" xr:uid="{00000000-0005-0000-0000-0000C5080000}"/>
    <cellStyle name="Note 3 79" xfId="2245" xr:uid="{00000000-0005-0000-0000-0000C6080000}"/>
    <cellStyle name="Note 3 8" xfId="2246" xr:uid="{00000000-0005-0000-0000-0000C7080000}"/>
    <cellStyle name="Note 3 80" xfId="2247" xr:uid="{00000000-0005-0000-0000-0000C8080000}"/>
    <cellStyle name="Note 3 81" xfId="2248" xr:uid="{00000000-0005-0000-0000-0000C9080000}"/>
    <cellStyle name="Note 3 82" xfId="2249" xr:uid="{00000000-0005-0000-0000-0000CA080000}"/>
    <cellStyle name="Note 3 83" xfId="2250" xr:uid="{00000000-0005-0000-0000-0000CB080000}"/>
    <cellStyle name="Note 3 84" xfId="2251" xr:uid="{00000000-0005-0000-0000-0000CC080000}"/>
    <cellStyle name="Note 3 85" xfId="2252" xr:uid="{00000000-0005-0000-0000-0000CD080000}"/>
    <cellStyle name="Note 3 86" xfId="2253" xr:uid="{00000000-0005-0000-0000-0000CE080000}"/>
    <cellStyle name="Note 3 87" xfId="2254" xr:uid="{00000000-0005-0000-0000-0000CF080000}"/>
    <cellStyle name="Note 3 88" xfId="2255" xr:uid="{00000000-0005-0000-0000-0000D0080000}"/>
    <cellStyle name="Note 3 89" xfId="2256" xr:uid="{00000000-0005-0000-0000-0000D1080000}"/>
    <cellStyle name="Note 3 9" xfId="2257" xr:uid="{00000000-0005-0000-0000-0000D2080000}"/>
    <cellStyle name="Note 3 90" xfId="2258" xr:uid="{00000000-0005-0000-0000-0000D3080000}"/>
    <cellStyle name="Note 4" xfId="2259" xr:uid="{00000000-0005-0000-0000-0000D4080000}"/>
    <cellStyle name="Note 4 10" xfId="2260" xr:uid="{00000000-0005-0000-0000-0000D5080000}"/>
    <cellStyle name="Note 4 11" xfId="2261" xr:uid="{00000000-0005-0000-0000-0000D6080000}"/>
    <cellStyle name="Note 4 12" xfId="2262" xr:uid="{00000000-0005-0000-0000-0000D7080000}"/>
    <cellStyle name="Note 4 13" xfId="2263" xr:uid="{00000000-0005-0000-0000-0000D8080000}"/>
    <cellStyle name="Note 4 14" xfId="2264" xr:uid="{00000000-0005-0000-0000-0000D9080000}"/>
    <cellStyle name="Note 4 15" xfId="2265" xr:uid="{00000000-0005-0000-0000-0000DA080000}"/>
    <cellStyle name="Note 4 16" xfId="2266" xr:uid="{00000000-0005-0000-0000-0000DB080000}"/>
    <cellStyle name="Note 4 17" xfId="2267" xr:uid="{00000000-0005-0000-0000-0000DC080000}"/>
    <cellStyle name="Note 4 18" xfId="2268" xr:uid="{00000000-0005-0000-0000-0000DD080000}"/>
    <cellStyle name="Note 4 19" xfId="2269" xr:uid="{00000000-0005-0000-0000-0000DE080000}"/>
    <cellStyle name="Note 4 2" xfId="2270" xr:uid="{00000000-0005-0000-0000-0000DF080000}"/>
    <cellStyle name="Note 4 20" xfId="2271" xr:uid="{00000000-0005-0000-0000-0000E0080000}"/>
    <cellStyle name="Note 4 21" xfId="2272" xr:uid="{00000000-0005-0000-0000-0000E1080000}"/>
    <cellStyle name="Note 4 22" xfId="2273" xr:uid="{00000000-0005-0000-0000-0000E2080000}"/>
    <cellStyle name="Note 4 23" xfId="2274" xr:uid="{00000000-0005-0000-0000-0000E3080000}"/>
    <cellStyle name="Note 4 24" xfId="2275" xr:uid="{00000000-0005-0000-0000-0000E4080000}"/>
    <cellStyle name="Note 4 25" xfId="2276" xr:uid="{00000000-0005-0000-0000-0000E5080000}"/>
    <cellStyle name="Note 4 26" xfId="2277" xr:uid="{00000000-0005-0000-0000-0000E6080000}"/>
    <cellStyle name="Note 4 27" xfId="2278" xr:uid="{00000000-0005-0000-0000-0000E7080000}"/>
    <cellStyle name="Note 4 28" xfId="2279" xr:uid="{00000000-0005-0000-0000-0000E8080000}"/>
    <cellStyle name="Note 4 29" xfId="2280" xr:uid="{00000000-0005-0000-0000-0000E9080000}"/>
    <cellStyle name="Note 4 3" xfId="2281" xr:uid="{00000000-0005-0000-0000-0000EA080000}"/>
    <cellStyle name="Note 4 30" xfId="2282" xr:uid="{00000000-0005-0000-0000-0000EB080000}"/>
    <cellStyle name="Note 4 31" xfId="2283" xr:uid="{00000000-0005-0000-0000-0000EC080000}"/>
    <cellStyle name="Note 4 32" xfId="2284" xr:uid="{00000000-0005-0000-0000-0000ED080000}"/>
    <cellStyle name="Note 4 33" xfId="2285" xr:uid="{00000000-0005-0000-0000-0000EE080000}"/>
    <cellStyle name="Note 4 34" xfId="2286" xr:uid="{00000000-0005-0000-0000-0000EF080000}"/>
    <cellStyle name="Note 4 35" xfId="2287" xr:uid="{00000000-0005-0000-0000-0000F0080000}"/>
    <cellStyle name="Note 4 36" xfId="2288" xr:uid="{00000000-0005-0000-0000-0000F1080000}"/>
    <cellStyle name="Note 4 37" xfId="2289" xr:uid="{00000000-0005-0000-0000-0000F2080000}"/>
    <cellStyle name="Note 4 38" xfId="2290" xr:uid="{00000000-0005-0000-0000-0000F3080000}"/>
    <cellStyle name="Note 4 39" xfId="2291" xr:uid="{00000000-0005-0000-0000-0000F4080000}"/>
    <cellStyle name="Note 4 4" xfId="2292" xr:uid="{00000000-0005-0000-0000-0000F5080000}"/>
    <cellStyle name="Note 4 40" xfId="2293" xr:uid="{00000000-0005-0000-0000-0000F6080000}"/>
    <cellStyle name="Note 4 41" xfId="2294" xr:uid="{00000000-0005-0000-0000-0000F7080000}"/>
    <cellStyle name="Note 4 42" xfId="2295" xr:uid="{00000000-0005-0000-0000-0000F8080000}"/>
    <cellStyle name="Note 4 43" xfId="2296" xr:uid="{00000000-0005-0000-0000-0000F9080000}"/>
    <cellStyle name="Note 4 44" xfId="2297" xr:uid="{00000000-0005-0000-0000-0000FA080000}"/>
    <cellStyle name="Note 4 45" xfId="2298" xr:uid="{00000000-0005-0000-0000-0000FB080000}"/>
    <cellStyle name="Note 4 46" xfId="2299" xr:uid="{00000000-0005-0000-0000-0000FC080000}"/>
    <cellStyle name="Note 4 47" xfId="2300" xr:uid="{00000000-0005-0000-0000-0000FD080000}"/>
    <cellStyle name="Note 4 48" xfId="2301" xr:uid="{00000000-0005-0000-0000-0000FE080000}"/>
    <cellStyle name="Note 4 49" xfId="2302" xr:uid="{00000000-0005-0000-0000-0000FF080000}"/>
    <cellStyle name="Note 4 5" xfId="2303" xr:uid="{00000000-0005-0000-0000-000000090000}"/>
    <cellStyle name="Note 4 50" xfId="2304" xr:uid="{00000000-0005-0000-0000-000001090000}"/>
    <cellStyle name="Note 4 51" xfId="2305" xr:uid="{00000000-0005-0000-0000-000002090000}"/>
    <cellStyle name="Note 4 52" xfId="2306" xr:uid="{00000000-0005-0000-0000-000003090000}"/>
    <cellStyle name="Note 4 53" xfId="2307" xr:uid="{00000000-0005-0000-0000-000004090000}"/>
    <cellStyle name="Note 4 54" xfId="2308" xr:uid="{00000000-0005-0000-0000-000005090000}"/>
    <cellStyle name="Note 4 55" xfId="2309" xr:uid="{00000000-0005-0000-0000-000006090000}"/>
    <cellStyle name="Note 4 56" xfId="2310" xr:uid="{00000000-0005-0000-0000-000007090000}"/>
    <cellStyle name="Note 4 57" xfId="2311" xr:uid="{00000000-0005-0000-0000-000008090000}"/>
    <cellStyle name="Note 4 58" xfId="2312" xr:uid="{00000000-0005-0000-0000-000009090000}"/>
    <cellStyle name="Note 4 59" xfId="2313" xr:uid="{00000000-0005-0000-0000-00000A090000}"/>
    <cellStyle name="Note 4 6" xfId="2314" xr:uid="{00000000-0005-0000-0000-00000B090000}"/>
    <cellStyle name="Note 4 60" xfId="2315" xr:uid="{00000000-0005-0000-0000-00000C090000}"/>
    <cellStyle name="Note 4 61" xfId="2316" xr:uid="{00000000-0005-0000-0000-00000D090000}"/>
    <cellStyle name="Note 4 62" xfId="2317" xr:uid="{00000000-0005-0000-0000-00000E090000}"/>
    <cellStyle name="Note 4 63" xfId="2318" xr:uid="{00000000-0005-0000-0000-00000F090000}"/>
    <cellStyle name="Note 4 64" xfId="2319" xr:uid="{00000000-0005-0000-0000-000010090000}"/>
    <cellStyle name="Note 4 65" xfId="2320" xr:uid="{00000000-0005-0000-0000-000011090000}"/>
    <cellStyle name="Note 4 66" xfId="2321" xr:uid="{00000000-0005-0000-0000-000012090000}"/>
    <cellStyle name="Note 4 67" xfId="2322" xr:uid="{00000000-0005-0000-0000-000013090000}"/>
    <cellStyle name="Note 4 68" xfId="2323" xr:uid="{00000000-0005-0000-0000-000014090000}"/>
    <cellStyle name="Note 4 69" xfId="2324" xr:uid="{00000000-0005-0000-0000-000015090000}"/>
    <cellStyle name="Note 4 7" xfId="2325" xr:uid="{00000000-0005-0000-0000-000016090000}"/>
    <cellStyle name="Note 4 70" xfId="2326" xr:uid="{00000000-0005-0000-0000-000017090000}"/>
    <cellStyle name="Note 4 71" xfId="2327" xr:uid="{00000000-0005-0000-0000-000018090000}"/>
    <cellStyle name="Note 4 72" xfId="2328" xr:uid="{00000000-0005-0000-0000-000019090000}"/>
    <cellStyle name="Note 4 73" xfId="2329" xr:uid="{00000000-0005-0000-0000-00001A090000}"/>
    <cellStyle name="Note 4 74" xfId="2330" xr:uid="{00000000-0005-0000-0000-00001B090000}"/>
    <cellStyle name="Note 4 75" xfId="2331" xr:uid="{00000000-0005-0000-0000-00001C090000}"/>
    <cellStyle name="Note 4 76" xfId="2332" xr:uid="{00000000-0005-0000-0000-00001D090000}"/>
    <cellStyle name="Note 4 77" xfId="2333" xr:uid="{00000000-0005-0000-0000-00001E090000}"/>
    <cellStyle name="Note 4 78" xfId="2334" xr:uid="{00000000-0005-0000-0000-00001F090000}"/>
    <cellStyle name="Note 4 79" xfId="2335" xr:uid="{00000000-0005-0000-0000-000020090000}"/>
    <cellStyle name="Note 4 8" xfId="2336" xr:uid="{00000000-0005-0000-0000-000021090000}"/>
    <cellStyle name="Note 4 80" xfId="2337" xr:uid="{00000000-0005-0000-0000-000022090000}"/>
    <cellStyle name="Note 4 81" xfId="2338" xr:uid="{00000000-0005-0000-0000-000023090000}"/>
    <cellStyle name="Note 4 82" xfId="2339" xr:uid="{00000000-0005-0000-0000-000024090000}"/>
    <cellStyle name="Note 4 83" xfId="2340" xr:uid="{00000000-0005-0000-0000-000025090000}"/>
    <cellStyle name="Note 4 84" xfId="2341" xr:uid="{00000000-0005-0000-0000-000026090000}"/>
    <cellStyle name="Note 4 85" xfId="2342" xr:uid="{00000000-0005-0000-0000-000027090000}"/>
    <cellStyle name="Note 4 86" xfId="2343" xr:uid="{00000000-0005-0000-0000-000028090000}"/>
    <cellStyle name="Note 4 87" xfId="2344" xr:uid="{00000000-0005-0000-0000-000029090000}"/>
    <cellStyle name="Note 4 88" xfId="2345" xr:uid="{00000000-0005-0000-0000-00002A090000}"/>
    <cellStyle name="Note 4 89" xfId="2346" xr:uid="{00000000-0005-0000-0000-00002B090000}"/>
    <cellStyle name="Note 4 9" xfId="2347" xr:uid="{00000000-0005-0000-0000-00002C090000}"/>
    <cellStyle name="Note 4 90" xfId="2348" xr:uid="{00000000-0005-0000-0000-00002D090000}"/>
    <cellStyle name="Note 5" xfId="2349" xr:uid="{00000000-0005-0000-0000-00002E090000}"/>
    <cellStyle name="Note 5 10" xfId="2350" xr:uid="{00000000-0005-0000-0000-00002F090000}"/>
    <cellStyle name="Note 5 11" xfId="2351" xr:uid="{00000000-0005-0000-0000-000030090000}"/>
    <cellStyle name="Note 5 12" xfId="2352" xr:uid="{00000000-0005-0000-0000-000031090000}"/>
    <cellStyle name="Note 5 13" xfId="2353" xr:uid="{00000000-0005-0000-0000-000032090000}"/>
    <cellStyle name="Note 5 14" xfId="2354" xr:uid="{00000000-0005-0000-0000-000033090000}"/>
    <cellStyle name="Note 5 15" xfId="2355" xr:uid="{00000000-0005-0000-0000-000034090000}"/>
    <cellStyle name="Note 5 16" xfId="2356" xr:uid="{00000000-0005-0000-0000-000035090000}"/>
    <cellStyle name="Note 5 17" xfId="2357" xr:uid="{00000000-0005-0000-0000-000036090000}"/>
    <cellStyle name="Note 5 18" xfId="2358" xr:uid="{00000000-0005-0000-0000-000037090000}"/>
    <cellStyle name="Note 5 19" xfId="2359" xr:uid="{00000000-0005-0000-0000-000038090000}"/>
    <cellStyle name="Note 5 2" xfId="2360" xr:uid="{00000000-0005-0000-0000-000039090000}"/>
    <cellStyle name="Note 5 20" xfId="2361" xr:uid="{00000000-0005-0000-0000-00003A090000}"/>
    <cellStyle name="Note 5 21" xfId="2362" xr:uid="{00000000-0005-0000-0000-00003B090000}"/>
    <cellStyle name="Note 5 22" xfId="2363" xr:uid="{00000000-0005-0000-0000-00003C090000}"/>
    <cellStyle name="Note 5 23" xfId="2364" xr:uid="{00000000-0005-0000-0000-00003D090000}"/>
    <cellStyle name="Note 5 24" xfId="2365" xr:uid="{00000000-0005-0000-0000-00003E090000}"/>
    <cellStyle name="Note 5 25" xfId="2366" xr:uid="{00000000-0005-0000-0000-00003F090000}"/>
    <cellStyle name="Note 5 26" xfId="2367" xr:uid="{00000000-0005-0000-0000-000040090000}"/>
    <cellStyle name="Note 5 27" xfId="2368" xr:uid="{00000000-0005-0000-0000-000041090000}"/>
    <cellStyle name="Note 5 28" xfId="2369" xr:uid="{00000000-0005-0000-0000-000042090000}"/>
    <cellStyle name="Note 5 29" xfId="2370" xr:uid="{00000000-0005-0000-0000-000043090000}"/>
    <cellStyle name="Note 5 3" xfId="2371" xr:uid="{00000000-0005-0000-0000-000044090000}"/>
    <cellStyle name="Note 5 30" xfId="2372" xr:uid="{00000000-0005-0000-0000-000045090000}"/>
    <cellStyle name="Note 5 31" xfId="2373" xr:uid="{00000000-0005-0000-0000-000046090000}"/>
    <cellStyle name="Note 5 32" xfId="2374" xr:uid="{00000000-0005-0000-0000-000047090000}"/>
    <cellStyle name="Note 5 33" xfId="2375" xr:uid="{00000000-0005-0000-0000-000048090000}"/>
    <cellStyle name="Note 5 34" xfId="2376" xr:uid="{00000000-0005-0000-0000-000049090000}"/>
    <cellStyle name="Note 5 35" xfId="2377" xr:uid="{00000000-0005-0000-0000-00004A090000}"/>
    <cellStyle name="Note 5 36" xfId="2378" xr:uid="{00000000-0005-0000-0000-00004B090000}"/>
    <cellStyle name="Note 5 37" xfId="2379" xr:uid="{00000000-0005-0000-0000-00004C090000}"/>
    <cellStyle name="Note 5 38" xfId="2380" xr:uid="{00000000-0005-0000-0000-00004D090000}"/>
    <cellStyle name="Note 5 39" xfId="2381" xr:uid="{00000000-0005-0000-0000-00004E090000}"/>
    <cellStyle name="Note 5 4" xfId="2382" xr:uid="{00000000-0005-0000-0000-00004F090000}"/>
    <cellStyle name="Note 5 40" xfId="2383" xr:uid="{00000000-0005-0000-0000-000050090000}"/>
    <cellStyle name="Note 5 41" xfId="2384" xr:uid="{00000000-0005-0000-0000-000051090000}"/>
    <cellStyle name="Note 5 42" xfId="2385" xr:uid="{00000000-0005-0000-0000-000052090000}"/>
    <cellStyle name="Note 5 43" xfId="2386" xr:uid="{00000000-0005-0000-0000-000053090000}"/>
    <cellStyle name="Note 5 44" xfId="2387" xr:uid="{00000000-0005-0000-0000-000054090000}"/>
    <cellStyle name="Note 5 45" xfId="2388" xr:uid="{00000000-0005-0000-0000-000055090000}"/>
    <cellStyle name="Note 5 46" xfId="2389" xr:uid="{00000000-0005-0000-0000-000056090000}"/>
    <cellStyle name="Note 5 47" xfId="2390" xr:uid="{00000000-0005-0000-0000-000057090000}"/>
    <cellStyle name="Note 5 48" xfId="2391" xr:uid="{00000000-0005-0000-0000-000058090000}"/>
    <cellStyle name="Note 5 49" xfId="2392" xr:uid="{00000000-0005-0000-0000-000059090000}"/>
    <cellStyle name="Note 5 5" xfId="2393" xr:uid="{00000000-0005-0000-0000-00005A090000}"/>
    <cellStyle name="Note 5 50" xfId="2394" xr:uid="{00000000-0005-0000-0000-00005B090000}"/>
    <cellStyle name="Note 5 51" xfId="2395" xr:uid="{00000000-0005-0000-0000-00005C090000}"/>
    <cellStyle name="Note 5 52" xfId="2396" xr:uid="{00000000-0005-0000-0000-00005D090000}"/>
    <cellStyle name="Note 5 53" xfId="2397" xr:uid="{00000000-0005-0000-0000-00005E090000}"/>
    <cellStyle name="Note 5 54" xfId="2398" xr:uid="{00000000-0005-0000-0000-00005F090000}"/>
    <cellStyle name="Note 5 55" xfId="2399" xr:uid="{00000000-0005-0000-0000-000060090000}"/>
    <cellStyle name="Note 5 56" xfId="2400" xr:uid="{00000000-0005-0000-0000-000061090000}"/>
    <cellStyle name="Note 5 57" xfId="2401" xr:uid="{00000000-0005-0000-0000-000062090000}"/>
    <cellStyle name="Note 5 58" xfId="2402" xr:uid="{00000000-0005-0000-0000-000063090000}"/>
    <cellStyle name="Note 5 59" xfId="2403" xr:uid="{00000000-0005-0000-0000-000064090000}"/>
    <cellStyle name="Note 5 6" xfId="2404" xr:uid="{00000000-0005-0000-0000-000065090000}"/>
    <cellStyle name="Note 5 60" xfId="2405" xr:uid="{00000000-0005-0000-0000-000066090000}"/>
    <cellStyle name="Note 5 61" xfId="2406" xr:uid="{00000000-0005-0000-0000-000067090000}"/>
    <cellStyle name="Note 5 62" xfId="2407" xr:uid="{00000000-0005-0000-0000-000068090000}"/>
    <cellStyle name="Note 5 63" xfId="2408" xr:uid="{00000000-0005-0000-0000-000069090000}"/>
    <cellStyle name="Note 5 64" xfId="2409" xr:uid="{00000000-0005-0000-0000-00006A090000}"/>
    <cellStyle name="Note 5 65" xfId="2410" xr:uid="{00000000-0005-0000-0000-00006B090000}"/>
    <cellStyle name="Note 5 66" xfId="2411" xr:uid="{00000000-0005-0000-0000-00006C090000}"/>
    <cellStyle name="Note 5 67" xfId="2412" xr:uid="{00000000-0005-0000-0000-00006D090000}"/>
    <cellStyle name="Note 5 68" xfId="2413" xr:uid="{00000000-0005-0000-0000-00006E090000}"/>
    <cellStyle name="Note 5 69" xfId="2414" xr:uid="{00000000-0005-0000-0000-00006F090000}"/>
    <cellStyle name="Note 5 7" xfId="2415" xr:uid="{00000000-0005-0000-0000-000070090000}"/>
    <cellStyle name="Note 5 70" xfId="2416" xr:uid="{00000000-0005-0000-0000-000071090000}"/>
    <cellStyle name="Note 5 71" xfId="2417" xr:uid="{00000000-0005-0000-0000-000072090000}"/>
    <cellStyle name="Note 5 72" xfId="2418" xr:uid="{00000000-0005-0000-0000-000073090000}"/>
    <cellStyle name="Note 5 73" xfId="2419" xr:uid="{00000000-0005-0000-0000-000074090000}"/>
    <cellStyle name="Note 5 74" xfId="2420" xr:uid="{00000000-0005-0000-0000-000075090000}"/>
    <cellStyle name="Note 5 75" xfId="2421" xr:uid="{00000000-0005-0000-0000-000076090000}"/>
    <cellStyle name="Note 5 76" xfId="2422" xr:uid="{00000000-0005-0000-0000-000077090000}"/>
    <cellStyle name="Note 5 77" xfId="2423" xr:uid="{00000000-0005-0000-0000-000078090000}"/>
    <cellStyle name="Note 5 78" xfId="2424" xr:uid="{00000000-0005-0000-0000-000079090000}"/>
    <cellStyle name="Note 5 79" xfId="2425" xr:uid="{00000000-0005-0000-0000-00007A090000}"/>
    <cellStyle name="Note 5 8" xfId="2426" xr:uid="{00000000-0005-0000-0000-00007B090000}"/>
    <cellStyle name="Note 5 80" xfId="2427" xr:uid="{00000000-0005-0000-0000-00007C090000}"/>
    <cellStyle name="Note 5 81" xfId="2428" xr:uid="{00000000-0005-0000-0000-00007D090000}"/>
    <cellStyle name="Note 5 82" xfId="2429" xr:uid="{00000000-0005-0000-0000-00007E090000}"/>
    <cellStyle name="Note 5 83" xfId="2430" xr:uid="{00000000-0005-0000-0000-00007F090000}"/>
    <cellStyle name="Note 5 84" xfId="2431" xr:uid="{00000000-0005-0000-0000-000080090000}"/>
    <cellStyle name="Note 5 85" xfId="2432" xr:uid="{00000000-0005-0000-0000-000081090000}"/>
    <cellStyle name="Note 5 86" xfId="2433" xr:uid="{00000000-0005-0000-0000-000082090000}"/>
    <cellStyle name="Note 5 87" xfId="2434" xr:uid="{00000000-0005-0000-0000-000083090000}"/>
    <cellStyle name="Note 5 88" xfId="2435" xr:uid="{00000000-0005-0000-0000-000084090000}"/>
    <cellStyle name="Note 5 89" xfId="2436" xr:uid="{00000000-0005-0000-0000-000085090000}"/>
    <cellStyle name="Note 5 9" xfId="2437" xr:uid="{00000000-0005-0000-0000-000086090000}"/>
    <cellStyle name="Note 5 90" xfId="2438" xr:uid="{00000000-0005-0000-0000-000087090000}"/>
    <cellStyle name="Output 2" xfId="2439" xr:uid="{00000000-0005-0000-0000-000088090000}"/>
    <cellStyle name="Percent 2" xfId="2440" xr:uid="{00000000-0005-0000-0000-000089090000}"/>
    <cellStyle name="Percent 2 2" xfId="2441" xr:uid="{00000000-0005-0000-0000-00008A090000}"/>
    <cellStyle name="Percent 2 2 2" xfId="2442" xr:uid="{00000000-0005-0000-0000-00008B090000}"/>
    <cellStyle name="Percent 2 2 3" xfId="2443" xr:uid="{00000000-0005-0000-0000-00008C090000}"/>
    <cellStyle name="Percent 2 2 4" xfId="2444" xr:uid="{00000000-0005-0000-0000-00008D090000}"/>
    <cellStyle name="Percent 2 3" xfId="2445" xr:uid="{00000000-0005-0000-0000-00008E090000}"/>
    <cellStyle name="Percent 2 3 2" xfId="2446" xr:uid="{00000000-0005-0000-0000-00008F090000}"/>
    <cellStyle name="Percent 2 3 3" xfId="2447" xr:uid="{00000000-0005-0000-0000-000090090000}"/>
    <cellStyle name="Percent 2 4" xfId="2448" xr:uid="{00000000-0005-0000-0000-000091090000}"/>
    <cellStyle name="Percent 2 4 2" xfId="2449" xr:uid="{00000000-0005-0000-0000-000092090000}"/>
    <cellStyle name="Percent 2 5" xfId="2450" xr:uid="{00000000-0005-0000-0000-000093090000}"/>
    <cellStyle name="Percent 2 6" xfId="2451" xr:uid="{00000000-0005-0000-0000-000094090000}"/>
    <cellStyle name="Percent 3" xfId="2452" xr:uid="{00000000-0005-0000-0000-000095090000}"/>
    <cellStyle name="Percent 3 10" xfId="2453" xr:uid="{00000000-0005-0000-0000-000096090000}"/>
    <cellStyle name="Percent 3 11" xfId="2454" xr:uid="{00000000-0005-0000-0000-000097090000}"/>
    <cellStyle name="Percent 3 12" xfId="2455" xr:uid="{00000000-0005-0000-0000-000098090000}"/>
    <cellStyle name="Percent 3 13" xfId="2456" xr:uid="{00000000-0005-0000-0000-000099090000}"/>
    <cellStyle name="Percent 3 2" xfId="2457" xr:uid="{00000000-0005-0000-0000-00009A090000}"/>
    <cellStyle name="Percent 3 2 2" xfId="2458" xr:uid="{00000000-0005-0000-0000-00009B090000}"/>
    <cellStyle name="Percent 3 3" xfId="2459" xr:uid="{00000000-0005-0000-0000-00009C090000}"/>
    <cellStyle name="Percent 3 4" xfId="2460" xr:uid="{00000000-0005-0000-0000-00009D090000}"/>
    <cellStyle name="Percent 3 5" xfId="2461" xr:uid="{00000000-0005-0000-0000-00009E090000}"/>
    <cellStyle name="Percent 3 6" xfId="2462" xr:uid="{00000000-0005-0000-0000-00009F090000}"/>
    <cellStyle name="Percent 3 7" xfId="2463" xr:uid="{00000000-0005-0000-0000-0000A0090000}"/>
    <cellStyle name="Percent 3 8" xfId="2464" xr:uid="{00000000-0005-0000-0000-0000A1090000}"/>
    <cellStyle name="Percent 3 9" xfId="2465" xr:uid="{00000000-0005-0000-0000-0000A2090000}"/>
    <cellStyle name="Percent 4" xfId="2466" xr:uid="{00000000-0005-0000-0000-0000A3090000}"/>
    <cellStyle name="Percent 4 2" xfId="2467" xr:uid="{00000000-0005-0000-0000-0000A4090000}"/>
    <cellStyle name="Percent 4 3" xfId="2468" xr:uid="{00000000-0005-0000-0000-0000A5090000}"/>
    <cellStyle name="Percent 5" xfId="2469" xr:uid="{00000000-0005-0000-0000-0000A6090000}"/>
    <cellStyle name="Percent 5 2" xfId="2470" xr:uid="{00000000-0005-0000-0000-0000A7090000}"/>
    <cellStyle name="Percent 5 2 2" xfId="2471" xr:uid="{00000000-0005-0000-0000-0000A8090000}"/>
    <cellStyle name="Percent 5 2 3" xfId="2472" xr:uid="{00000000-0005-0000-0000-0000A9090000}"/>
    <cellStyle name="Percent 6" xfId="2473" xr:uid="{00000000-0005-0000-0000-0000AA090000}"/>
    <cellStyle name="Percent 6 2" xfId="2474" xr:uid="{00000000-0005-0000-0000-0000AB090000}"/>
    <cellStyle name="Percent 6 2 2" xfId="2475" xr:uid="{00000000-0005-0000-0000-0000AC090000}"/>
    <cellStyle name="Percent 6 2 3" xfId="2476" xr:uid="{00000000-0005-0000-0000-0000AD090000}"/>
    <cellStyle name="Percent 6 3" xfId="2477" xr:uid="{00000000-0005-0000-0000-0000AE090000}"/>
    <cellStyle name="Percent 7" xfId="2478" xr:uid="{00000000-0005-0000-0000-0000AF090000}"/>
    <cellStyle name="Percent 7 2" xfId="2479" xr:uid="{00000000-0005-0000-0000-0000B0090000}"/>
    <cellStyle name="Percent 7 2 2" xfId="2480" xr:uid="{00000000-0005-0000-0000-0000B1090000}"/>
    <cellStyle name="Percent 7 2 3" xfId="2481" xr:uid="{00000000-0005-0000-0000-0000B2090000}"/>
    <cellStyle name="Percent 7 3" xfId="2482" xr:uid="{00000000-0005-0000-0000-0000B3090000}"/>
    <cellStyle name="Percent 7 4" xfId="2483" xr:uid="{00000000-0005-0000-0000-0000B4090000}"/>
    <cellStyle name="Percent 8" xfId="2484" xr:uid="{00000000-0005-0000-0000-0000B5090000}"/>
    <cellStyle name="Percent 8 2" xfId="2485" xr:uid="{00000000-0005-0000-0000-0000B6090000}"/>
    <cellStyle name="Percent 8 2 2" xfId="2486" xr:uid="{00000000-0005-0000-0000-0000B7090000}"/>
    <cellStyle name="Percent 8 2 3" xfId="2487" xr:uid="{00000000-0005-0000-0000-0000B8090000}"/>
    <cellStyle name="Percent 8 3" xfId="2488" xr:uid="{00000000-0005-0000-0000-0000B9090000}"/>
    <cellStyle name="Percent 8 4" xfId="2489" xr:uid="{00000000-0005-0000-0000-0000BA090000}"/>
    <cellStyle name="Percent 9" xfId="2490" xr:uid="{00000000-0005-0000-0000-0000BB090000}"/>
    <cellStyle name="Percent 9 2" xfId="2491" xr:uid="{00000000-0005-0000-0000-0000BC090000}"/>
    <cellStyle name="Percent 9 3" xfId="2492" xr:uid="{00000000-0005-0000-0000-0000BD090000}"/>
    <cellStyle name="percentage difference" xfId="2493" xr:uid="{00000000-0005-0000-0000-0000BE090000}"/>
    <cellStyle name="percentage difference one decimal" xfId="2494" xr:uid="{00000000-0005-0000-0000-0000BF090000}"/>
    <cellStyle name="percentage difference zero decimal" xfId="2495" xr:uid="{00000000-0005-0000-0000-0000C0090000}"/>
    <cellStyle name="Porcentaje 2" xfId="2496" xr:uid="{00000000-0005-0000-0000-0000C1090000}"/>
    <cellStyle name="Porcentaje 2 2" xfId="2497" xr:uid="{00000000-0005-0000-0000-0000C2090000}"/>
    <cellStyle name="Porcentaje 2 3" xfId="2498" xr:uid="{00000000-0005-0000-0000-0000C3090000}"/>
    <cellStyle name="Porcentaje 3" xfId="2499" xr:uid="{00000000-0005-0000-0000-0000C4090000}"/>
    <cellStyle name="Porcentaje 3 2" xfId="2500" xr:uid="{00000000-0005-0000-0000-0000C5090000}"/>
    <cellStyle name="Porcentaje 3 3" xfId="2501" xr:uid="{00000000-0005-0000-0000-0000C6090000}"/>
    <cellStyle name="Porcentaje 4" xfId="2502" xr:uid="{00000000-0005-0000-0000-0000C7090000}"/>
    <cellStyle name="Porcentaje 4 2" xfId="2503" xr:uid="{00000000-0005-0000-0000-0000C8090000}"/>
    <cellStyle name="Porcentaje 4 3" xfId="2504" xr:uid="{00000000-0005-0000-0000-0000C9090000}"/>
    <cellStyle name="Porcentual 2" xfId="2505" xr:uid="{00000000-0005-0000-0000-0000CA090000}"/>
    <cellStyle name="Porcentual 2 2" xfId="2506" xr:uid="{00000000-0005-0000-0000-0000CB090000}"/>
    <cellStyle name="Porcentual 2 2 2" xfId="2507" xr:uid="{00000000-0005-0000-0000-0000CC090000}"/>
    <cellStyle name="Porcentual 2 2 3" xfId="2508" xr:uid="{00000000-0005-0000-0000-0000CD090000}"/>
    <cellStyle name="Porcentual 2 3" xfId="2509" xr:uid="{00000000-0005-0000-0000-0000CE090000}"/>
    <cellStyle name="Porcentual 2 4" xfId="2510" xr:uid="{00000000-0005-0000-0000-0000CF090000}"/>
    <cellStyle name="Porcentual 2 4 2" xfId="2511" xr:uid="{00000000-0005-0000-0000-0000D0090000}"/>
    <cellStyle name="Porcentual 2 4 3" xfId="2512" xr:uid="{00000000-0005-0000-0000-0000D1090000}"/>
    <cellStyle name="Porcentual 2 5" xfId="2513" xr:uid="{00000000-0005-0000-0000-0000D2090000}"/>
    <cellStyle name="Porcentual 2 6" xfId="2514" xr:uid="{00000000-0005-0000-0000-0000D3090000}"/>
    <cellStyle name="Porcentual 2 7" xfId="2515" xr:uid="{00000000-0005-0000-0000-0000D4090000}"/>
    <cellStyle name="Porcentual 3" xfId="2516" xr:uid="{00000000-0005-0000-0000-0000D5090000}"/>
    <cellStyle name="Porcentual 3 2" xfId="2517" xr:uid="{00000000-0005-0000-0000-0000D6090000}"/>
    <cellStyle name="Porcentual 3 2 2" xfId="2518" xr:uid="{00000000-0005-0000-0000-0000D7090000}"/>
    <cellStyle name="Porcentual 3 2 3" xfId="2519" xr:uid="{00000000-0005-0000-0000-0000D8090000}"/>
    <cellStyle name="Porcentual 3 3" xfId="2520" xr:uid="{00000000-0005-0000-0000-0000D9090000}"/>
    <cellStyle name="Porcentual 3 3 2" xfId="2521" xr:uid="{00000000-0005-0000-0000-0000DA090000}"/>
    <cellStyle name="Porcentual 3 3 3" xfId="2522" xr:uid="{00000000-0005-0000-0000-0000DB090000}"/>
    <cellStyle name="Porcentual 3 4" xfId="2523" xr:uid="{00000000-0005-0000-0000-0000DC090000}"/>
    <cellStyle name="Porcentual 3 5" xfId="2524" xr:uid="{00000000-0005-0000-0000-0000DD090000}"/>
    <cellStyle name="Porcentual 4" xfId="2525" xr:uid="{00000000-0005-0000-0000-0000DE090000}"/>
    <cellStyle name="Porcentual 4 2" xfId="2526" xr:uid="{00000000-0005-0000-0000-0000DF090000}"/>
    <cellStyle name="Porcentual 4 2 2" xfId="2527" xr:uid="{00000000-0005-0000-0000-0000E0090000}"/>
    <cellStyle name="Porcentual 4 2 3" xfId="2528" xr:uid="{00000000-0005-0000-0000-0000E1090000}"/>
    <cellStyle name="Porcentual 4 3" xfId="2529" xr:uid="{00000000-0005-0000-0000-0000E2090000}"/>
    <cellStyle name="Porcentual 5" xfId="2530" xr:uid="{00000000-0005-0000-0000-0000E3090000}"/>
    <cellStyle name="Porcentual 5 2" xfId="2531" xr:uid="{00000000-0005-0000-0000-0000E4090000}"/>
    <cellStyle name="Porcentual 5 3" xfId="2532" xr:uid="{00000000-0005-0000-0000-0000E5090000}"/>
    <cellStyle name="Porcentual 6" xfId="2533" xr:uid="{00000000-0005-0000-0000-0000E6090000}"/>
    <cellStyle name="Porcentual 6 2" xfId="2534" xr:uid="{00000000-0005-0000-0000-0000E7090000}"/>
    <cellStyle name="Porcentual 6 2 2" xfId="2535" xr:uid="{00000000-0005-0000-0000-0000E8090000}"/>
    <cellStyle name="Porcentual 6 2 3" xfId="2536" xr:uid="{00000000-0005-0000-0000-0000E9090000}"/>
    <cellStyle name="Porcentual 6 3" xfId="2537" xr:uid="{00000000-0005-0000-0000-0000EA090000}"/>
    <cellStyle name="Porcentual 6 4" xfId="2538" xr:uid="{00000000-0005-0000-0000-0000EB090000}"/>
    <cellStyle name="Porcentual 7" xfId="2539" xr:uid="{00000000-0005-0000-0000-0000EC090000}"/>
    <cellStyle name="Porcentual 7 2" xfId="2540" xr:uid="{00000000-0005-0000-0000-0000ED090000}"/>
    <cellStyle name="Porcentual 7 2 2" xfId="2541" xr:uid="{00000000-0005-0000-0000-0000EE090000}"/>
    <cellStyle name="Porcentual 7 2 3" xfId="2542" xr:uid="{00000000-0005-0000-0000-0000EF090000}"/>
    <cellStyle name="Porcentual 7 3" xfId="2543" xr:uid="{00000000-0005-0000-0000-0000F0090000}"/>
    <cellStyle name="Porcentual 7 4" xfId="2544" xr:uid="{00000000-0005-0000-0000-0000F1090000}"/>
    <cellStyle name="Porcentual 8" xfId="2545" xr:uid="{00000000-0005-0000-0000-0000F2090000}"/>
    <cellStyle name="Porcentual 8 2" xfId="2546" xr:uid="{00000000-0005-0000-0000-0000F3090000}"/>
    <cellStyle name="Porcentual 8 2 2" xfId="2547" xr:uid="{00000000-0005-0000-0000-0000F4090000}"/>
    <cellStyle name="Porcentual 8 2 3" xfId="2548" xr:uid="{00000000-0005-0000-0000-0000F5090000}"/>
    <cellStyle name="Porcentual 8 3" xfId="2549" xr:uid="{00000000-0005-0000-0000-0000F6090000}"/>
    <cellStyle name="Porcentual 8 4" xfId="2550" xr:uid="{00000000-0005-0000-0000-0000F7090000}"/>
    <cellStyle name="Porcentual 9" xfId="2551" xr:uid="{00000000-0005-0000-0000-0000F8090000}"/>
    <cellStyle name="Porcentual 9 2" xfId="2552" xr:uid="{00000000-0005-0000-0000-0000F9090000}"/>
    <cellStyle name="Porcentual 9 3" xfId="2553" xr:uid="{00000000-0005-0000-0000-0000FA090000}"/>
    <cellStyle name="Publication" xfId="2554" xr:uid="{00000000-0005-0000-0000-0000FB090000}"/>
    <cellStyle name="Red Text" xfId="2555" xr:uid="{00000000-0005-0000-0000-0000FC090000}"/>
    <cellStyle name="Red Text 2" xfId="2556" xr:uid="{00000000-0005-0000-0000-0000FD090000}"/>
    <cellStyle name="Salida 2" xfId="2557" xr:uid="{00000000-0005-0000-0000-0000FE090000}"/>
    <cellStyle name="Salida 2 2" xfId="2558" xr:uid="{00000000-0005-0000-0000-0000FF090000}"/>
    <cellStyle name="Salida 2 2 2" xfId="2559" xr:uid="{00000000-0005-0000-0000-0000000A0000}"/>
    <cellStyle name="Salida 2 2 2 2" xfId="2560" xr:uid="{00000000-0005-0000-0000-0000010A0000}"/>
    <cellStyle name="Salida 2 2 2 3" xfId="2561" xr:uid="{00000000-0005-0000-0000-0000020A0000}"/>
    <cellStyle name="Salida 2 2 2 4" xfId="2562" xr:uid="{00000000-0005-0000-0000-0000030A0000}"/>
    <cellStyle name="Salida 2 2 2 5" xfId="2563" xr:uid="{00000000-0005-0000-0000-0000040A0000}"/>
    <cellStyle name="Salida 2 2 3" xfId="2564" xr:uid="{00000000-0005-0000-0000-0000050A0000}"/>
    <cellStyle name="Salida 2 2 3 2" xfId="2565" xr:uid="{00000000-0005-0000-0000-0000060A0000}"/>
    <cellStyle name="Salida 2 2 3 3" xfId="2566" xr:uid="{00000000-0005-0000-0000-0000070A0000}"/>
    <cellStyle name="Salida 2 2 3 4" xfId="2567" xr:uid="{00000000-0005-0000-0000-0000080A0000}"/>
    <cellStyle name="Salida 2 2 3 5" xfId="2568" xr:uid="{00000000-0005-0000-0000-0000090A0000}"/>
    <cellStyle name="Salida 2 2 4" xfId="2569" xr:uid="{00000000-0005-0000-0000-00000A0A0000}"/>
    <cellStyle name="Salida 2 2 5" xfId="2570" xr:uid="{00000000-0005-0000-0000-00000B0A0000}"/>
    <cellStyle name="Salida 2 2 6" xfId="2571" xr:uid="{00000000-0005-0000-0000-00000C0A0000}"/>
    <cellStyle name="Salida 2 3" xfId="2572" xr:uid="{00000000-0005-0000-0000-00000D0A0000}"/>
    <cellStyle name="Salida 2 3 2" xfId="2573" xr:uid="{00000000-0005-0000-0000-00000E0A0000}"/>
    <cellStyle name="Salida 2 3 2 2" xfId="2574" xr:uid="{00000000-0005-0000-0000-00000F0A0000}"/>
    <cellStyle name="Salida 2 3 2 3" xfId="2575" xr:uid="{00000000-0005-0000-0000-0000100A0000}"/>
    <cellStyle name="Salida 2 3 2 4" xfId="2576" xr:uid="{00000000-0005-0000-0000-0000110A0000}"/>
    <cellStyle name="Salida 2 3 2 5" xfId="2577" xr:uid="{00000000-0005-0000-0000-0000120A0000}"/>
    <cellStyle name="Salida 2 3 3" xfId="2578" xr:uid="{00000000-0005-0000-0000-0000130A0000}"/>
    <cellStyle name="Salida 2 3 3 2" xfId="2579" xr:uid="{00000000-0005-0000-0000-0000140A0000}"/>
    <cellStyle name="Salida 2 3 3 3" xfId="2580" xr:uid="{00000000-0005-0000-0000-0000150A0000}"/>
    <cellStyle name="Salida 2 3 3 4" xfId="2581" xr:uid="{00000000-0005-0000-0000-0000160A0000}"/>
    <cellStyle name="Salida 2 3 3 5" xfId="2582" xr:uid="{00000000-0005-0000-0000-0000170A0000}"/>
    <cellStyle name="Salida 2 3 4" xfId="2583" xr:uid="{00000000-0005-0000-0000-0000180A0000}"/>
    <cellStyle name="Salida 2 3 5" xfId="2584" xr:uid="{00000000-0005-0000-0000-0000190A0000}"/>
    <cellStyle name="Salida 2 3 6" xfId="2585" xr:uid="{00000000-0005-0000-0000-00001A0A0000}"/>
    <cellStyle name="Salida 2 4" xfId="2586" xr:uid="{00000000-0005-0000-0000-00001B0A0000}"/>
    <cellStyle name="Salida 2 4 2" xfId="2587" xr:uid="{00000000-0005-0000-0000-00001C0A0000}"/>
    <cellStyle name="Salida 2 4 3" xfId="2588" xr:uid="{00000000-0005-0000-0000-00001D0A0000}"/>
    <cellStyle name="Salida 2 5" xfId="2589" xr:uid="{00000000-0005-0000-0000-00001E0A0000}"/>
    <cellStyle name="Style 1" xfId="2590" xr:uid="{00000000-0005-0000-0000-00001F0A0000}"/>
    <cellStyle name="Style 1 2" xfId="2591" xr:uid="{00000000-0005-0000-0000-0000200A0000}"/>
    <cellStyle name="Table Heading" xfId="2592" xr:uid="{00000000-0005-0000-0000-0000210A0000}"/>
    <cellStyle name="Table Title" xfId="2593" xr:uid="{00000000-0005-0000-0000-0000220A0000}"/>
    <cellStyle name="Table Units" xfId="2594" xr:uid="{00000000-0005-0000-0000-0000230A0000}"/>
    <cellStyle name="Texto de advertencia 2" xfId="2595" xr:uid="{00000000-0005-0000-0000-0000240A0000}"/>
    <cellStyle name="Texto de advertencia 2 2" xfId="2596" xr:uid="{00000000-0005-0000-0000-0000250A0000}"/>
    <cellStyle name="Texto explicativo 2" xfId="2597" xr:uid="{00000000-0005-0000-0000-0000260A0000}"/>
    <cellStyle name="Texto explicativo 2 2" xfId="2598" xr:uid="{00000000-0005-0000-0000-0000270A0000}"/>
    <cellStyle name="Title 2" xfId="2599" xr:uid="{00000000-0005-0000-0000-0000280A0000}"/>
    <cellStyle name="Título 1 2" xfId="2600" xr:uid="{00000000-0005-0000-0000-0000290A0000}"/>
    <cellStyle name="Título 1 2 2" xfId="2601" xr:uid="{00000000-0005-0000-0000-00002A0A0000}"/>
    <cellStyle name="Título 2 2" xfId="2602" xr:uid="{00000000-0005-0000-0000-00002B0A0000}"/>
    <cellStyle name="Título 2 2 2" xfId="2603" xr:uid="{00000000-0005-0000-0000-00002C0A0000}"/>
    <cellStyle name="Título 3 2" xfId="2604" xr:uid="{00000000-0005-0000-0000-00002D0A0000}"/>
    <cellStyle name="Título 3 2 2" xfId="2605" xr:uid="{00000000-0005-0000-0000-00002E0A0000}"/>
    <cellStyle name="Título 4" xfId="2606" xr:uid="{00000000-0005-0000-0000-00002F0A0000}"/>
    <cellStyle name="Título 4 2" xfId="2607" xr:uid="{00000000-0005-0000-0000-0000300A0000}"/>
    <cellStyle name="TopGrey" xfId="2608" xr:uid="{00000000-0005-0000-0000-0000310A0000}"/>
    <cellStyle name="TopGrey 2" xfId="2609" xr:uid="{00000000-0005-0000-0000-0000320A0000}"/>
    <cellStyle name="Total 2" xfId="2610" xr:uid="{00000000-0005-0000-0000-0000330A0000}"/>
    <cellStyle name="Total 2 2" xfId="2611" xr:uid="{00000000-0005-0000-0000-0000340A0000}"/>
    <cellStyle name="Total 2 2 2" xfId="2612" xr:uid="{00000000-0005-0000-0000-0000350A0000}"/>
    <cellStyle name="Total 2 2 2 2" xfId="2613" xr:uid="{00000000-0005-0000-0000-0000360A0000}"/>
    <cellStyle name="Total 2 2 2 3" xfId="2614" xr:uid="{00000000-0005-0000-0000-0000370A0000}"/>
    <cellStyle name="Total 2 2 2 4" xfId="2615" xr:uid="{00000000-0005-0000-0000-0000380A0000}"/>
    <cellStyle name="Total 2 2 2 5" xfId="2616" xr:uid="{00000000-0005-0000-0000-0000390A0000}"/>
    <cellStyle name="Total 2 2 3" xfId="2617" xr:uid="{00000000-0005-0000-0000-00003A0A0000}"/>
    <cellStyle name="Total 2 2 3 2" xfId="2618" xr:uid="{00000000-0005-0000-0000-00003B0A0000}"/>
    <cellStyle name="Total 2 2 3 3" xfId="2619" xr:uid="{00000000-0005-0000-0000-00003C0A0000}"/>
    <cellStyle name="Total 2 2 3 4" xfId="2620" xr:uid="{00000000-0005-0000-0000-00003D0A0000}"/>
    <cellStyle name="Total 2 2 3 5" xfId="2621" xr:uid="{00000000-0005-0000-0000-00003E0A0000}"/>
    <cellStyle name="Total 2 2 4" xfId="2622" xr:uid="{00000000-0005-0000-0000-00003F0A0000}"/>
    <cellStyle name="Total 2 3" xfId="2623" xr:uid="{00000000-0005-0000-0000-0000400A0000}"/>
    <cellStyle name="Total 2 3 2" xfId="2624" xr:uid="{00000000-0005-0000-0000-0000410A0000}"/>
    <cellStyle name="Total 2 3 2 2" xfId="2625" xr:uid="{00000000-0005-0000-0000-0000420A0000}"/>
    <cellStyle name="Total 2 3 2 3" xfId="2626" xr:uid="{00000000-0005-0000-0000-0000430A0000}"/>
    <cellStyle name="Total 2 3 2 4" xfId="2627" xr:uid="{00000000-0005-0000-0000-0000440A0000}"/>
    <cellStyle name="Total 2 3 2 5" xfId="2628" xr:uid="{00000000-0005-0000-0000-0000450A0000}"/>
    <cellStyle name="Total 2 3 3" xfId="2629" xr:uid="{00000000-0005-0000-0000-0000460A0000}"/>
    <cellStyle name="Total 2 3 3 2" xfId="2630" xr:uid="{00000000-0005-0000-0000-0000470A0000}"/>
    <cellStyle name="Total 2 3 3 3" xfId="2631" xr:uid="{00000000-0005-0000-0000-0000480A0000}"/>
    <cellStyle name="Total 2 3 3 4" xfId="2632" xr:uid="{00000000-0005-0000-0000-0000490A0000}"/>
    <cellStyle name="Total 2 3 3 5" xfId="2633" xr:uid="{00000000-0005-0000-0000-00004A0A0000}"/>
    <cellStyle name="Total 2 3 4" xfId="2634" xr:uid="{00000000-0005-0000-0000-00004B0A0000}"/>
    <cellStyle name="Warning Text 2" xfId="2635" xr:uid="{00000000-0005-0000-0000-00004C0A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sharedStrings" Target="sharedString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theme" Target="theme/theme1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39278</xdr:colOff>
      <xdr:row>1</xdr:row>
      <xdr:rowOff>26383</xdr:rowOff>
    </xdr:from>
    <xdr:to>
      <xdr:col>14</xdr:col>
      <xdr:colOff>114896</xdr:colOff>
      <xdr:row>5</xdr:row>
      <xdr:rowOff>140990</xdr:rowOff>
    </xdr:to>
    <xdr:pic>
      <xdr:nvPicPr>
        <xdr:cNvPr id="3" name="Picture 8" descr="Ministerio de Hacienda - República Dominicana">
          <a:extLst>
            <a:ext uri="{FF2B5EF4-FFF2-40B4-BE49-F238E27FC236}">
              <a16:creationId xmlns:a16="http://schemas.microsoft.com/office/drawing/2014/main" id="{CF728EDF-841A-44AF-BAAB-E7D14FD3D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01235" y="247253"/>
          <a:ext cx="2698445" cy="998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Personal/My%20Documents/Moz/E-Final/BOP9703.xls" TargetMode="External"/><Relationship Id="rId1" Type="http://schemas.openxmlformats.org/officeDocument/2006/relationships/externalLinkPath" Target="/Personal/My%20Documents/Moz/E-Final/BOP970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ireccion%20Estadisticas%20Fiscales\Balance%20Fiscal\DATA\ML\DOM\Macro\2002\DRSHAR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ireccion%20Estadisticas%20Fiscales\Balance%20Fiscal\SEGURIDAD\Secto%20publico\DATA\ML\DOM\Macro\2002\DRSHARE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ireccion%20Estadisticas%20Fiscales\Balance%20Fiscal\Users\Juliana\AppData\Local\Temp\DATA\DD\GEO\BOP\GeoBop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reyes\Downloads\Documents%20and%20Settings\1991162\Local%20Settings\Temporary%20Internet%20Files\OLK1\balanzatrimestral%202003-2004%20Inf%20economia%2003-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My%20Documents\Moz\E-Final\BOP9703_stres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Cameroon\DSA\Cam_Relief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ACK-OFFICE\COMUNES\Informes%20y%20Reportes\BCRD\Elaboracion_Balance_Fiscal\2016\Q1\DATA\ML\DOM\archives\June%20%202003%20SBA%20Mission\Real\DRGDP_prog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Users\BHouse\My%20Documents\DomRep\DomRep-BOP\Active-0312M-DSA\IN\DR%20WEO%20Shor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GHBopbaseline05150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joe\Guinea%20Bissau\Guinea-Bissau\Guinea%20Bissau_mdb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olitica%20Fiscal\Sector%20publico\BKUP%20SPNF\2010\Blance%20Trimestral%20enviado%20a%20Rosa%20Yunes%202009_20enero2010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ETHIOPIA\Mission\Tem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Users\BHouse\My%20Documents\DomRep\DomRep-BOP\Active-0312M-DSA\DomRep-BOP-vActive-0312M-DSA.xls" TargetMode="External"/></Relationships>
</file>

<file path=xl/externalLinks/_rels/externalLink25.xml.rels><?xml version="1.0" encoding="UTF-8" standalone="yes"?>
<Relationships xmlns="http://schemas.openxmlformats.org/package/2006/relationships"><Relationship Id="rId2" Type="http://schemas.microsoft.com/office/2019/04/relationships/externalLinkLongPath" Target="file:///H:\BACK-OFFICE\COMUNES\Informes%20y%20Reportes\BCRD\Elaboracion_Balance_Fiscal\2016\Q1\Documents%20and%20Settings\1987216\Local%20Settings\Temporary%20Internet%20Files\OLK6\balanza%20revision%202002-2004%20CParis%20(revision%20de%20abril%2004)vigente.xls?8F32189D" TargetMode="External"/><Relationship Id="rId1" Type="http://schemas.openxmlformats.org/officeDocument/2006/relationships/externalLinkPath" Target="file:///\\8F32189D\balanza%20revision%202002-2004%20CParis%20(revision%20de%20abril%2004)vigente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lance%20Fiscal\Documents%20and%20Settings\1996100\Desktop\My%20Documents\Archivos%20de%20Excel\Archivo%20Monetario%204%20de%20enero.xls" TargetMode="External"/></Relationships>
</file>

<file path=xl/externalLinks/_rels/externalLink2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Personal/My%20Documents/Moz/E-Final/BOP9703_stress.xls" TargetMode="External"/><Relationship Id="rId1" Type="http://schemas.openxmlformats.org/officeDocument/2006/relationships/externalLinkPath" Target="/Personal/My%20Documents/Moz/E-Final/BOP9703_stres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GCP-STRUCTURE\Manual%20Operativo%20DGCP\Manuales%20de%20Soporte\Sistema%20de%20Informacion%20Financiera\Sistema%20de%20Informacion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1995063\Local%20Settings\Temporary%20Internet%20Files\OLKCE\PROY2003\EXCEL\PROY%20-%20PROYECCION%20SERVICIO%202000-20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991162\Local%20Settings\Temporary%20Internet%20Files\OLK1\balanzatrimestral%202003-2004%20Inf%20economia%2003-04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ACK-OFFICE\COMUNES\Informes%20y%20Reportes\BCRD\Elaboracion_Balance_Fiscal\2016\Q1\Documents%20and%20Settings\1991162\Local%20Settings\Temporary%20Internet%20Files\OLK1\balanzatrimestral%202003-2004%20Inf%20economia%2003-04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whd\system\WRSTAB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ocs\O-DRIVE\JM\BEN\HIPC\excelfiles\with%20libya\BN-DSA-Kad2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promieco\Politica%20Fiscal\Sector%20publico\Sector%20Publico%202006%20%202010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OARD\BENIN\Decion%20Pt\HIPC%20tables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HIPC\Other%20HIPCs\Burkina%20Faso\BUR%201299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GHA\WORKING\Ghfis0500m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BOARD\MALI\1ST-COMP\DSA\MLI-buyback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Proyecto%20Estadisticas%20Fiscales%202017-2020\2.Estado%20de%20Operaciones%20MEPF2014\Estado%20de%20Operaciones\EO%20DGAPF.2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Chad\mission\150d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WIN\Temporary%20Internet%20Files\OLK70A5\Summary%20of%20shocks%20to%20tourism_2001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My%20Documents\Temp\Cameroon\mission\DSARept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_mnt\c\1Edas\FMI\mision\BCHDIC97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ACK-OFFICE\COMUNES\Informes%20y%20Reportes\BCRD\Elaboracion_Balance_Fiscal\2016\Q1\Documents%20and%20Settings\1987216\Local%20Settings\Temporary%20Internet%20Files\OLK6\bp5enemar000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ACK-OFFICE\COMUNES\Informes%20y%20Reportes\BCRD\Elaboracion_Balance_Fiscal\2016\Q1\Documents%20and%20Settings\1987216\Local%20Settings\Temporary%20Internet%20Files\OLK6\bp5trimestre9900rev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encarnacion\AppData\Local\Microsoft\Windows\INetCache\Content.Outlook\9E60NOTA\INGRESOS%20ENERO-DICIEMBRE%202022%20definitivo%20Raulin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1991162\Local%20Settings\Temporary%20Internet%20Files\OLK1\balanzatrimestral%202003-2004%20Inf%20economia%2003-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smejia\Downloads\Documents%20and%20Settings\1991162\Local%20Settings\Temporary%20Internet%20Files\OLK1\balanzatrimestral%202003-2004%20Inf%20economia%2003-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ireccion%20Estadisticas%20Fiscales\Balance%20Fiscal\PROMIECO\Politica%20Fiscal\FISCAL\Cr&#233;dito\2013\Credito%20Balance%20Fiscal%20Sin%20inversiones%202013%20(Ejercicio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ireccion%20Estadisticas%20Fiscales\Balance%20Fiscal\Documents%20and%20Settings\1996100\Desktop\My%20Documents\Archivos%20de%20Excel\Archivo%20Monetario%204%20de%20ener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"/>
      <sheetName val="C"/>
      <sheetName val="BoP OUT Medium"/>
      <sheetName val="BoP OUT Long"/>
      <sheetName val="IMF Assistance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IMF Assistance O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s"/>
      <sheetName val="PFMON"/>
      <sheetName val="graficos"/>
      <sheetName val="graf rin"/>
      <sheetName val="P.F.M.D."/>
      <sheetName val="crec oferta"/>
      <sheetName val="coloc cams sub y costo"/>
      <sheetName val="crec cred"/>
      <sheetName val="interanual"/>
      <sheetName val="Hoja1"/>
      <sheetName val="Módul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</sheetNames>
    <sheetDataSet>
      <sheetData sheetId="0" refreshError="1">
        <row r="1">
          <cell r="A1">
            <v>1</v>
          </cell>
        </row>
        <row r="4">
          <cell r="A4">
            <v>4</v>
          </cell>
        </row>
        <row r="5">
          <cell r="A5">
            <v>5</v>
          </cell>
        </row>
        <row r="6">
          <cell r="A6">
            <v>6</v>
          </cell>
        </row>
        <row r="7">
          <cell r="A7">
            <v>7</v>
          </cell>
        </row>
        <row r="8">
          <cell r="A8">
            <v>8</v>
          </cell>
        </row>
        <row r="9">
          <cell r="A9">
            <v>9</v>
          </cell>
        </row>
        <row r="10">
          <cell r="A10">
            <v>10</v>
          </cell>
        </row>
        <row r="11">
          <cell r="A11">
            <v>11</v>
          </cell>
        </row>
        <row r="12">
          <cell r="A12">
            <v>12</v>
          </cell>
        </row>
        <row r="13">
          <cell r="A13">
            <v>13</v>
          </cell>
        </row>
        <row r="14">
          <cell r="A14">
            <v>14</v>
          </cell>
        </row>
        <row r="15">
          <cell r="A15">
            <v>15</v>
          </cell>
        </row>
        <row r="16">
          <cell r="A16">
            <v>16</v>
          </cell>
        </row>
        <row r="17">
          <cell r="A17">
            <v>17</v>
          </cell>
        </row>
        <row r="18">
          <cell r="A18">
            <v>18</v>
          </cell>
        </row>
        <row r="19">
          <cell r="A19">
            <v>19</v>
          </cell>
        </row>
        <row r="20">
          <cell r="A20">
            <v>20</v>
          </cell>
        </row>
        <row r="21">
          <cell r="A21">
            <v>21</v>
          </cell>
        </row>
        <row r="22">
          <cell r="A22">
            <v>22</v>
          </cell>
        </row>
        <row r="23">
          <cell r="A23">
            <v>23</v>
          </cell>
        </row>
        <row r="24">
          <cell r="A24">
            <v>24</v>
          </cell>
        </row>
        <row r="25">
          <cell r="A25">
            <v>25</v>
          </cell>
        </row>
        <row r="26">
          <cell r="A26">
            <v>26</v>
          </cell>
        </row>
        <row r="27">
          <cell r="A27">
            <v>27</v>
          </cell>
        </row>
        <row r="28">
          <cell r="A28">
            <v>28</v>
          </cell>
        </row>
        <row r="29">
          <cell r="A29">
            <v>29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36</v>
          </cell>
        </row>
        <row r="37">
          <cell r="A37">
            <v>37</v>
          </cell>
        </row>
        <row r="38">
          <cell r="A38">
            <v>38</v>
          </cell>
        </row>
        <row r="39">
          <cell r="A39">
            <v>39</v>
          </cell>
        </row>
        <row r="40">
          <cell r="A40">
            <v>40</v>
          </cell>
        </row>
        <row r="41">
          <cell r="A41">
            <v>41</v>
          </cell>
        </row>
        <row r="42">
          <cell r="A42">
            <v>42</v>
          </cell>
        </row>
        <row r="43">
          <cell r="A43">
            <v>43</v>
          </cell>
        </row>
        <row r="44">
          <cell r="A44">
            <v>44</v>
          </cell>
        </row>
        <row r="45">
          <cell r="A45">
            <v>45</v>
          </cell>
        </row>
        <row r="46">
          <cell r="A46">
            <v>46</v>
          </cell>
        </row>
        <row r="47">
          <cell r="A47">
            <v>47</v>
          </cell>
        </row>
        <row r="48">
          <cell r="A48">
            <v>48</v>
          </cell>
        </row>
        <row r="49">
          <cell r="A49">
            <v>49</v>
          </cell>
        </row>
        <row r="50">
          <cell r="A50">
            <v>50</v>
          </cell>
        </row>
        <row r="51">
          <cell r="A51">
            <v>51</v>
          </cell>
        </row>
        <row r="52">
          <cell r="A52">
            <v>52</v>
          </cell>
        </row>
        <row r="53">
          <cell r="A53">
            <v>53</v>
          </cell>
        </row>
        <row r="54">
          <cell r="A54">
            <v>54</v>
          </cell>
        </row>
        <row r="55">
          <cell r="A55">
            <v>55</v>
          </cell>
        </row>
        <row r="56">
          <cell r="A56">
            <v>56</v>
          </cell>
        </row>
        <row r="57">
          <cell r="A57">
            <v>57</v>
          </cell>
        </row>
        <row r="58">
          <cell r="A58">
            <v>58</v>
          </cell>
        </row>
        <row r="59">
          <cell r="A59">
            <v>59</v>
          </cell>
        </row>
        <row r="60">
          <cell r="A60">
            <v>60</v>
          </cell>
        </row>
        <row r="61">
          <cell r="A61">
            <v>61</v>
          </cell>
        </row>
        <row r="62">
          <cell r="A62">
            <v>62</v>
          </cell>
        </row>
        <row r="63">
          <cell r="A63">
            <v>63</v>
          </cell>
        </row>
        <row r="64">
          <cell r="A64">
            <v>64</v>
          </cell>
        </row>
        <row r="65">
          <cell r="A65">
            <v>65</v>
          </cell>
        </row>
        <row r="66">
          <cell r="A66">
            <v>66</v>
          </cell>
        </row>
        <row r="67">
          <cell r="A67">
            <v>67</v>
          </cell>
        </row>
        <row r="68">
          <cell r="A68">
            <v>68</v>
          </cell>
        </row>
        <row r="69">
          <cell r="A69">
            <v>69</v>
          </cell>
        </row>
        <row r="70">
          <cell r="A70">
            <v>70</v>
          </cell>
        </row>
        <row r="71">
          <cell r="A71">
            <v>71</v>
          </cell>
        </row>
        <row r="72">
          <cell r="A72">
            <v>72</v>
          </cell>
        </row>
        <row r="73">
          <cell r="A73">
            <v>73</v>
          </cell>
        </row>
        <row r="74">
          <cell r="A74">
            <v>74</v>
          </cell>
        </row>
        <row r="75">
          <cell r="A75">
            <v>75</v>
          </cell>
        </row>
        <row r="76">
          <cell r="A76">
            <v>76</v>
          </cell>
        </row>
        <row r="77">
          <cell r="A77">
            <v>77</v>
          </cell>
        </row>
        <row r="78">
          <cell r="A78">
            <v>78</v>
          </cell>
        </row>
        <row r="79">
          <cell r="A79">
            <v>79</v>
          </cell>
        </row>
        <row r="80">
          <cell r="A80">
            <v>80</v>
          </cell>
        </row>
        <row r="81">
          <cell r="A81">
            <v>81</v>
          </cell>
        </row>
        <row r="82">
          <cell r="A82">
            <v>82</v>
          </cell>
        </row>
        <row r="83">
          <cell r="A83">
            <v>83</v>
          </cell>
        </row>
        <row r="84">
          <cell r="A84">
            <v>84</v>
          </cell>
        </row>
        <row r="85">
          <cell r="A85">
            <v>85</v>
          </cell>
        </row>
        <row r="86">
          <cell r="A86">
            <v>86</v>
          </cell>
        </row>
        <row r="87">
          <cell r="A87">
            <v>87</v>
          </cell>
        </row>
        <row r="88">
          <cell r="A88">
            <v>88</v>
          </cell>
        </row>
        <row r="89">
          <cell r="A89">
            <v>89</v>
          </cell>
        </row>
        <row r="90">
          <cell r="A90">
            <v>90</v>
          </cell>
        </row>
        <row r="91">
          <cell r="A91">
            <v>91</v>
          </cell>
        </row>
        <row r="92">
          <cell r="A92">
            <v>92</v>
          </cell>
        </row>
        <row r="93">
          <cell r="A93">
            <v>93</v>
          </cell>
        </row>
        <row r="94">
          <cell r="A94">
            <v>94</v>
          </cell>
        </row>
        <row r="95">
          <cell r="A95">
            <v>95</v>
          </cell>
        </row>
        <row r="96">
          <cell r="A96">
            <v>96</v>
          </cell>
        </row>
        <row r="97">
          <cell r="A97">
            <v>97</v>
          </cell>
        </row>
        <row r="98">
          <cell r="A98">
            <v>98</v>
          </cell>
        </row>
        <row r="99">
          <cell r="A99">
            <v>99</v>
          </cell>
        </row>
        <row r="100">
          <cell r="A100">
            <v>100</v>
          </cell>
        </row>
        <row r="101">
          <cell r="A101">
            <v>101</v>
          </cell>
        </row>
        <row r="102">
          <cell r="A102">
            <v>102</v>
          </cell>
        </row>
        <row r="103">
          <cell r="A103">
            <v>103</v>
          </cell>
        </row>
        <row r="104">
          <cell r="A104">
            <v>104</v>
          </cell>
        </row>
        <row r="105">
          <cell r="A105">
            <v>105</v>
          </cell>
        </row>
        <row r="106">
          <cell r="A106">
            <v>106</v>
          </cell>
        </row>
        <row r="107">
          <cell r="A107">
            <v>107</v>
          </cell>
        </row>
        <row r="108">
          <cell r="A108">
            <v>108</v>
          </cell>
        </row>
        <row r="109">
          <cell r="A109">
            <v>109</v>
          </cell>
        </row>
        <row r="110">
          <cell r="A110">
            <v>110</v>
          </cell>
        </row>
        <row r="111">
          <cell r="A111">
            <v>111</v>
          </cell>
        </row>
        <row r="112">
          <cell r="A112">
            <v>112</v>
          </cell>
        </row>
        <row r="113">
          <cell r="A113">
            <v>113</v>
          </cell>
        </row>
        <row r="114">
          <cell r="A114">
            <v>114</v>
          </cell>
        </row>
        <row r="115">
          <cell r="A115">
            <v>115</v>
          </cell>
        </row>
        <row r="116">
          <cell r="A116">
            <v>116</v>
          </cell>
        </row>
        <row r="117">
          <cell r="A117">
            <v>117</v>
          </cell>
        </row>
        <row r="118">
          <cell r="A118">
            <v>118</v>
          </cell>
        </row>
        <row r="119">
          <cell r="A119">
            <v>119</v>
          </cell>
        </row>
        <row r="120">
          <cell r="A120">
            <v>120</v>
          </cell>
        </row>
        <row r="121">
          <cell r="A121">
            <v>121</v>
          </cell>
        </row>
        <row r="122">
          <cell r="A122">
            <v>122</v>
          </cell>
        </row>
        <row r="123">
          <cell r="A123">
            <v>123</v>
          </cell>
        </row>
        <row r="124">
          <cell r="A124">
            <v>124</v>
          </cell>
        </row>
        <row r="125">
          <cell r="A125">
            <v>125</v>
          </cell>
        </row>
        <row r="126">
          <cell r="A126">
            <v>126</v>
          </cell>
        </row>
        <row r="127">
          <cell r="A127">
            <v>127</v>
          </cell>
        </row>
        <row r="128">
          <cell r="A128">
            <v>128</v>
          </cell>
        </row>
        <row r="129">
          <cell r="A129">
            <v>129</v>
          </cell>
        </row>
        <row r="130">
          <cell r="A130">
            <v>130</v>
          </cell>
        </row>
        <row r="131">
          <cell r="A131">
            <v>131</v>
          </cell>
        </row>
        <row r="132">
          <cell r="A132">
            <v>132</v>
          </cell>
        </row>
        <row r="133">
          <cell r="A133">
            <v>133</v>
          </cell>
        </row>
        <row r="134">
          <cell r="A134">
            <v>134</v>
          </cell>
        </row>
        <row r="135">
          <cell r="A135">
            <v>135</v>
          </cell>
        </row>
        <row r="136">
          <cell r="A136">
            <v>136</v>
          </cell>
        </row>
        <row r="137">
          <cell r="A137">
            <v>137</v>
          </cell>
        </row>
        <row r="138">
          <cell r="A138">
            <v>138</v>
          </cell>
        </row>
        <row r="139">
          <cell r="A139">
            <v>139</v>
          </cell>
        </row>
        <row r="140">
          <cell r="A140">
            <v>140</v>
          </cell>
        </row>
        <row r="141">
          <cell r="A141">
            <v>141</v>
          </cell>
        </row>
        <row r="142">
          <cell r="A142">
            <v>142</v>
          </cell>
        </row>
        <row r="143">
          <cell r="A143">
            <v>143</v>
          </cell>
        </row>
        <row r="144">
          <cell r="A144">
            <v>144</v>
          </cell>
        </row>
        <row r="145">
          <cell r="A145">
            <v>145</v>
          </cell>
        </row>
        <row r="146">
          <cell r="A146">
            <v>146</v>
          </cell>
        </row>
        <row r="147">
          <cell r="A147">
            <v>147</v>
          </cell>
        </row>
        <row r="148">
          <cell r="A148">
            <v>148</v>
          </cell>
        </row>
        <row r="149">
          <cell r="A149">
            <v>149</v>
          </cell>
        </row>
        <row r="150">
          <cell r="A150">
            <v>150</v>
          </cell>
        </row>
        <row r="151">
          <cell r="A151">
            <v>151</v>
          </cell>
        </row>
        <row r="152">
          <cell r="A152">
            <v>152</v>
          </cell>
        </row>
        <row r="153">
          <cell r="A153">
            <v>153</v>
          </cell>
        </row>
        <row r="154">
          <cell r="A154">
            <v>154</v>
          </cell>
        </row>
        <row r="155">
          <cell r="A155">
            <v>155</v>
          </cell>
        </row>
        <row r="156">
          <cell r="A156">
            <v>156</v>
          </cell>
        </row>
        <row r="157">
          <cell r="A157">
            <v>157</v>
          </cell>
        </row>
        <row r="158">
          <cell r="A158">
            <v>158</v>
          </cell>
        </row>
        <row r="159">
          <cell r="A159">
            <v>159</v>
          </cell>
        </row>
        <row r="160">
          <cell r="A160">
            <v>160</v>
          </cell>
        </row>
        <row r="161">
          <cell r="A161">
            <v>161</v>
          </cell>
        </row>
        <row r="162">
          <cell r="A162">
            <v>162</v>
          </cell>
        </row>
        <row r="163">
          <cell r="A163">
            <v>163</v>
          </cell>
        </row>
        <row r="164">
          <cell r="A164">
            <v>164</v>
          </cell>
        </row>
        <row r="165">
          <cell r="A165">
            <v>165</v>
          </cell>
        </row>
        <row r="166">
          <cell r="A166">
            <v>166</v>
          </cell>
        </row>
        <row r="167">
          <cell r="A167">
            <v>167</v>
          </cell>
        </row>
        <row r="168">
          <cell r="A168">
            <v>168</v>
          </cell>
        </row>
        <row r="169">
          <cell r="A169">
            <v>169</v>
          </cell>
        </row>
        <row r="170">
          <cell r="A170">
            <v>170</v>
          </cell>
        </row>
        <row r="171">
          <cell r="A171">
            <v>171</v>
          </cell>
        </row>
        <row r="172">
          <cell r="A172">
            <v>172</v>
          </cell>
        </row>
        <row r="173">
          <cell r="A173">
            <v>173</v>
          </cell>
        </row>
        <row r="174">
          <cell r="A174">
            <v>174</v>
          </cell>
        </row>
        <row r="175">
          <cell r="A175">
            <v>175</v>
          </cell>
        </row>
        <row r="176">
          <cell r="A176">
            <v>176</v>
          </cell>
        </row>
        <row r="177">
          <cell r="A177">
            <v>177</v>
          </cell>
        </row>
        <row r="178">
          <cell r="A178">
            <v>178</v>
          </cell>
        </row>
        <row r="179">
          <cell r="A179">
            <v>179</v>
          </cell>
        </row>
        <row r="180">
          <cell r="A180">
            <v>180</v>
          </cell>
        </row>
        <row r="181">
          <cell r="A181">
            <v>181</v>
          </cell>
        </row>
        <row r="182">
          <cell r="A182">
            <v>182</v>
          </cell>
        </row>
        <row r="183">
          <cell r="A183">
            <v>183</v>
          </cell>
        </row>
        <row r="184">
          <cell r="A184">
            <v>184</v>
          </cell>
        </row>
        <row r="185">
          <cell r="A185">
            <v>185</v>
          </cell>
        </row>
        <row r="186">
          <cell r="A186">
            <v>186</v>
          </cell>
        </row>
        <row r="187">
          <cell r="A187">
            <v>187</v>
          </cell>
        </row>
        <row r="188">
          <cell r="A188">
            <v>188</v>
          </cell>
        </row>
        <row r="189">
          <cell r="A189">
            <v>189</v>
          </cell>
        </row>
        <row r="190">
          <cell r="A190">
            <v>190</v>
          </cell>
        </row>
        <row r="191">
          <cell r="A191">
            <v>191</v>
          </cell>
        </row>
        <row r="192">
          <cell r="A192">
            <v>192</v>
          </cell>
        </row>
        <row r="193">
          <cell r="A193">
            <v>193</v>
          </cell>
        </row>
        <row r="194">
          <cell r="A194">
            <v>194</v>
          </cell>
        </row>
        <row r="195">
          <cell r="A195">
            <v>195</v>
          </cell>
        </row>
        <row r="196">
          <cell r="A196">
            <v>196</v>
          </cell>
        </row>
        <row r="197">
          <cell r="A197">
            <v>197</v>
          </cell>
        </row>
        <row r="198">
          <cell r="A198">
            <v>198</v>
          </cell>
        </row>
        <row r="199">
          <cell r="A199">
            <v>199</v>
          </cell>
        </row>
        <row r="200">
          <cell r="A200">
            <v>200</v>
          </cell>
        </row>
        <row r="201">
          <cell r="A201">
            <v>201</v>
          </cell>
        </row>
        <row r="202">
          <cell r="A202">
            <v>202</v>
          </cell>
        </row>
        <row r="203">
          <cell r="A203">
            <v>203</v>
          </cell>
        </row>
        <row r="204">
          <cell r="A204">
            <v>204</v>
          </cell>
        </row>
        <row r="205">
          <cell r="A205">
            <v>205</v>
          </cell>
        </row>
        <row r="206">
          <cell r="A206">
            <v>206</v>
          </cell>
        </row>
        <row r="207">
          <cell r="A207">
            <v>207</v>
          </cell>
        </row>
        <row r="208">
          <cell r="A208">
            <v>208</v>
          </cell>
        </row>
        <row r="209">
          <cell r="A209">
            <v>209</v>
          </cell>
        </row>
        <row r="210">
          <cell r="A210">
            <v>210</v>
          </cell>
        </row>
        <row r="211">
          <cell r="A211">
            <v>211</v>
          </cell>
        </row>
        <row r="212">
          <cell r="A212">
            <v>212</v>
          </cell>
        </row>
        <row r="213">
          <cell r="A213">
            <v>213</v>
          </cell>
        </row>
        <row r="214">
          <cell r="A214">
            <v>214</v>
          </cell>
        </row>
        <row r="215">
          <cell r="A215">
            <v>215</v>
          </cell>
        </row>
        <row r="216">
          <cell r="A216">
            <v>216</v>
          </cell>
        </row>
        <row r="217">
          <cell r="A217">
            <v>217</v>
          </cell>
        </row>
        <row r="218">
          <cell r="A218">
            <v>218</v>
          </cell>
        </row>
        <row r="219">
          <cell r="A219">
            <v>219</v>
          </cell>
        </row>
        <row r="220">
          <cell r="A220">
            <v>220</v>
          </cell>
        </row>
        <row r="221">
          <cell r="A221">
            <v>221</v>
          </cell>
        </row>
        <row r="222">
          <cell r="A222">
            <v>222</v>
          </cell>
        </row>
        <row r="223">
          <cell r="A223">
            <v>223</v>
          </cell>
        </row>
        <row r="224">
          <cell r="A224">
            <v>224</v>
          </cell>
        </row>
        <row r="225">
          <cell r="A225">
            <v>225</v>
          </cell>
        </row>
        <row r="226">
          <cell r="A226">
            <v>226</v>
          </cell>
        </row>
        <row r="227">
          <cell r="A227">
            <v>227</v>
          </cell>
        </row>
        <row r="228">
          <cell r="A228">
            <v>228</v>
          </cell>
        </row>
        <row r="229">
          <cell r="A229">
            <v>229</v>
          </cell>
        </row>
        <row r="230">
          <cell r="A230">
            <v>230</v>
          </cell>
        </row>
        <row r="231">
          <cell r="A231">
            <v>231</v>
          </cell>
        </row>
        <row r="232">
          <cell r="A232">
            <v>232</v>
          </cell>
        </row>
        <row r="233">
          <cell r="A233">
            <v>233</v>
          </cell>
        </row>
        <row r="234">
          <cell r="A234">
            <v>234</v>
          </cell>
        </row>
        <row r="235">
          <cell r="A235">
            <v>235</v>
          </cell>
        </row>
        <row r="236">
          <cell r="A236">
            <v>236</v>
          </cell>
        </row>
        <row r="237">
          <cell r="A237">
            <v>237</v>
          </cell>
        </row>
        <row r="238">
          <cell r="A238">
            <v>238</v>
          </cell>
        </row>
        <row r="239">
          <cell r="A239">
            <v>239</v>
          </cell>
        </row>
        <row r="240">
          <cell r="A240">
            <v>240</v>
          </cell>
        </row>
        <row r="241">
          <cell r="A241">
            <v>241</v>
          </cell>
        </row>
        <row r="242">
          <cell r="A242">
            <v>242</v>
          </cell>
        </row>
        <row r="243">
          <cell r="A243">
            <v>243</v>
          </cell>
        </row>
        <row r="244">
          <cell r="A244">
            <v>244</v>
          </cell>
        </row>
        <row r="245">
          <cell r="A245">
            <v>245</v>
          </cell>
        </row>
        <row r="246">
          <cell r="A246">
            <v>246</v>
          </cell>
        </row>
        <row r="247">
          <cell r="A247">
            <v>247</v>
          </cell>
        </row>
        <row r="248">
          <cell r="A248">
            <v>248</v>
          </cell>
        </row>
        <row r="249">
          <cell r="A249">
            <v>249</v>
          </cell>
        </row>
        <row r="250">
          <cell r="A250">
            <v>250</v>
          </cell>
        </row>
        <row r="251">
          <cell r="A251">
            <v>251</v>
          </cell>
        </row>
        <row r="252">
          <cell r="A252">
            <v>252</v>
          </cell>
        </row>
        <row r="253">
          <cell r="A253">
            <v>253</v>
          </cell>
        </row>
        <row r="254">
          <cell r="A254">
            <v>254</v>
          </cell>
        </row>
        <row r="255">
          <cell r="A255">
            <v>255</v>
          </cell>
        </row>
        <row r="256">
          <cell r="A256">
            <v>256</v>
          </cell>
        </row>
        <row r="257">
          <cell r="A257">
            <v>257</v>
          </cell>
        </row>
        <row r="258">
          <cell r="A258">
            <v>258</v>
          </cell>
        </row>
        <row r="259">
          <cell r="A259">
            <v>259</v>
          </cell>
        </row>
        <row r="260">
          <cell r="A260">
            <v>260</v>
          </cell>
        </row>
        <row r="261">
          <cell r="A261">
            <v>261</v>
          </cell>
        </row>
        <row r="262">
          <cell r="A262">
            <v>262</v>
          </cell>
        </row>
        <row r="263">
          <cell r="A263">
            <v>263</v>
          </cell>
        </row>
        <row r="264">
          <cell r="A264">
            <v>264</v>
          </cell>
        </row>
        <row r="265">
          <cell r="A265">
            <v>265</v>
          </cell>
        </row>
        <row r="266">
          <cell r="A266">
            <v>266</v>
          </cell>
        </row>
        <row r="267">
          <cell r="A267">
            <v>267</v>
          </cell>
        </row>
        <row r="268">
          <cell r="A268">
            <v>268</v>
          </cell>
        </row>
        <row r="269">
          <cell r="A269">
            <v>269</v>
          </cell>
        </row>
        <row r="270">
          <cell r="A270">
            <v>270</v>
          </cell>
        </row>
        <row r="271">
          <cell r="A271">
            <v>271</v>
          </cell>
        </row>
        <row r="272">
          <cell r="A272">
            <v>272</v>
          </cell>
        </row>
        <row r="273">
          <cell r="A273">
            <v>273</v>
          </cell>
        </row>
        <row r="274">
          <cell r="A274">
            <v>274</v>
          </cell>
        </row>
        <row r="275">
          <cell r="A275">
            <v>275</v>
          </cell>
        </row>
        <row r="276">
          <cell r="A276">
            <v>276</v>
          </cell>
        </row>
        <row r="277">
          <cell r="A277">
            <v>277</v>
          </cell>
        </row>
        <row r="278">
          <cell r="A278">
            <v>278</v>
          </cell>
        </row>
        <row r="279">
          <cell r="A279">
            <v>279</v>
          </cell>
        </row>
        <row r="280">
          <cell r="A280">
            <v>280</v>
          </cell>
        </row>
        <row r="281">
          <cell r="A281">
            <v>281</v>
          </cell>
        </row>
        <row r="282">
          <cell r="A282">
            <v>282</v>
          </cell>
        </row>
        <row r="283">
          <cell r="A283">
            <v>283</v>
          </cell>
        </row>
        <row r="284">
          <cell r="A284">
            <v>284</v>
          </cell>
        </row>
        <row r="285">
          <cell r="A285">
            <v>285</v>
          </cell>
        </row>
        <row r="286">
          <cell r="A286">
            <v>286</v>
          </cell>
        </row>
        <row r="287">
          <cell r="A287">
            <v>287</v>
          </cell>
        </row>
        <row r="288">
          <cell r="A288">
            <v>288</v>
          </cell>
        </row>
        <row r="289">
          <cell r="A289">
            <v>289</v>
          </cell>
        </row>
        <row r="290">
          <cell r="A290">
            <v>290</v>
          </cell>
        </row>
        <row r="291">
          <cell r="A291">
            <v>291</v>
          </cell>
        </row>
        <row r="292">
          <cell r="A292">
            <v>292</v>
          </cell>
        </row>
        <row r="293">
          <cell r="A293">
            <v>293</v>
          </cell>
        </row>
        <row r="294">
          <cell r="A294">
            <v>294</v>
          </cell>
        </row>
        <row r="295">
          <cell r="A295">
            <v>295</v>
          </cell>
        </row>
        <row r="296">
          <cell r="A296">
            <v>296</v>
          </cell>
        </row>
        <row r="297">
          <cell r="A297">
            <v>297</v>
          </cell>
        </row>
        <row r="298">
          <cell r="A298">
            <v>298</v>
          </cell>
        </row>
        <row r="299">
          <cell r="A299">
            <v>299</v>
          </cell>
        </row>
        <row r="300">
          <cell r="A300">
            <v>300</v>
          </cell>
        </row>
        <row r="301">
          <cell r="A301">
            <v>301</v>
          </cell>
        </row>
        <row r="302">
          <cell r="A302">
            <v>302</v>
          </cell>
        </row>
        <row r="303">
          <cell r="A303">
            <v>303</v>
          </cell>
        </row>
        <row r="304">
          <cell r="A304">
            <v>304</v>
          </cell>
        </row>
        <row r="305">
          <cell r="A305">
            <v>305</v>
          </cell>
        </row>
        <row r="306">
          <cell r="A306">
            <v>306</v>
          </cell>
        </row>
        <row r="307">
          <cell r="A307">
            <v>307</v>
          </cell>
        </row>
        <row r="308">
          <cell r="A308">
            <v>308</v>
          </cell>
        </row>
        <row r="309">
          <cell r="A309">
            <v>309</v>
          </cell>
        </row>
        <row r="310">
          <cell r="A310">
            <v>310</v>
          </cell>
        </row>
        <row r="311">
          <cell r="A311">
            <v>311</v>
          </cell>
        </row>
        <row r="312">
          <cell r="A312">
            <v>312</v>
          </cell>
        </row>
        <row r="313">
          <cell r="A313">
            <v>313</v>
          </cell>
        </row>
        <row r="314">
          <cell r="A314">
            <v>314</v>
          </cell>
        </row>
        <row r="315">
          <cell r="A315">
            <v>315</v>
          </cell>
        </row>
        <row r="316">
          <cell r="A316">
            <v>316</v>
          </cell>
        </row>
        <row r="317">
          <cell r="A317">
            <v>317</v>
          </cell>
        </row>
        <row r="318">
          <cell r="A318">
            <v>318</v>
          </cell>
        </row>
        <row r="319">
          <cell r="A319">
            <v>319</v>
          </cell>
        </row>
        <row r="320">
          <cell r="A320">
            <v>320</v>
          </cell>
        </row>
        <row r="321">
          <cell r="A321">
            <v>321</v>
          </cell>
        </row>
        <row r="322">
          <cell r="A322">
            <v>322</v>
          </cell>
        </row>
        <row r="323">
          <cell r="A323">
            <v>323</v>
          </cell>
        </row>
        <row r="324">
          <cell r="A324">
            <v>324</v>
          </cell>
        </row>
        <row r="325">
          <cell r="A325">
            <v>325</v>
          </cell>
        </row>
        <row r="326">
          <cell r="A326">
            <v>326</v>
          </cell>
        </row>
        <row r="327">
          <cell r="A327">
            <v>327</v>
          </cell>
        </row>
        <row r="328">
          <cell r="A328">
            <v>328</v>
          </cell>
        </row>
        <row r="329">
          <cell r="A329">
            <v>329</v>
          </cell>
        </row>
        <row r="330">
          <cell r="A330">
            <v>330</v>
          </cell>
        </row>
        <row r="331">
          <cell r="A331">
            <v>331</v>
          </cell>
        </row>
        <row r="332">
          <cell r="A332">
            <v>332</v>
          </cell>
        </row>
        <row r="333">
          <cell r="A333">
            <v>333</v>
          </cell>
        </row>
        <row r="334">
          <cell r="A334">
            <v>334</v>
          </cell>
        </row>
        <row r="335">
          <cell r="A335">
            <v>335</v>
          </cell>
        </row>
        <row r="336">
          <cell r="A336">
            <v>336</v>
          </cell>
        </row>
        <row r="337">
          <cell r="A337">
            <v>337</v>
          </cell>
        </row>
        <row r="338">
          <cell r="A338">
            <v>338</v>
          </cell>
        </row>
        <row r="339">
          <cell r="A339">
            <v>339</v>
          </cell>
        </row>
        <row r="340">
          <cell r="A340">
            <v>340</v>
          </cell>
        </row>
        <row r="341">
          <cell r="A341">
            <v>341</v>
          </cell>
        </row>
        <row r="342">
          <cell r="A342">
            <v>342</v>
          </cell>
        </row>
        <row r="343">
          <cell r="A343">
            <v>343</v>
          </cell>
        </row>
        <row r="344">
          <cell r="A344">
            <v>344</v>
          </cell>
        </row>
        <row r="345">
          <cell r="A345">
            <v>345</v>
          </cell>
        </row>
        <row r="346">
          <cell r="A346">
            <v>346</v>
          </cell>
        </row>
        <row r="347">
          <cell r="A347">
            <v>347</v>
          </cell>
        </row>
        <row r="348">
          <cell r="A348">
            <v>348</v>
          </cell>
        </row>
        <row r="349">
          <cell r="A349">
            <v>349</v>
          </cell>
        </row>
        <row r="350">
          <cell r="A350">
            <v>350</v>
          </cell>
        </row>
        <row r="351">
          <cell r="A351">
            <v>351</v>
          </cell>
        </row>
        <row r="352">
          <cell r="A352">
            <v>352</v>
          </cell>
        </row>
        <row r="353">
          <cell r="A353">
            <v>353</v>
          </cell>
        </row>
        <row r="354">
          <cell r="A354">
            <v>354</v>
          </cell>
        </row>
        <row r="355">
          <cell r="A355">
            <v>355</v>
          </cell>
        </row>
        <row r="356">
          <cell r="A356">
            <v>356</v>
          </cell>
        </row>
        <row r="357">
          <cell r="A357">
            <v>357</v>
          </cell>
        </row>
        <row r="358">
          <cell r="A358">
            <v>358</v>
          </cell>
        </row>
        <row r="359">
          <cell r="A359">
            <v>359</v>
          </cell>
        </row>
        <row r="360">
          <cell r="A360">
            <v>360</v>
          </cell>
        </row>
        <row r="361">
          <cell r="A361">
            <v>361</v>
          </cell>
        </row>
        <row r="362">
          <cell r="A362">
            <v>362</v>
          </cell>
        </row>
        <row r="363">
          <cell r="A363">
            <v>363</v>
          </cell>
        </row>
        <row r="364">
          <cell r="A364">
            <v>364</v>
          </cell>
        </row>
        <row r="365">
          <cell r="A365">
            <v>365</v>
          </cell>
        </row>
        <row r="366">
          <cell r="A366">
            <v>366</v>
          </cell>
        </row>
        <row r="367">
          <cell r="A367">
            <v>367</v>
          </cell>
        </row>
        <row r="368">
          <cell r="A368">
            <v>368</v>
          </cell>
        </row>
        <row r="369">
          <cell r="A369">
            <v>369</v>
          </cell>
        </row>
        <row r="370">
          <cell r="A370">
            <v>370</v>
          </cell>
        </row>
        <row r="371">
          <cell r="A371">
            <v>371</v>
          </cell>
        </row>
        <row r="372">
          <cell r="A372">
            <v>372</v>
          </cell>
        </row>
        <row r="373">
          <cell r="A373">
            <v>373</v>
          </cell>
        </row>
        <row r="374">
          <cell r="A374">
            <v>374</v>
          </cell>
        </row>
        <row r="375">
          <cell r="A375">
            <v>375</v>
          </cell>
        </row>
        <row r="376">
          <cell r="A376">
            <v>376</v>
          </cell>
        </row>
        <row r="377">
          <cell r="A377">
            <v>377</v>
          </cell>
        </row>
        <row r="378">
          <cell r="A378">
            <v>378</v>
          </cell>
        </row>
        <row r="379">
          <cell r="A379">
            <v>379</v>
          </cell>
        </row>
        <row r="380">
          <cell r="A380">
            <v>380</v>
          </cell>
        </row>
        <row r="381">
          <cell r="A381">
            <v>381</v>
          </cell>
        </row>
        <row r="382">
          <cell r="A382">
            <v>382</v>
          </cell>
        </row>
        <row r="383">
          <cell r="A383">
            <v>383</v>
          </cell>
        </row>
        <row r="384">
          <cell r="A384">
            <v>384</v>
          </cell>
        </row>
        <row r="385">
          <cell r="A385">
            <v>385</v>
          </cell>
        </row>
        <row r="386">
          <cell r="A386">
            <v>386</v>
          </cell>
        </row>
        <row r="387">
          <cell r="A387">
            <v>387</v>
          </cell>
        </row>
        <row r="388">
          <cell r="A388">
            <v>388</v>
          </cell>
        </row>
        <row r="389">
          <cell r="A389">
            <v>389</v>
          </cell>
        </row>
        <row r="390">
          <cell r="A390">
            <v>390</v>
          </cell>
        </row>
        <row r="391">
          <cell r="A391">
            <v>391</v>
          </cell>
        </row>
        <row r="392">
          <cell r="A392">
            <v>392</v>
          </cell>
        </row>
        <row r="393">
          <cell r="A393">
            <v>393</v>
          </cell>
        </row>
        <row r="394">
          <cell r="A394">
            <v>394</v>
          </cell>
        </row>
        <row r="395">
          <cell r="A395">
            <v>395</v>
          </cell>
        </row>
        <row r="396">
          <cell r="A396">
            <v>396</v>
          </cell>
        </row>
        <row r="397">
          <cell r="A397">
            <v>397</v>
          </cell>
        </row>
        <row r="398">
          <cell r="A398">
            <v>398</v>
          </cell>
        </row>
        <row r="399">
          <cell r="A399">
            <v>399</v>
          </cell>
        </row>
        <row r="400">
          <cell r="A400">
            <v>400</v>
          </cell>
        </row>
        <row r="401">
          <cell r="A401">
            <v>401</v>
          </cell>
        </row>
        <row r="402">
          <cell r="A402">
            <v>402</v>
          </cell>
        </row>
        <row r="403">
          <cell r="A403">
            <v>403</v>
          </cell>
        </row>
        <row r="404">
          <cell r="A404">
            <v>404</v>
          </cell>
        </row>
        <row r="405">
          <cell r="A405">
            <v>405</v>
          </cell>
        </row>
        <row r="406">
          <cell r="A406">
            <v>406</v>
          </cell>
        </row>
        <row r="407">
          <cell r="A407">
            <v>407</v>
          </cell>
        </row>
        <row r="408">
          <cell r="A408">
            <v>408</v>
          </cell>
        </row>
        <row r="409">
          <cell r="A409">
            <v>409</v>
          </cell>
        </row>
        <row r="410">
          <cell r="A410">
            <v>410</v>
          </cell>
        </row>
        <row r="411">
          <cell r="A411">
            <v>411</v>
          </cell>
        </row>
        <row r="412">
          <cell r="A412">
            <v>412</v>
          </cell>
        </row>
        <row r="413">
          <cell r="A413">
            <v>413</v>
          </cell>
        </row>
        <row r="414">
          <cell r="A414">
            <v>414</v>
          </cell>
        </row>
        <row r="415">
          <cell r="A415">
            <v>415</v>
          </cell>
        </row>
        <row r="416">
          <cell r="A416">
            <v>416</v>
          </cell>
        </row>
        <row r="417">
          <cell r="A417">
            <v>417</v>
          </cell>
        </row>
        <row r="418">
          <cell r="A418">
            <v>418</v>
          </cell>
        </row>
        <row r="419">
          <cell r="A419">
            <v>419</v>
          </cell>
        </row>
        <row r="420">
          <cell r="A420">
            <v>420</v>
          </cell>
        </row>
        <row r="421">
          <cell r="A421">
            <v>421</v>
          </cell>
        </row>
        <row r="422">
          <cell r="A422">
            <v>422</v>
          </cell>
        </row>
        <row r="423">
          <cell r="A423">
            <v>423</v>
          </cell>
        </row>
        <row r="424">
          <cell r="A424">
            <v>424</v>
          </cell>
        </row>
        <row r="425">
          <cell r="A425">
            <v>425</v>
          </cell>
        </row>
        <row r="426">
          <cell r="A426">
            <v>426</v>
          </cell>
        </row>
        <row r="427">
          <cell r="A427">
            <v>427</v>
          </cell>
        </row>
        <row r="428">
          <cell r="A428">
            <v>428</v>
          </cell>
        </row>
        <row r="429">
          <cell r="A429">
            <v>429</v>
          </cell>
        </row>
        <row r="430">
          <cell r="A430">
            <v>430</v>
          </cell>
        </row>
        <row r="431">
          <cell r="A431">
            <v>431</v>
          </cell>
        </row>
        <row r="432">
          <cell r="A432">
            <v>432</v>
          </cell>
        </row>
        <row r="433">
          <cell r="A433">
            <v>433</v>
          </cell>
        </row>
        <row r="434">
          <cell r="A434">
            <v>434</v>
          </cell>
        </row>
        <row r="435">
          <cell r="A435">
            <v>435</v>
          </cell>
        </row>
        <row r="436">
          <cell r="A436">
            <v>436</v>
          </cell>
        </row>
        <row r="437">
          <cell r="A437">
            <v>437</v>
          </cell>
        </row>
        <row r="438">
          <cell r="A438">
            <v>438</v>
          </cell>
        </row>
        <row r="439">
          <cell r="A439">
            <v>439</v>
          </cell>
        </row>
        <row r="440">
          <cell r="A440">
            <v>440</v>
          </cell>
        </row>
        <row r="441">
          <cell r="A441">
            <v>441</v>
          </cell>
        </row>
        <row r="442">
          <cell r="A442">
            <v>442</v>
          </cell>
        </row>
        <row r="443">
          <cell r="A443">
            <v>443</v>
          </cell>
        </row>
        <row r="444">
          <cell r="A444">
            <v>444</v>
          </cell>
        </row>
        <row r="445">
          <cell r="A445">
            <v>445</v>
          </cell>
        </row>
        <row r="446">
          <cell r="A446">
            <v>446</v>
          </cell>
        </row>
        <row r="447">
          <cell r="A447">
            <v>447</v>
          </cell>
        </row>
        <row r="448">
          <cell r="A448">
            <v>448</v>
          </cell>
        </row>
        <row r="449">
          <cell r="A449">
            <v>449</v>
          </cell>
        </row>
        <row r="450">
          <cell r="A450">
            <v>450</v>
          </cell>
        </row>
        <row r="451">
          <cell r="A451">
            <v>451</v>
          </cell>
        </row>
        <row r="452">
          <cell r="A452">
            <v>452</v>
          </cell>
        </row>
        <row r="453">
          <cell r="A453">
            <v>453</v>
          </cell>
        </row>
        <row r="454">
          <cell r="A454">
            <v>454</v>
          </cell>
        </row>
        <row r="455">
          <cell r="A455">
            <v>455</v>
          </cell>
        </row>
        <row r="456">
          <cell r="A456">
            <v>456</v>
          </cell>
        </row>
        <row r="457">
          <cell r="A457">
            <v>457</v>
          </cell>
        </row>
        <row r="458">
          <cell r="A458">
            <v>458</v>
          </cell>
        </row>
        <row r="459">
          <cell r="A459">
            <v>459</v>
          </cell>
        </row>
        <row r="460">
          <cell r="A460">
            <v>460</v>
          </cell>
        </row>
        <row r="461">
          <cell r="A461">
            <v>461</v>
          </cell>
        </row>
        <row r="462">
          <cell r="A462">
            <v>462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fmi-bcrd"/>
      <sheetName val="cta fin 0304"/>
      <sheetName val="comparativo"/>
      <sheetName val="Sheet2"/>
      <sheetName val="cta cte resumida"/>
      <sheetName val="bop1"/>
      <sheetName val="ana2"/>
      <sheetName val="ana3"/>
      <sheetName val="BOP Cepal"/>
      <sheetName val="resumida anual"/>
      <sheetName val="bop ene-mar04"/>
      <sheetName val="bop ene-jun04"/>
      <sheetName val="bop ene-sep04"/>
      <sheetName val="Fax a envi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BOP9703_stress"/>
      <sheetName val="C_basef14.3p10.6"/>
      <sheetName val="Q1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C_basef14_3p10_6"/>
    </sheetNames>
    <sheetDataSet>
      <sheetData sheetId="0" refreshError="1"/>
      <sheetData sheetId="1" refreshError="1">
        <row r="1">
          <cell r="O1" t="str">
            <v>Lyon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Assistance"/>
      <sheetName val="Prp$"/>
      <sheetName val="int$"/>
      <sheetName val="debt Service"/>
      <sheetName val="Debt_Details"/>
      <sheetName val="CIRRs"/>
      <sheetName val="Modality"/>
      <sheetName val="IDA_Summary"/>
      <sheetName val="IMF detail"/>
      <sheetName val="T4"/>
      <sheetName val="Scenario"/>
      <sheetName val="WB-results"/>
      <sheetName val="T1"/>
      <sheetName val="Graph-mul"/>
      <sheetName val="Cam_Relief"/>
      <sheetName val="W-Tab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59">
          <cell r="C59">
            <v>4.6040363843444024E-2</v>
          </cell>
        </row>
        <row r="60">
          <cell r="C60">
            <v>5.4123279308905134E-2</v>
          </cell>
        </row>
        <row r="61">
          <cell r="C61">
            <v>5.0408734278118296E-2</v>
          </cell>
        </row>
        <row r="62">
          <cell r="C62">
            <v>4.6120000000000008E-2</v>
          </cell>
        </row>
        <row r="63">
          <cell r="C63">
            <v>5.9950000000000003E-2</v>
          </cell>
        </row>
        <row r="64">
          <cell r="C64">
            <v>5.1588915167871709E-2</v>
          </cell>
        </row>
        <row r="65">
          <cell r="C65">
            <v>4.8712733333333327E-2</v>
          </cell>
        </row>
        <row r="66">
          <cell r="C66">
            <v>5.9950000000000003E-2</v>
          </cell>
        </row>
        <row r="67">
          <cell r="C67">
            <v>5.9950000000000003E-2</v>
          </cell>
        </row>
        <row r="68">
          <cell r="C68">
            <v>4.8712733333333327E-2</v>
          </cell>
        </row>
        <row r="69">
          <cell r="C69">
            <v>4.6120000000000001E-2</v>
          </cell>
        </row>
        <row r="70">
          <cell r="C70">
            <v>4.6120000000000001E-2</v>
          </cell>
        </row>
        <row r="79">
          <cell r="C79">
            <v>4.6120000000000001E-2</v>
          </cell>
        </row>
        <row r="81">
          <cell r="C81">
            <v>4.6120000000000001E-2</v>
          </cell>
        </row>
        <row r="84">
          <cell r="C84">
            <v>4.6120000000000001E-2</v>
          </cell>
        </row>
        <row r="87">
          <cell r="C87">
            <v>4.6120000000000001E-2</v>
          </cell>
        </row>
        <row r="99">
          <cell r="C99">
            <v>4.6120000000000001E-2</v>
          </cell>
        </row>
        <row r="109">
          <cell r="C109">
            <v>1.3359000000000001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Shared Data"/>
      <sheetName val="Output_q"/>
      <sheetName val="Output_a"/>
      <sheetName val="GDP defl."/>
      <sheetName val="NGDP_q"/>
      <sheetName val="RGDP_q"/>
      <sheetName val="NGDP_a"/>
      <sheetName val="RGDP_a"/>
      <sheetName val="Expenditure &amp; Saving"/>
      <sheetName val="REAL_MACRO"/>
      <sheetName val="Chart1"/>
      <sheetName val="Chart2"/>
      <sheetName val="Chart3"/>
      <sheetName val="Sheet1 (2)"/>
      <sheetName val="Panel1"/>
      <sheetName val="CIR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9">
          <cell r="AF9">
            <v>2007</v>
          </cell>
        </row>
        <row r="13">
          <cell r="AF13">
            <v>683933.17362196709</v>
          </cell>
        </row>
        <row r="14">
          <cell r="AF14">
            <v>7933.0886628489825</v>
          </cell>
        </row>
        <row r="15">
          <cell r="AF15">
            <v>86.212722772765346</v>
          </cell>
        </row>
        <row r="16">
          <cell r="AF16">
            <v>128021.67684491353</v>
          </cell>
        </row>
        <row r="18">
          <cell r="AF18">
            <v>-45737.561527682468</v>
          </cell>
        </row>
        <row r="19">
          <cell r="AF19">
            <v>368282.16169571079</v>
          </cell>
        </row>
        <row r="20">
          <cell r="AF20">
            <v>414019.72322339326</v>
          </cell>
        </row>
        <row r="22">
          <cell r="AF22">
            <v>729670.73514964955</v>
          </cell>
        </row>
        <row r="23">
          <cell r="AF23">
            <v>729670.73514964955</v>
          </cell>
        </row>
        <row r="24">
          <cell r="AF24">
            <v>582681.39654189209</v>
          </cell>
        </row>
        <row r="25">
          <cell r="AF25">
            <v>533200.99116939015</v>
          </cell>
        </row>
        <row r="26">
          <cell r="AF26">
            <v>49480.40537250194</v>
          </cell>
        </row>
        <row r="27">
          <cell r="AF27">
            <v>158499.18383578243</v>
          </cell>
        </row>
        <row r="28">
          <cell r="AF28">
            <v>115641.39657325322</v>
          </cell>
        </row>
        <row r="29">
          <cell r="AF29">
            <v>42857.787262529208</v>
          </cell>
        </row>
        <row r="30">
          <cell r="AF30">
            <v>-11509.845228024991</v>
          </cell>
        </row>
        <row r="32">
          <cell r="AF32">
            <v>0</v>
          </cell>
        </row>
        <row r="35">
          <cell r="AF35">
            <v>146989.33860775744</v>
          </cell>
        </row>
        <row r="36">
          <cell r="AF36">
            <v>146989.33860775744</v>
          </cell>
        </row>
        <row r="37">
          <cell r="AF37">
            <v>42857.787262529208</v>
          </cell>
        </row>
        <row r="38">
          <cell r="AF38">
            <v>104131.55134522823</v>
          </cell>
        </row>
        <row r="39">
          <cell r="AF39">
            <v>104131.55134522823</v>
          </cell>
        </row>
        <row r="40">
          <cell r="AF40">
            <v>104131.55134522823</v>
          </cell>
        </row>
        <row r="41">
          <cell r="AF41">
            <v>135904.06141996395</v>
          </cell>
        </row>
        <row r="42">
          <cell r="AF42">
            <v>58095.69413738836</v>
          </cell>
        </row>
        <row r="43">
          <cell r="AF43">
            <v>77808.367282575593</v>
          </cell>
        </row>
        <row r="45">
          <cell r="AF45">
            <v>11085.277187793474</v>
          </cell>
        </row>
        <row r="49">
          <cell r="AF49">
            <v>21.491769119683525</v>
          </cell>
        </row>
        <row r="50">
          <cell r="AF50">
            <v>21.491769119683525</v>
          </cell>
        </row>
        <row r="51">
          <cell r="AF51">
            <v>6.2663705922558668</v>
          </cell>
        </row>
        <row r="52">
          <cell r="AF52">
            <v>15.225398527427657</v>
          </cell>
        </row>
        <row r="53">
          <cell r="AF53">
            <v>15.225398527427657</v>
          </cell>
        </row>
        <row r="55">
          <cell r="AF55">
            <v>19.870956207642987</v>
          </cell>
        </row>
        <row r="56">
          <cell r="AF56">
            <v>8.4943524276978284</v>
          </cell>
        </row>
        <row r="57">
          <cell r="AF57">
            <v>11.376603779945158</v>
          </cell>
        </row>
        <row r="58">
          <cell r="AF58">
            <v>19.870956207642987</v>
          </cell>
        </row>
        <row r="60">
          <cell r="AF60">
            <v>1.6208129120405381</v>
          </cell>
        </row>
        <row r="63">
          <cell r="AF63">
            <v>0.75</v>
          </cell>
        </row>
        <row r="64">
          <cell r="AF64">
            <v>0.80237454101357886</v>
          </cell>
        </row>
        <row r="65">
          <cell r="AF65">
            <v>14.804337760642138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icro"/>
      <sheetName val="Q1"/>
      <sheetName val="Q2"/>
      <sheetName val="Q3"/>
      <sheetName val="Q4"/>
      <sheetName val="Q5"/>
      <sheetName val="Q6"/>
      <sheetName val="Q7"/>
      <sheetName val="QQ"/>
      <sheetName val="Expenditure &amp; Saving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Me"/>
      <sheetName val="TC"/>
      <sheetName val="Asp"/>
      <sheetName val="Out"/>
      <sheetName val="Weta"/>
      <sheetName val="New WETA"/>
      <sheetName val="T-BOP"/>
      <sheetName val="T-Rq"/>
      <sheetName val="T-IMF"/>
      <sheetName val="T-DSvc"/>
      <sheetName val="T-DSA"/>
      <sheetName val="CAPACITY"/>
      <sheetName val="Main"/>
      <sheetName val="Ind"/>
      <sheetName val="X"/>
      <sheetName val="X-Id"/>
      <sheetName val="M"/>
      <sheetName val="M-Id"/>
      <sheetName val="Dbt"/>
      <sheetName val="Svc"/>
      <sheetName val="Tr"/>
      <sheetName val="IMF"/>
      <sheetName val="Amt"/>
      <sheetName val="NEW-BIL"/>
      <sheetName val="Dsb"/>
      <sheetName val="Int"/>
      <sheetName val="Req"/>
      <sheetName val="BOG"/>
      <sheetName val="hipc2"/>
      <sheetName val="hipc1"/>
      <sheetName val="NEWDSA"/>
      <sheetName val="Null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"/>
      <sheetName val="amort"/>
      <sheetName val="terms"/>
      <sheetName val="int"/>
      <sheetName val="dod"/>
      <sheetName val="arr"/>
      <sheetName val="ds"/>
      <sheetName val="npv"/>
      <sheetName val="int$"/>
      <sheetName val="amort$"/>
      <sheetName val="dod$"/>
      <sheetName val="arr$"/>
      <sheetName val="ds$"/>
      <sheetName val="npv$"/>
      <sheetName val="ir"/>
      <sheetName val="er"/>
      <sheetName val="cirr_all"/>
      <sheetName val="cirr"/>
      <sheetName val="info"/>
      <sheetName val="pvtReport"/>
      <sheetName val="pvtSource"/>
      <sheetName val="Expenditure &amp; Saving"/>
      <sheetName val="Guinea Bissau_mdb"/>
      <sheetName val="Q6"/>
      <sheetName val="Q7"/>
      <sheetName val="Q5"/>
      <sheetName val="ASSUM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2 (2)"/>
      <sheetName val="tricomp00pub99rev"/>
      <sheetName val="ana3"/>
      <sheetName val="ana2"/>
      <sheetName val="bop1datos rev"/>
      <sheetName val="Debt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</sheetNames>
    <definedNames>
      <definedName name="asd" refersTo="#¡REF!"/>
      <definedName name="spnf" refersTo="#¡REF!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Table 1"/>
      <sheetName val="STOCK"/>
      <sheetName val="SPNF Acuerdo Incl. Int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OP_MACRO"/>
      <sheetName val="Input_DRBOP"/>
      <sheetName val="Reall2008"/>
      <sheetName val="Real-IN"/>
      <sheetName val="ASSUM"/>
      <sheetName val="Real Summary"/>
      <sheetName val="Shared Data"/>
      <sheetName val="EDEs"/>
      <sheetName val="Debt-IN"/>
      <sheetName val="PubDS04-In"/>
      <sheetName val="SBA-To-BOP"/>
      <sheetName val="DR-Transf-Houston"/>
      <sheetName val="Assum-Houston"/>
      <sheetName val="EST SERV 2004 SD"/>
      <sheetName val="PC-CAPA"/>
      <sheetName val="PC-DS"/>
      <sheetName val="Sheet2"/>
      <sheetName val="DS"/>
      <sheetName val="WEO-In"/>
      <sheetName val="Q5"/>
      <sheetName val="Q6"/>
      <sheetName val="Q7"/>
      <sheetName val="BOPquart"/>
      <sheetName val="BOPquart (%)"/>
      <sheetName val="BoP Table"/>
      <sheetName val="R1"/>
      <sheetName val="Fisc-OUT"/>
      <sheetName val="BoP Table (mln)-PC"/>
      <sheetName val="BoP Table (mln)-Ann"/>
      <sheetName val="BoP Table (mln)-MT"/>
      <sheetName val="FX-BriefTablita"/>
      <sheetName val="BoP Table (mln)"/>
      <sheetName val="Ext Disb"/>
      <sheetName val="FX-SRTablita"/>
      <sheetName val="FX-SRTablita-Cond05"/>
      <sheetName val="FX-BriefTablita-LOI"/>
      <sheetName val="GEFR Table"/>
      <sheetName val="GEFR Table (mln)"/>
      <sheetName val="BOP PC"/>
      <sheetName val="GEFR Text"/>
      <sheetName val="Chge in Debt to GDP ratio"/>
      <sheetName val="MDBs to CG"/>
      <sheetName val="MDBs to CG (03)"/>
      <sheetName val="WBIDB"/>
      <sheetName val="Pub Ext Debt"/>
      <sheetName val="Ext Debt Sce (Y)"/>
      <sheetName val="Ext Debt Sce (Q)"/>
      <sheetName val="BOP"/>
      <sheetName val="DEBT In"/>
      <sheetName val="Debt"/>
      <sheetName val="Debt-Graph"/>
      <sheetName val="Exp"/>
      <sheetName val="Oil"/>
      <sheetName val="Imp"/>
      <sheetName val="XandM"/>
      <sheetName val="X-Sur"/>
      <sheetName val="XMGrowth"/>
      <sheetName val="Serv"/>
      <sheetName val="Trade bal"/>
      <sheetName val="Trade%Tab"/>
      <sheetName val="Inc"/>
      <sheetName val="Transf"/>
      <sheetName val="CapFin"/>
      <sheetName val="BOP Fin"/>
      <sheetName val="Priv"/>
      <sheetName val="Fund"/>
      <sheetName val="Res"/>
      <sheetName val="BCRD liaibilities"/>
      <sheetName val="Comparation"/>
      <sheetName val="RED Table 29"/>
      <sheetName val="RED Table 30"/>
      <sheetName val="RED Table 31"/>
      <sheetName val="RED Table 32"/>
      <sheetName val="RED Table 33"/>
      <sheetName val="RED Table 34"/>
      <sheetName val="RED Table 35"/>
      <sheetName val="RED Table 36"/>
      <sheetName val="RED Table 37"/>
      <sheetName val="RED Table 38"/>
      <sheetName val="Vuln-BOPBase"/>
      <sheetName val="Vuln-BOPAlt"/>
      <sheetName val="Chart1"/>
      <sheetName val="Vuln-1"/>
      <sheetName val="Vuln-3"/>
      <sheetName val="Vuln-2"/>
      <sheetName val="Calc"/>
      <sheetName val="for SR"/>
      <sheetName val="Debt-SR"/>
      <sheetName val="FX-SRTablita-Cond"/>
      <sheetName val="Q4"/>
      <sheetName val="Q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">
          <cell r="A1" t="str">
            <v>Questionnaire 5</v>
          </cell>
          <cell r="DZ1"/>
          <cell r="EA1"/>
        </row>
        <row r="2">
          <cell r="A2" t="str">
            <v>International Trade</v>
          </cell>
        </row>
        <row r="4">
          <cell r="A4" t="str">
            <v xml:space="preserve">(Billions of U.S. dollars, except as indicated by the </v>
          </cell>
        </row>
        <row r="5">
          <cell r="A5" t="str">
            <v>magnitude factor )</v>
          </cell>
        </row>
        <row r="6">
          <cell r="A6" t="str">
            <v>Update only bolded variables</v>
          </cell>
          <cell r="E6">
            <v>1980</v>
          </cell>
          <cell r="F6">
            <v>1981</v>
          </cell>
          <cell r="G6">
            <v>1982</v>
          </cell>
          <cell r="H6">
            <v>1983</v>
          </cell>
          <cell r="I6">
            <v>1984</v>
          </cell>
          <cell r="J6">
            <v>1985</v>
          </cell>
          <cell r="K6">
            <v>1986</v>
          </cell>
          <cell r="L6">
            <v>1987</v>
          </cell>
          <cell r="M6">
            <v>1988</v>
          </cell>
          <cell r="N6">
            <v>1989</v>
          </cell>
          <cell r="O6">
            <v>1990</v>
          </cell>
          <cell r="P6">
            <v>1991</v>
          </cell>
          <cell r="Q6">
            <v>1992</v>
          </cell>
          <cell r="R6">
            <v>1993</v>
          </cell>
          <cell r="S6">
            <v>1994</v>
          </cell>
          <cell r="T6">
            <v>1995</v>
          </cell>
          <cell r="U6">
            <v>1996</v>
          </cell>
          <cell r="V6">
            <v>1997</v>
          </cell>
          <cell r="W6">
            <v>1998</v>
          </cell>
          <cell r="X6">
            <v>1999</v>
          </cell>
          <cell r="Y6">
            <v>2000</v>
          </cell>
          <cell r="Z6">
            <v>2001</v>
          </cell>
          <cell r="AA6">
            <v>2002</v>
          </cell>
          <cell r="AB6">
            <v>2003</v>
          </cell>
          <cell r="AC6">
            <v>2004</v>
          </cell>
          <cell r="AD6">
            <v>2005</v>
          </cell>
          <cell r="AE6">
            <v>2006</v>
          </cell>
          <cell r="AF6">
            <v>2007</v>
          </cell>
          <cell r="AG6">
            <v>2008</v>
          </cell>
          <cell r="AH6">
            <v>2009</v>
          </cell>
        </row>
        <row r="7">
          <cell r="D7" t="str">
            <v>A</v>
          </cell>
        </row>
        <row r="8">
          <cell r="B8" t="str">
            <v>GOODS AND SERVICES</v>
          </cell>
        </row>
        <row r="10">
          <cell r="A10" t="str">
            <v>TX_RPCH</v>
          </cell>
          <cell r="B10" t="str">
            <v>Volume of exports</v>
          </cell>
          <cell r="C10" t="str">
            <v>% change</v>
          </cell>
          <cell r="E10">
            <v>-12.749627780048</v>
          </cell>
          <cell r="F10">
            <v>7.1665520475450801</v>
          </cell>
          <cell r="G10">
            <v>-26.053045537869099</v>
          </cell>
          <cell r="H10">
            <v>7.5079695552709804</v>
          </cell>
          <cell r="I10">
            <v>13.026626834234399</v>
          </cell>
          <cell r="J10">
            <v>-0.37174086895503899</v>
          </cell>
          <cell r="K10">
            <v>0.74567955727351498</v>
          </cell>
          <cell r="L10">
            <v>6.6698908563288102</v>
          </cell>
          <cell r="M10">
            <v>1.23497177058987</v>
          </cell>
          <cell r="N10">
            <v>8.5976327325727002</v>
          </cell>
          <cell r="O10">
            <v>-1.9408929821985901</v>
          </cell>
          <cell r="P10">
            <v>1.5494769095851999</v>
          </cell>
          <cell r="Q10">
            <v>12.062917072568499</v>
          </cell>
          <cell r="R10">
            <v>25.615415760841401</v>
          </cell>
          <cell r="S10">
            <v>5.5314312959246204</v>
          </cell>
          <cell r="T10">
            <v>-1.4487628064857301</v>
          </cell>
          <cell r="U10">
            <v>12.424075711893501</v>
          </cell>
          <cell r="V10">
            <v>23.088757897086801</v>
          </cell>
          <cell r="W10">
            <v>8.5892683640037095</v>
          </cell>
          <cell r="X10">
            <v>8.0010375553124291</v>
          </cell>
          <cell r="Y10">
            <v>17.426031853390512</v>
          </cell>
          <cell r="Z10">
            <v>-3.9594340593259281</v>
          </cell>
          <cell r="AA10">
            <v>-5.0133893937765128</v>
          </cell>
          <cell r="AB10">
            <v>-1.4305687486203533</v>
          </cell>
          <cell r="AC10">
            <v>1.3161017705215494</v>
          </cell>
          <cell r="AD10">
            <v>5.0308504683860722</v>
          </cell>
          <cell r="AE10">
            <v>1.7049555018131324</v>
          </cell>
          <cell r="AF10">
            <v>2.1965429597255115</v>
          </cell>
          <cell r="AG10">
            <v>2.2453945462460378</v>
          </cell>
          <cell r="AH10">
            <v>2.4355848714972872</v>
          </cell>
        </row>
        <row r="11">
          <cell r="A11" t="str">
            <v>TM_RPCH</v>
          </cell>
          <cell r="B11" t="str">
            <v>Volume of imports</v>
          </cell>
          <cell r="C11" t="str">
            <v>% change</v>
          </cell>
          <cell r="E11">
            <v>17.5043808202518</v>
          </cell>
          <cell r="F11">
            <v>-11.9726453518862</v>
          </cell>
          <cell r="G11">
            <v>-13.480200213169001</v>
          </cell>
          <cell r="H11">
            <v>3.9994503335530198</v>
          </cell>
          <cell r="I11">
            <v>-7.1568662357060804</v>
          </cell>
          <cell r="J11">
            <v>5.2018998228105904</v>
          </cell>
          <cell r="K11">
            <v>14.7616272930238</v>
          </cell>
          <cell r="L11">
            <v>6.83590943520334</v>
          </cell>
          <cell r="M11">
            <v>-1.8683583495567</v>
          </cell>
          <cell r="N11">
            <v>14.1272044039791</v>
          </cell>
          <cell r="O11">
            <v>-15.5104200035028</v>
          </cell>
          <cell r="P11">
            <v>-1.6909051633343799</v>
          </cell>
          <cell r="Q11">
            <v>22.811572114297899</v>
          </cell>
          <cell r="R11">
            <v>4.0868867572996201</v>
          </cell>
          <cell r="S11">
            <v>41.385402760225602</v>
          </cell>
          <cell r="T11">
            <v>-2.8294534673515401</v>
          </cell>
          <cell r="U11">
            <v>3.9837918539182602</v>
          </cell>
          <cell r="V11">
            <v>21.621087050164299</v>
          </cell>
          <cell r="W11">
            <v>19.736901603878898</v>
          </cell>
          <cell r="X11">
            <v>15.148582493370055</v>
          </cell>
          <cell r="Y11">
            <v>14.831819828163152</v>
          </cell>
          <cell r="Z11">
            <v>-3.8442855041002089</v>
          </cell>
          <cell r="AA11">
            <v>-2.277080805996734</v>
          </cell>
          <cell r="AB11">
            <v>-11.79992413917369</v>
          </cell>
          <cell r="AC11">
            <v>1.671503923739337</v>
          </cell>
          <cell r="AD11">
            <v>7.2797920181972842</v>
          </cell>
          <cell r="AE11">
            <v>4.0615994505638353</v>
          </cell>
          <cell r="AF11">
            <v>3.9684956266434757</v>
          </cell>
          <cell r="AG11">
            <v>4.9074967311568463</v>
          </cell>
          <cell r="AH11">
            <v>4.7296617335551794</v>
          </cell>
        </row>
        <row r="13">
          <cell r="B13" t="str">
            <v xml:space="preserve">  GOODS</v>
          </cell>
        </row>
        <row r="14">
          <cell r="A14" t="str">
            <v>TXG_RPCH</v>
          </cell>
          <cell r="B14" t="str">
            <v xml:space="preserve">  Volume of exports</v>
          </cell>
          <cell r="C14" t="str">
            <v>% change</v>
          </cell>
          <cell r="E14">
            <v>-17.6084210147345</v>
          </cell>
          <cell r="F14">
            <v>10.866779262122</v>
          </cell>
          <cell r="G14">
            <v>-35.836036712513398</v>
          </cell>
          <cell r="H14">
            <v>2.1966349092378898</v>
          </cell>
          <cell r="I14">
            <v>16.386754657907701</v>
          </cell>
          <cell r="J14">
            <v>-7.0268973827608203</v>
          </cell>
          <cell r="K14">
            <v>0.93860598836679199</v>
          </cell>
          <cell r="L14">
            <v>-2.0931644883800802</v>
          </cell>
          <cell r="M14">
            <v>-1.6211405982299201</v>
          </cell>
          <cell r="N14">
            <v>4.56389420422689</v>
          </cell>
          <cell r="O14">
            <v>-4.0166448073724901</v>
          </cell>
          <cell r="P14">
            <v>3.0959991291132001</v>
          </cell>
          <cell r="Q14">
            <v>8.8246412645747405</v>
          </cell>
          <cell r="R14">
            <v>15.837621286120401</v>
          </cell>
          <cell r="S14">
            <v>2.45866492369387</v>
          </cell>
          <cell r="T14">
            <v>-0.59140151972051402</v>
          </cell>
          <cell r="U14">
            <v>10.834532103898701</v>
          </cell>
          <cell r="V14">
            <v>23.0123387980587</v>
          </cell>
          <cell r="W14">
            <v>10.629192608389999</v>
          </cell>
          <cell r="X14">
            <v>5.6284244466519917</v>
          </cell>
          <cell r="Y14">
            <v>16.844863125419796</v>
          </cell>
          <cell r="Z14">
            <v>-5.3866656579686474</v>
          </cell>
          <cell r="AA14">
            <v>-5.1992150087004756</v>
          </cell>
          <cell r="AB14">
            <v>-4.59094198603972</v>
          </cell>
          <cell r="AC14">
            <v>-0.73822753192814838</v>
          </cell>
          <cell r="AD14">
            <v>2.3560993543992437</v>
          </cell>
          <cell r="AE14">
            <v>0.11733809443799093</v>
          </cell>
          <cell r="AF14">
            <v>0.7505017220266863</v>
          </cell>
          <cell r="AG14">
            <v>0.64443446603239529</v>
          </cell>
          <cell r="AH14">
            <v>0.72351469194094076</v>
          </cell>
        </row>
        <row r="15">
          <cell r="A15" t="str">
            <v>TMG_RPCH</v>
          </cell>
          <cell r="B15" t="str">
            <v xml:space="preserve">  Volume of imports</v>
          </cell>
          <cell r="C15" t="str">
            <v>% change</v>
          </cell>
          <cell r="E15">
            <v>21.575970213541598</v>
          </cell>
          <cell r="F15">
            <v>-10.8072409959937</v>
          </cell>
          <cell r="G15">
            <v>-9.2832717888127405</v>
          </cell>
          <cell r="H15">
            <v>4.5924834406685999</v>
          </cell>
          <cell r="I15">
            <v>-7.6426657028293103</v>
          </cell>
          <cell r="J15">
            <v>8.8156490411151207</v>
          </cell>
          <cell r="K15">
            <v>16.27203425299</v>
          </cell>
          <cell r="L15">
            <v>4.5319608268565199</v>
          </cell>
          <cell r="M15">
            <v>-2.3628317990598502</v>
          </cell>
          <cell r="N15">
            <v>15.337439520551699</v>
          </cell>
          <cell r="O15">
            <v>-17.9552312376338</v>
          </cell>
          <cell r="P15">
            <v>-3.0133138441665901</v>
          </cell>
          <cell r="Q15">
            <v>24.407027712826</v>
          </cell>
          <cell r="R15">
            <v>1.43915039529166</v>
          </cell>
          <cell r="S15">
            <v>3.1684794425960399</v>
          </cell>
          <cell r="T15">
            <v>-3.9601850456225902</v>
          </cell>
          <cell r="U15">
            <v>10.041107360619201</v>
          </cell>
          <cell r="V15">
            <v>25.046383307162799</v>
          </cell>
          <cell r="W15">
            <v>21.248552340049301</v>
          </cell>
          <cell r="X15">
            <v>3.2314583322157864</v>
          </cell>
          <cell r="Y15">
            <v>15.866865506971028</v>
          </cell>
          <cell r="Z15">
            <v>-3.9195615394186922</v>
          </cell>
          <cell r="AA15">
            <v>-2.2598390829870252</v>
          </cell>
          <cell r="AB15">
            <v>-12.041206207187971</v>
          </cell>
          <cell r="AC15">
            <v>0.56697799824154682</v>
          </cell>
          <cell r="AD15">
            <v>7.3868260172663902</v>
          </cell>
          <cell r="AE15">
            <v>4.1916733300699782</v>
          </cell>
          <cell r="AF15">
            <v>4.0209695539614509</v>
          </cell>
          <cell r="AG15">
            <v>4.9923904300675837</v>
          </cell>
          <cell r="AH15">
            <v>4.7974873791838846</v>
          </cell>
        </row>
        <row r="16">
          <cell r="A16" t="str">
            <v>TXGO</v>
          </cell>
          <cell r="B16" t="str">
            <v xml:space="preserve">    Value of oil exports</v>
          </cell>
        </row>
        <row r="17">
          <cell r="A17" t="str">
            <v>TXGO_DPCH</v>
          </cell>
          <cell r="B17" t="str">
            <v xml:space="preserve">    Deflator/unit value of oil exports (optional)</v>
          </cell>
          <cell r="C17" t="str">
            <v>% change</v>
          </cell>
        </row>
        <row r="18">
          <cell r="A18" t="str">
            <v>TMGO</v>
          </cell>
          <cell r="B18" t="str">
            <v xml:space="preserve">    Value of oil imports (&gt;= 0)</v>
          </cell>
        </row>
        <row r="19">
          <cell r="A19" t="str">
            <v>TMGO_DPCH</v>
          </cell>
          <cell r="B19" t="str">
            <v xml:space="preserve">    Deflator/unit value of oil imports (optional)</v>
          </cell>
          <cell r="C19" t="str">
            <v>% change</v>
          </cell>
          <cell r="R19">
            <v>-10.188722610473633</v>
          </cell>
          <cell r="S19">
            <v>11.789793968200684</v>
          </cell>
          <cell r="T19">
            <v>10.201272307638408</v>
          </cell>
          <cell r="U19">
            <v>21.121816477819856</v>
          </cell>
          <cell r="V19">
            <v>-7.0592811977449159</v>
          </cell>
          <cell r="W19">
            <v>-27.32122091021796</v>
          </cell>
        </row>
        <row r="20">
          <cell r="B20" t="str">
            <v xml:space="preserve">    NON-OIL</v>
          </cell>
        </row>
        <row r="22">
          <cell r="A22" t="str">
            <v>MCV_T</v>
          </cell>
          <cell r="B22" t="str">
            <v>Magnitude factor</v>
          </cell>
          <cell r="E22">
            <v>1.00000004749745E-3</v>
          </cell>
          <cell r="F22">
            <v>1.00000004749745E-3</v>
          </cell>
          <cell r="G22">
            <v>1.00000004749745E-3</v>
          </cell>
          <cell r="H22">
            <v>1.00000004749745E-3</v>
          </cell>
          <cell r="I22">
            <v>1.00000004749745E-3</v>
          </cell>
          <cell r="J22">
            <v>1.00000004749745E-3</v>
          </cell>
          <cell r="K22">
            <v>1.00000004749745E-3</v>
          </cell>
          <cell r="L22">
            <v>1.00000004749745E-3</v>
          </cell>
          <cell r="M22">
            <v>1.00000004749745E-3</v>
          </cell>
          <cell r="N22">
            <v>1.00000004749745E-3</v>
          </cell>
          <cell r="O22">
            <v>1.00000004749745E-3</v>
          </cell>
          <cell r="P22">
            <v>1.00000004749745E-3</v>
          </cell>
          <cell r="Q22">
            <v>1.00000004749745E-3</v>
          </cell>
          <cell r="R22">
            <v>1.00000004749745E-3</v>
          </cell>
          <cell r="S22">
            <v>1.00000004749745E-3</v>
          </cell>
          <cell r="T22">
            <v>1.00000004749745E-3</v>
          </cell>
          <cell r="U22">
            <v>1.00000004749745E-3</v>
          </cell>
          <cell r="V22">
            <v>1.00000004749745E-3</v>
          </cell>
          <cell r="W22">
            <v>1.00000004749745E-3</v>
          </cell>
          <cell r="X22">
            <v>1E-3</v>
          </cell>
          <cell r="Y22">
            <v>1E-3</v>
          </cell>
          <cell r="Z22">
            <v>1E-3</v>
          </cell>
          <cell r="AA22">
            <v>1E-3</v>
          </cell>
          <cell r="AB22">
            <v>1E-3</v>
          </cell>
          <cell r="AC22">
            <v>1E-3</v>
          </cell>
          <cell r="AD22">
            <v>1E-3</v>
          </cell>
          <cell r="AE22">
            <v>1E-3</v>
          </cell>
          <cell r="AF22">
            <v>1E-3</v>
          </cell>
          <cell r="AG22">
            <v>1E-3</v>
          </cell>
          <cell r="AH22">
            <v>1E-3</v>
          </cell>
        </row>
        <row r="23">
          <cell r="A23" t="str">
            <v>MCV_T1</v>
          </cell>
          <cell r="B23" t="str">
            <v>= MCV_B or MCV, if not provided</v>
          </cell>
          <cell r="E23"/>
          <cell r="F23">
            <v>1.00000004749745E-3</v>
          </cell>
          <cell r="G23">
            <v>1.00000004749745E-3</v>
          </cell>
          <cell r="H23">
            <v>1.00000004749745E-3</v>
          </cell>
          <cell r="I23">
            <v>1.00000004749745E-3</v>
          </cell>
          <cell r="J23">
            <v>1.00000004749745E-3</v>
          </cell>
          <cell r="K23">
            <v>1.00000004749745E-3</v>
          </cell>
          <cell r="L23">
            <v>1.00000004749745E-3</v>
          </cell>
          <cell r="M23">
            <v>1.00000004749745E-3</v>
          </cell>
          <cell r="N23">
            <v>1.00000004749745E-3</v>
          </cell>
          <cell r="O23">
            <v>1.00000004749745E-3</v>
          </cell>
          <cell r="P23">
            <v>1.00000004749745E-3</v>
          </cell>
          <cell r="Q23">
            <v>1.00000004749745E-3</v>
          </cell>
          <cell r="R23">
            <v>1.00000004749745E-3</v>
          </cell>
          <cell r="S23">
            <v>1.00000004749745E-3</v>
          </cell>
          <cell r="T23">
            <v>1.00000004749745E-3</v>
          </cell>
          <cell r="U23">
            <v>1.00000004749745E-3</v>
          </cell>
          <cell r="V23">
            <v>1.00000004749745E-3</v>
          </cell>
          <cell r="W23">
            <v>1.00000004749745E-3</v>
          </cell>
          <cell r="X23">
            <v>1.00000004749745E-3</v>
          </cell>
          <cell r="Y23">
            <v>1E-3</v>
          </cell>
          <cell r="Z23">
            <v>1E-3</v>
          </cell>
          <cell r="AA23">
            <v>1E-3</v>
          </cell>
          <cell r="AB23">
            <v>1E-3</v>
          </cell>
          <cell r="AC23">
            <v>1E-3</v>
          </cell>
          <cell r="AD23">
            <v>1E-3</v>
          </cell>
          <cell r="AE23">
            <v>1E-3</v>
          </cell>
          <cell r="AF23">
            <v>1E-3</v>
          </cell>
          <cell r="AG23">
            <v>1E-3</v>
          </cell>
          <cell r="AH23">
            <v>1E-3</v>
          </cell>
        </row>
      </sheetData>
      <sheetData sheetId="21"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-513.5</v>
          </cell>
          <cell r="S14">
            <v>-559.20000000000005</v>
          </cell>
          <cell r="T14">
            <v>-624</v>
          </cell>
          <cell r="U14">
            <v>-604</v>
          </cell>
          <cell r="V14">
            <v>-711.6</v>
          </cell>
          <cell r="W14">
            <v>-830.7</v>
          </cell>
          <cell r="X14">
            <v>-963.2</v>
          </cell>
          <cell r="Y14">
            <v>-1068.3000000000002</v>
          </cell>
          <cell r="Z14">
            <v>-1090.3</v>
          </cell>
          <cell r="AA14">
            <v>-1146.5999999999999</v>
          </cell>
          <cell r="AB14">
            <v>-1202.2990000000002</v>
          </cell>
          <cell r="AC14">
            <v>-1856.7576574689731</v>
          </cell>
          <cell r="AD14">
            <v>-1459.8182267205218</v>
          </cell>
          <cell r="AE14">
            <v>-1580.9522955291789</v>
          </cell>
          <cell r="AF14">
            <v>-1713.602845522619</v>
          </cell>
          <cell r="AG14">
            <v>-1856.7576574689731</v>
          </cell>
          <cell r="AH14">
            <v>-2012.3236965650815</v>
          </cell>
        </row>
        <row r="15">
          <cell r="E15">
            <v>-141.291522229214</v>
          </cell>
          <cell r="F15">
            <v>-123.800003608875</v>
          </cell>
          <cell r="G15">
            <v>-254.800009546056</v>
          </cell>
          <cell r="H15">
            <v>-297.09999342253502</v>
          </cell>
          <cell r="I15">
            <v>-357.70000308500602</v>
          </cell>
          <cell r="J15">
            <v>-319.10000715954197</v>
          </cell>
          <cell r="K15">
            <v>-243.70000098953</v>
          </cell>
          <cell r="L15">
            <v>-252.39999883584699</v>
          </cell>
          <cell r="M15">
            <v>-277.29998701969203</v>
          </cell>
          <cell r="N15">
            <v>-295.73001052976502</v>
          </cell>
          <cell r="O15">
            <v>-310.85000945874401</v>
          </cell>
          <cell r="P15">
            <v>-295.440004144385</v>
          </cell>
          <cell r="Q15">
            <v>-245.69999004649</v>
          </cell>
          <cell r="R15">
            <v>-267.10000000000002</v>
          </cell>
          <cell r="S15">
            <v>-186.5</v>
          </cell>
          <cell r="T15">
            <v>-193.5</v>
          </cell>
          <cell r="U15">
            <v>-183.6</v>
          </cell>
          <cell r="V15">
            <v>-154.19999999999999</v>
          </cell>
          <cell r="W15">
            <v>-151.61000000000001</v>
          </cell>
          <cell r="X15">
            <v>-211.33999999999997</v>
          </cell>
          <cell r="Y15">
            <v>-243.36</v>
          </cell>
          <cell r="Z15">
            <v>-251.07999999999998</v>
          </cell>
          <cell r="AA15">
            <v>-256.27</v>
          </cell>
          <cell r="AB15">
            <v>-276.71999999999997</v>
          </cell>
          <cell r="AC15">
            <v>-438.00328458333331</v>
          </cell>
          <cell r="AD15">
            <v>-482.97418642398173</v>
          </cell>
          <cell r="AE15">
            <v>-474.41060030754625</v>
          </cell>
          <cell r="AF15">
            <v>-516.0240510687745</v>
          </cell>
          <cell r="AG15">
            <v>-592.60530636099895</v>
          </cell>
          <cell r="AH15">
            <v>-600.45623999916393</v>
          </cell>
        </row>
        <row r="16">
          <cell r="E16">
            <v>187.800010968934</v>
          </cell>
          <cell r="F16">
            <v>192.99999361237201</v>
          </cell>
          <cell r="G16">
            <v>205.000002413272</v>
          </cell>
          <cell r="H16">
            <v>477.70000240203501</v>
          </cell>
          <cell r="I16">
            <v>540.48642919266604</v>
          </cell>
          <cell r="J16">
            <v>681.50844911935405</v>
          </cell>
          <cell r="K16">
            <v>596.20836562385398</v>
          </cell>
          <cell r="L16">
            <v>704.79747280681602</v>
          </cell>
          <cell r="M16">
            <v>741.77029179533804</v>
          </cell>
          <cell r="N16">
            <v>788.17596202764901</v>
          </cell>
          <cell r="O16">
            <v>793.63968153879102</v>
          </cell>
          <cell r="P16">
            <v>829.29404624064</v>
          </cell>
          <cell r="Q16">
            <v>897.57366590339097</v>
          </cell>
          <cell r="R16">
            <v>894</v>
          </cell>
          <cell r="S16">
            <v>982.8</v>
          </cell>
          <cell r="T16">
            <v>992.2</v>
          </cell>
          <cell r="U16">
            <v>1167.7</v>
          </cell>
          <cell r="V16">
            <v>1352.1</v>
          </cell>
          <cell r="W16">
            <v>1986.5</v>
          </cell>
          <cell r="X16">
            <v>1847.8</v>
          </cell>
          <cell r="Y16">
            <v>1902.3000000000002</v>
          </cell>
          <cell r="Z16">
            <v>2027.5000000000005</v>
          </cell>
          <cell r="AA16">
            <v>2188.3999999999996</v>
          </cell>
          <cell r="AB16">
            <v>2408.4</v>
          </cell>
          <cell r="AC16">
            <v>2420.7645656924096</v>
          </cell>
          <cell r="AD16">
            <v>2564.0649295871599</v>
          </cell>
          <cell r="AE16">
            <v>2728.6041908051652</v>
          </cell>
          <cell r="AF16">
            <v>2901.9924379818608</v>
          </cell>
          <cell r="AG16">
            <v>3080.3930273681403</v>
          </cell>
          <cell r="AH16">
            <v>3255.7227127806132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21.899999618530298</v>
          </cell>
          <cell r="S21">
            <v>13.199999809265099</v>
          </cell>
          <cell r="T21">
            <v>1</v>
          </cell>
          <cell r="U21">
            <v>7.8000001907348597</v>
          </cell>
          <cell r="V21">
            <v>1</v>
          </cell>
          <cell r="W21">
            <v>2.3099999427795401</v>
          </cell>
          <cell r="X21">
            <v>1.54</v>
          </cell>
          <cell r="Y21">
            <v>1.71</v>
          </cell>
          <cell r="Z21">
            <v>4.1900000000000004</v>
          </cell>
          <cell r="AA21">
            <v>7.09</v>
          </cell>
          <cell r="AB21">
            <v>3.9099999999999997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-38.9</v>
          </cell>
          <cell r="T29">
            <v>-2.9</v>
          </cell>
          <cell r="U29">
            <v>-7.3</v>
          </cell>
          <cell r="V29">
            <v>-7.5</v>
          </cell>
          <cell r="W29">
            <v>-21.34</v>
          </cell>
          <cell r="X29">
            <v>-436.85</v>
          </cell>
          <cell r="Y29">
            <v>264.46000000000004</v>
          </cell>
          <cell r="Z29">
            <v>113.47999999999996</v>
          </cell>
          <cell r="AA29">
            <v>9.6499999999999986</v>
          </cell>
          <cell r="AB29">
            <v>-47.419999999999959</v>
          </cell>
          <cell r="AC29">
            <v>-28.532874999999997</v>
          </cell>
          <cell r="AD29">
            <v>-29.190090624999996</v>
          </cell>
          <cell r="AE29">
            <v>-29.896597421874993</v>
          </cell>
          <cell r="AF29">
            <v>-31.75735820273437</v>
          </cell>
          <cell r="AG29">
            <v>-33.801157231994139</v>
          </cell>
          <cell r="AH29">
            <v>-34.944117169033575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-433</v>
          </cell>
          <cell r="Y33">
            <v>268.40000000000003</v>
          </cell>
          <cell r="Z33">
            <v>123.49999999999999</v>
          </cell>
          <cell r="AA33">
            <v>29.4</v>
          </cell>
          <cell r="AB33">
            <v>-0.19999999999999929</v>
          </cell>
          <cell r="AC33">
            <v>-8.7628749999999975</v>
          </cell>
          <cell r="AD33">
            <v>-9.4200906249999967</v>
          </cell>
          <cell r="AE33">
            <v>-10.126597421874996</v>
          </cell>
          <cell r="AF33">
            <v>-10.98735820273437</v>
          </cell>
          <cell r="AG33">
            <v>-12.031157231994136</v>
          </cell>
          <cell r="AH33">
            <v>-13.174117169033579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-428.9</v>
          </cell>
          <cell r="Y35">
            <v>270.60000000000002</v>
          </cell>
          <cell r="Z35">
            <v>128.19999999999999</v>
          </cell>
          <cell r="AA35">
            <v>34.5</v>
          </cell>
          <cell r="AB35">
            <v>6.6</v>
          </cell>
          <cell r="AC35">
            <v>-1.5562499999999986</v>
          </cell>
          <cell r="AD35">
            <v>-1.6729687499999983</v>
          </cell>
          <cell r="AE35">
            <v>-1.798441406249998</v>
          </cell>
          <cell r="AF35">
            <v>-1.9513089257812477</v>
          </cell>
          <cell r="AG35">
            <v>-2.1366832737304664</v>
          </cell>
          <cell r="AH35">
            <v>-2.3396681847348608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-4.0999999999999996</v>
          </cell>
          <cell r="Y37">
            <v>-2.2000000000000002</v>
          </cell>
          <cell r="Z37">
            <v>-4.7</v>
          </cell>
          <cell r="AA37">
            <v>-5.0999999999999996</v>
          </cell>
          <cell r="AB37">
            <v>-6.7999999999999989</v>
          </cell>
          <cell r="AC37">
            <v>-7.2066249999999989</v>
          </cell>
          <cell r="AD37">
            <v>-7.7471218749999986</v>
          </cell>
          <cell r="AE37">
            <v>-8.3281560156249981</v>
          </cell>
          <cell r="AF37">
            <v>-9.036049276953122</v>
          </cell>
          <cell r="AG37">
            <v>-9.8944739582636689</v>
          </cell>
          <cell r="AH37">
            <v>-10.834448984298717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-4.0999999999999996</v>
          </cell>
          <cell r="Y43">
            <v>-2.2000000000000002</v>
          </cell>
          <cell r="Z43">
            <v>-4.7</v>
          </cell>
          <cell r="AA43">
            <v>-5.0999999999999996</v>
          </cell>
          <cell r="AB43">
            <v>-6.7999999999999989</v>
          </cell>
          <cell r="AC43">
            <v>-7.2066249999999989</v>
          </cell>
          <cell r="AD43">
            <v>-7.7471218749999986</v>
          </cell>
          <cell r="AE43">
            <v>-8.3281560156249981</v>
          </cell>
          <cell r="AF43">
            <v>-9.036049276953122</v>
          </cell>
          <cell r="AG43">
            <v>-9.8944739582636689</v>
          </cell>
          <cell r="AH43">
            <v>-10.834448984298717</v>
          </cell>
        </row>
        <row r="45">
          <cell r="E45">
            <v>10.699999010469799</v>
          </cell>
          <cell r="F45">
            <v>0</v>
          </cell>
          <cell r="G45">
            <v>0</v>
          </cell>
          <cell r="H45">
            <v>0</v>
          </cell>
          <cell r="I45">
            <v>-16.200001513399101</v>
          </cell>
          <cell r="J45">
            <v>-46.900001920852702</v>
          </cell>
          <cell r="K45">
            <v>16</v>
          </cell>
          <cell r="L45">
            <v>-26.600000116415298</v>
          </cell>
          <cell r="M45">
            <v>-60.300000873114897</v>
          </cell>
          <cell r="N45">
            <v>-3.7000000582076602</v>
          </cell>
          <cell r="O45">
            <v>40.099998894054501</v>
          </cell>
          <cell r="P45">
            <v>-11.100000174623</v>
          </cell>
          <cell r="Q45">
            <v>-10.2079999441206</v>
          </cell>
          <cell r="R45">
            <v>-49.200000762939503</v>
          </cell>
          <cell r="S45">
            <v>176.80000305175801</v>
          </cell>
          <cell r="T45">
            <v>-263.10000610351602</v>
          </cell>
          <cell r="U45">
            <v>42.299999237060497</v>
          </cell>
          <cell r="V45">
            <v>-220.10000610351599</v>
          </cell>
          <cell r="W45">
            <v>-66.400001525878906</v>
          </cell>
          <cell r="X45">
            <v>-53.4</v>
          </cell>
          <cell r="Y45">
            <v>-165</v>
          </cell>
          <cell r="Z45">
            <v>-155.5</v>
          </cell>
          <cell r="AA45">
            <v>-154.13</v>
          </cell>
          <cell r="AB45">
            <v>-1291.5999999999999</v>
          </cell>
          <cell r="AC45">
            <v>-985.5</v>
          </cell>
          <cell r="AD45">
            <v>-1110.53765</v>
          </cell>
          <cell r="AE45">
            <v>-1165.3178125000002</v>
          </cell>
          <cell r="AF45">
            <v>-1262.3272455250003</v>
          </cell>
          <cell r="AG45">
            <v>-1367.1466335932505</v>
          </cell>
          <cell r="AH45">
            <v>-1480.4032331282731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-1</v>
          </cell>
          <cell r="Y47">
            <v>-1.2</v>
          </cell>
          <cell r="Z47">
            <v>-0.8</v>
          </cell>
          <cell r="AA47">
            <v>-1</v>
          </cell>
          <cell r="AB47">
            <v>-0.19999999999999996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</row>
        <row r="48">
          <cell r="E48"/>
          <cell r="F48"/>
          <cell r="G48"/>
          <cell r="H48"/>
          <cell r="I48"/>
          <cell r="J48"/>
          <cell r="K48"/>
          <cell r="L48"/>
          <cell r="M48"/>
          <cell r="N48"/>
          <cell r="O48"/>
          <cell r="P48"/>
          <cell r="Q48"/>
          <cell r="R48"/>
          <cell r="S48"/>
          <cell r="T48"/>
          <cell r="U48"/>
          <cell r="V48"/>
          <cell r="W48"/>
          <cell r="X48"/>
          <cell r="Y48"/>
          <cell r="Z48"/>
          <cell r="AA48"/>
          <cell r="AB48"/>
          <cell r="AC48"/>
          <cell r="AD48"/>
          <cell r="AE48"/>
          <cell r="AF48"/>
          <cell r="AG48"/>
          <cell r="AH48"/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-548.41</v>
          </cell>
          <cell r="S50">
            <v>-180.9</v>
          </cell>
          <cell r="T50">
            <v>-71.599999999999994</v>
          </cell>
          <cell r="U50">
            <v>-94</v>
          </cell>
          <cell r="V50">
            <v>-83.4</v>
          </cell>
          <cell r="W50">
            <v>-79.2</v>
          </cell>
          <cell r="X50">
            <v>92.66</v>
          </cell>
          <cell r="Y50">
            <v>79.54000000000002</v>
          </cell>
          <cell r="Z50">
            <v>573.6099999999999</v>
          </cell>
          <cell r="AA50">
            <v>149.64999999999992</v>
          </cell>
          <cell r="AB50">
            <v>668.60000000000014</v>
          </cell>
          <cell r="AC50">
            <v>225.55999999999995</v>
          </cell>
          <cell r="AD50">
            <v>158.37799999999993</v>
          </cell>
          <cell r="AE50">
            <v>-604.84655550236801</v>
          </cell>
          <cell r="AF50">
            <v>-257.3162445436642</v>
          </cell>
          <cell r="AG50">
            <v>-286.10270079366421</v>
          </cell>
          <cell r="AH50">
            <v>-258.40806954366417</v>
          </cell>
        </row>
        <row r="51">
          <cell r="E51">
            <v>250.31481208432601</v>
          </cell>
          <cell r="F51">
            <v>-8.0293420713773295E-2</v>
          </cell>
          <cell r="G51">
            <v>197.303482702536</v>
          </cell>
          <cell r="H51">
            <v>-163.19593856800401</v>
          </cell>
          <cell r="I51">
            <v>-25.903395251946499</v>
          </cell>
          <cell r="J51">
            <v>64.973665968399899</v>
          </cell>
          <cell r="K51">
            <v>39.240445593985797</v>
          </cell>
          <cell r="L51">
            <v>97.983101332572502</v>
          </cell>
          <cell r="M51">
            <v>-2.6161916511507601</v>
          </cell>
          <cell r="N51">
            <v>-99.784561965138394</v>
          </cell>
          <cell r="O51">
            <v>81.638047879986203</v>
          </cell>
          <cell r="P51">
            <v>34.377868624533598</v>
          </cell>
          <cell r="Q51">
            <v>93.475400146836606</v>
          </cell>
          <cell r="R51">
            <v>64.3</v>
          </cell>
          <cell r="S51">
            <v>4.5999999999999899</v>
          </cell>
          <cell r="T51">
            <v>50</v>
          </cell>
          <cell r="U51">
            <v>0.50000000000001998</v>
          </cell>
          <cell r="V51">
            <v>27.399999999999899</v>
          </cell>
          <cell r="W51">
            <v>-86.699999999999903</v>
          </cell>
          <cell r="X51">
            <v>4.2999999999999545</v>
          </cell>
          <cell r="Y51">
            <v>16.899999999999963</v>
          </cell>
          <cell r="Z51">
            <v>-30.5</v>
          </cell>
          <cell r="AA51">
            <v>40.300000000000011</v>
          </cell>
          <cell r="AB51">
            <v>-122.81000000000003</v>
          </cell>
          <cell r="AC51">
            <v>2.7100000000000004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</row>
        <row r="52">
          <cell r="E52">
            <v>133.659207903474</v>
          </cell>
          <cell r="F52">
            <v>-63.510969753534098</v>
          </cell>
          <cell r="G52">
            <v>333.49408586385198</v>
          </cell>
          <cell r="H52">
            <v>-1.32158605950376E-6</v>
          </cell>
          <cell r="I52">
            <v>5.76660966599274E-7</v>
          </cell>
          <cell r="J52">
            <v>8.3093380625771997E-8</v>
          </cell>
          <cell r="K52">
            <v>-2.7143898991906499E-6</v>
          </cell>
          <cell r="L52">
            <v>3.7642444964155501E-7</v>
          </cell>
          <cell r="M52">
            <v>4.8463354565253599E-7</v>
          </cell>
          <cell r="N52">
            <v>4.9456215004802704E-6</v>
          </cell>
          <cell r="O52">
            <v>212.29454063917501</v>
          </cell>
          <cell r="P52">
            <v>92.278035585435305</v>
          </cell>
          <cell r="Q52">
            <v>-7.0718494658084996</v>
          </cell>
          <cell r="R52">
            <v>50.6100006103512</v>
          </cell>
          <cell r="S52">
            <v>-29.020000457762901</v>
          </cell>
          <cell r="T52">
            <v>11.3199996948241</v>
          </cell>
          <cell r="U52">
            <v>-179.89999389648401</v>
          </cell>
          <cell r="V52">
            <v>-221.02999877929699</v>
          </cell>
          <cell r="W52">
            <v>88.540000915527102</v>
          </cell>
          <cell r="X52">
            <v>92.66</v>
          </cell>
          <cell r="Y52">
            <v>79.54000000000002</v>
          </cell>
          <cell r="Z52">
            <v>573.6099999999999</v>
          </cell>
          <cell r="AA52">
            <v>124.04999999999993</v>
          </cell>
          <cell r="AB52">
            <v>761.20150000000012</v>
          </cell>
          <cell r="AC52">
            <v>520.87798999999995</v>
          </cell>
          <cell r="AD52">
            <v>388.06976999999995</v>
          </cell>
          <cell r="AE52">
            <v>-621.25311050236803</v>
          </cell>
          <cell r="AF52">
            <v>-368.06236454366422</v>
          </cell>
          <cell r="AG52">
            <v>-534.26027704366425</v>
          </cell>
          <cell r="AH52">
            <v>-467.60101454366418</v>
          </cell>
        </row>
        <row r="56">
          <cell r="E56">
            <v>74.213881437692095</v>
          </cell>
          <cell r="F56">
            <v>221.208311149351</v>
          </cell>
          <cell r="G56">
            <v>-132.03179094887099</v>
          </cell>
          <cell r="H56">
            <v>-5.9073803951685404E-7</v>
          </cell>
          <cell r="I56">
            <v>2.4622758789623797E-7</v>
          </cell>
          <cell r="J56">
            <v>3.4169431942767001E-8</v>
          </cell>
          <cell r="K56">
            <v>-8.5857578088222997E-7</v>
          </cell>
          <cell r="L56">
            <v>1.03037463305056E-7</v>
          </cell>
          <cell r="M56">
            <v>1.3237986676072499E-7</v>
          </cell>
          <cell r="N56">
            <v>1.4223670000478801E-6</v>
          </cell>
          <cell r="O56">
            <v>48.005456230511598</v>
          </cell>
          <cell r="P56">
            <v>86.121964537858005</v>
          </cell>
          <cell r="Q56">
            <v>68.3853692749327</v>
          </cell>
          <cell r="R56">
            <v>108</v>
          </cell>
          <cell r="S56">
            <v>102.90000152587901</v>
          </cell>
          <cell r="T56">
            <v>98.900001525878906</v>
          </cell>
          <cell r="U56">
            <v>86.099998474121094</v>
          </cell>
          <cell r="V56">
            <v>51</v>
          </cell>
          <cell r="W56">
            <v>79</v>
          </cell>
          <cell r="X56">
            <v>16.899999999999999</v>
          </cell>
          <cell r="Y56">
            <v>104.70000000000002</v>
          </cell>
          <cell r="Z56">
            <v>229.10000000000002</v>
          </cell>
          <cell r="AA56">
            <v>156.90000000000003</v>
          </cell>
          <cell r="AB56">
            <v>-4.1000000000000014</v>
          </cell>
          <cell r="AC56">
            <v>19.178916447603626</v>
          </cell>
          <cell r="AD56">
            <v>55.859865331443501</v>
          </cell>
          <cell r="AE56">
            <v>78.915160670749543</v>
          </cell>
          <cell r="AF56">
            <v>100.02454254090833</v>
          </cell>
          <cell r="AG56">
            <v>95.208052076651853</v>
          </cell>
          <cell r="AH56">
            <v>99.49241442010117</v>
          </cell>
        </row>
        <row r="62">
          <cell r="E62">
            <v>109.29998236308001</v>
          </cell>
          <cell r="F62">
            <v>0</v>
          </cell>
          <cell r="G62">
            <v>0</v>
          </cell>
          <cell r="H62">
            <v>294.50000913860202</v>
          </cell>
          <cell r="I62">
            <v>270.600008032657</v>
          </cell>
          <cell r="J62">
            <v>-341.90000459840502</v>
          </cell>
          <cell r="K62">
            <v>66.199999883584695</v>
          </cell>
          <cell r="L62">
            <v>193.89999481951801</v>
          </cell>
          <cell r="M62">
            <v>178.89999493593399</v>
          </cell>
          <cell r="N62">
            <v>276.70000669388099</v>
          </cell>
          <cell r="O62">
            <v>631.49997572740699</v>
          </cell>
          <cell r="P62">
            <v>-694.90000285217502</v>
          </cell>
          <cell r="Q62">
            <v>-121.199996973202</v>
          </cell>
          <cell r="R62">
            <v>589.79999999999995</v>
          </cell>
          <cell r="S62">
            <v>47</v>
          </cell>
          <cell r="T62">
            <v>96.7</v>
          </cell>
          <cell r="U62">
            <v>74.44</v>
          </cell>
          <cell r="V62">
            <v>6.8</v>
          </cell>
          <cell r="W62">
            <v>58.15</v>
          </cell>
          <cell r="X62">
            <v>30.589999999999996</v>
          </cell>
          <cell r="Y62">
            <v>-21.519999999999996</v>
          </cell>
          <cell r="Z62">
            <v>5.389999999999989</v>
          </cell>
          <cell r="AA62">
            <v>52.620000000000005</v>
          </cell>
          <cell r="AB62">
            <v>-51.03700000000002</v>
          </cell>
          <cell r="AC62">
            <v>36.511500000000069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</row>
        <row r="69">
          <cell r="E69">
            <v>1.00000004749745E-3</v>
          </cell>
          <cell r="F69">
            <v>1.00000004749745E-3</v>
          </cell>
          <cell r="G69">
            <v>1.00000004749745E-3</v>
          </cell>
          <cell r="H69">
            <v>1.00000004749745E-3</v>
          </cell>
          <cell r="I69">
            <v>1.00000004749745E-3</v>
          </cell>
          <cell r="J69">
            <v>1.00000004749745E-3</v>
          </cell>
          <cell r="K69">
            <v>1.00000004749745E-3</v>
          </cell>
          <cell r="L69">
            <v>1.00000004749745E-3</v>
          </cell>
          <cell r="M69">
            <v>1.00000004749745E-3</v>
          </cell>
          <cell r="N69">
            <v>1.00000004749745E-3</v>
          </cell>
          <cell r="O69">
            <v>1.00000004749745E-3</v>
          </cell>
          <cell r="P69">
            <v>1.00000004749745E-3</v>
          </cell>
          <cell r="Q69">
            <v>1.00000004749745E-3</v>
          </cell>
          <cell r="R69">
            <v>1.00000004749745E-3</v>
          </cell>
          <cell r="S69">
            <v>1.00000004749745E-3</v>
          </cell>
          <cell r="T69">
            <v>1.00000004749745E-3</v>
          </cell>
          <cell r="U69">
            <v>1.00000004749745E-3</v>
          </cell>
          <cell r="V69">
            <v>1.00000004749745E-3</v>
          </cell>
          <cell r="W69">
            <v>1.00000004749745E-3</v>
          </cell>
          <cell r="X69">
            <v>1E-3</v>
          </cell>
          <cell r="Y69">
            <v>1E-3</v>
          </cell>
          <cell r="Z69">
            <v>1E-3</v>
          </cell>
          <cell r="AA69">
            <v>1E-3</v>
          </cell>
          <cell r="AB69">
            <v>1E-3</v>
          </cell>
          <cell r="AC69">
            <v>1E-3</v>
          </cell>
          <cell r="AD69">
            <v>1E-3</v>
          </cell>
          <cell r="AE69">
            <v>1E-3</v>
          </cell>
          <cell r="AF69">
            <v>1E-3</v>
          </cell>
          <cell r="AG69">
            <v>1E-3</v>
          </cell>
          <cell r="AH69">
            <v>1E-3</v>
          </cell>
        </row>
        <row r="70">
          <cell r="E70"/>
          <cell r="F70">
            <v>1.00000004749745E-3</v>
          </cell>
          <cell r="G70">
            <v>1.00000004749745E-3</v>
          </cell>
          <cell r="H70">
            <v>1.00000004749745E-3</v>
          </cell>
          <cell r="I70">
            <v>1.00000004749745E-3</v>
          </cell>
          <cell r="J70">
            <v>1.00000004749745E-3</v>
          </cell>
          <cell r="K70">
            <v>1.00000004749745E-3</v>
          </cell>
          <cell r="L70">
            <v>1.00000004749745E-3</v>
          </cell>
          <cell r="M70">
            <v>1.00000004749745E-3</v>
          </cell>
          <cell r="N70">
            <v>1.00000004749745E-3</v>
          </cell>
          <cell r="O70">
            <v>1.00000004749745E-3</v>
          </cell>
          <cell r="P70">
            <v>1.00000004749745E-3</v>
          </cell>
          <cell r="Q70">
            <v>1.00000004749745E-3</v>
          </cell>
          <cell r="R70">
            <v>1.00000004749745E-3</v>
          </cell>
          <cell r="S70">
            <v>1.00000004749745E-3</v>
          </cell>
          <cell r="T70">
            <v>1.00000004749745E-3</v>
          </cell>
          <cell r="U70">
            <v>1.00000004749745E-3</v>
          </cell>
          <cell r="V70">
            <v>1.00000004749745E-3</v>
          </cell>
          <cell r="W70">
            <v>1.00000004749745E-3</v>
          </cell>
          <cell r="X70">
            <v>1.00000004749745E-3</v>
          </cell>
          <cell r="Y70">
            <v>1E-3</v>
          </cell>
          <cell r="Z70">
            <v>1E-3</v>
          </cell>
          <cell r="AA70">
            <v>1E-3</v>
          </cell>
          <cell r="AB70">
            <v>1E-3</v>
          </cell>
          <cell r="AC70">
            <v>1E-3</v>
          </cell>
          <cell r="AD70">
            <v>1E-3</v>
          </cell>
          <cell r="AE70">
            <v>1E-3</v>
          </cell>
          <cell r="AF70">
            <v>1E-3</v>
          </cell>
          <cell r="AG70">
            <v>1E-3</v>
          </cell>
          <cell r="AH70">
            <v>1E-3</v>
          </cell>
        </row>
      </sheetData>
      <sheetData sheetId="22">
        <row r="6">
          <cell r="E6">
            <v>1980</v>
          </cell>
          <cell r="F6">
            <v>1981</v>
          </cell>
          <cell r="G6">
            <v>1982</v>
          </cell>
          <cell r="H6">
            <v>1983</v>
          </cell>
          <cell r="I6">
            <v>1984</v>
          </cell>
          <cell r="J6">
            <v>1985</v>
          </cell>
          <cell r="K6">
            <v>1986</v>
          </cell>
          <cell r="L6">
            <v>1987</v>
          </cell>
          <cell r="M6">
            <v>1988</v>
          </cell>
          <cell r="N6">
            <v>1989</v>
          </cell>
          <cell r="O6">
            <v>1990</v>
          </cell>
          <cell r="P6">
            <v>1991</v>
          </cell>
          <cell r="Q6">
            <v>1992</v>
          </cell>
          <cell r="R6">
            <v>1993</v>
          </cell>
          <cell r="S6">
            <v>1994</v>
          </cell>
          <cell r="T6">
            <v>1995</v>
          </cell>
          <cell r="U6">
            <v>1996</v>
          </cell>
          <cell r="V6">
            <v>1997</v>
          </cell>
          <cell r="W6">
            <v>1998</v>
          </cell>
          <cell r="X6">
            <v>1999</v>
          </cell>
          <cell r="Y6">
            <v>2000</v>
          </cell>
          <cell r="Z6">
            <v>2001</v>
          </cell>
          <cell r="AA6">
            <v>2002</v>
          </cell>
          <cell r="AB6">
            <v>2003</v>
          </cell>
          <cell r="AC6">
            <v>2004</v>
          </cell>
          <cell r="AD6">
            <v>2005</v>
          </cell>
          <cell r="AE6">
            <v>2006</v>
          </cell>
          <cell r="AF6">
            <v>2007</v>
          </cell>
          <cell r="AG6">
            <v>2008</v>
          </cell>
          <cell r="AH6">
            <v>2009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123.40000152587901</v>
          </cell>
          <cell r="X14">
            <v>134</v>
          </cell>
          <cell r="Y14">
            <v>134</v>
          </cell>
          <cell r="Z14">
            <v>134</v>
          </cell>
          <cell r="AA14">
            <v>134</v>
          </cell>
          <cell r="AB14">
            <v>50.99000000000003</v>
          </cell>
          <cell r="AC14">
            <v>53.700000000000031</v>
          </cell>
          <cell r="AD14">
            <v>51.881000000000029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7">
          <cell r="E17">
            <v>463.92352165645002</v>
          </cell>
          <cell r="F17">
            <v>681.90005163019305</v>
          </cell>
          <cell r="G17">
            <v>330.89999772990097</v>
          </cell>
          <cell r="H17">
            <v>752.59997846316696</v>
          </cell>
          <cell r="I17">
            <v>843.90004441244298</v>
          </cell>
          <cell r="J17">
            <v>843.90004441244298</v>
          </cell>
          <cell r="K17">
            <v>819.79998032581204</v>
          </cell>
          <cell r="L17">
            <v>811.59999091960503</v>
          </cell>
          <cell r="M17">
            <v>807.80001618172901</v>
          </cell>
          <cell r="N17">
            <v>884.00002095475702</v>
          </cell>
          <cell r="O17">
            <v>971.200002793968</v>
          </cell>
          <cell r="P17">
            <v>1073.69990017387</v>
          </cell>
          <cell r="Q17">
            <v>1134.40007543713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920.2337313443702</v>
          </cell>
          <cell r="Y17">
            <v>1512.4337313443702</v>
          </cell>
          <cell r="Z17">
            <v>2243.8337313443699</v>
          </cell>
          <cell r="AA17">
            <v>2465.21373134437</v>
          </cell>
          <cell r="AB17">
            <v>3272.3537313443703</v>
          </cell>
          <cell r="AC17">
            <v>3246.8526477919736</v>
          </cell>
          <cell r="AD17">
            <v>3281.7261131234172</v>
          </cell>
          <cell r="AE17">
            <v>1526.8876737941666</v>
          </cell>
          <cell r="AF17">
            <v>1626.9122163350748</v>
          </cell>
          <cell r="AG17">
            <v>1722.1202684117268</v>
          </cell>
          <cell r="AH17">
            <v>1821.6126828318279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4561.5</v>
          </cell>
          <cell r="S19">
            <v>3946.42</v>
          </cell>
          <cell r="T19">
            <v>3998.55</v>
          </cell>
          <cell r="U19">
            <v>3806.64</v>
          </cell>
          <cell r="V19">
            <v>3572.2</v>
          </cell>
          <cell r="W19">
            <v>3545.36</v>
          </cell>
          <cell r="X19">
            <v>3657</v>
          </cell>
          <cell r="Y19">
            <v>3684</v>
          </cell>
          <cell r="Z19">
            <v>4177</v>
          </cell>
          <cell r="AA19">
            <v>4640.1000000000004</v>
          </cell>
          <cell r="AB19">
            <v>5378.53</v>
          </cell>
          <cell r="AC19">
            <v>6028.6294900000003</v>
          </cell>
          <cell r="AD19">
            <v>6430.0343645000003</v>
          </cell>
          <cell r="AE19">
            <v>5789.2068089976319</v>
          </cell>
          <cell r="AF19">
            <v>5548.4905644539676</v>
          </cell>
          <cell r="AG19">
            <v>5280.0878636603029</v>
          </cell>
          <cell r="AH19">
            <v>5040.4797941166389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253.2337313443702</v>
          </cell>
          <cell r="Y20">
            <v>814.43373134437013</v>
          </cell>
          <cell r="Z20">
            <v>1080.8337313443701</v>
          </cell>
          <cell r="AA20">
            <v>1234.1337313443701</v>
          </cell>
          <cell r="AB20">
            <v>1372.93373134437</v>
          </cell>
          <cell r="AC20">
            <v>1392.1126477919736</v>
          </cell>
          <cell r="AD20">
            <v>1447.972513123417</v>
          </cell>
          <cell r="AE20">
            <v>1526.8876737941666</v>
          </cell>
          <cell r="AF20">
            <v>1626.9122163350748</v>
          </cell>
          <cell r="AG20">
            <v>1722.1202684117268</v>
          </cell>
          <cell r="AH20">
            <v>1821.6126828318279</v>
          </cell>
        </row>
        <row r="22">
          <cell r="E22">
            <v>427.48228665292601</v>
          </cell>
          <cell r="F22">
            <v>417.43988796190001</v>
          </cell>
          <cell r="G22">
            <v>360.60000733416501</v>
          </cell>
          <cell r="H22">
            <v>450.50000494765101</v>
          </cell>
          <cell r="I22">
            <v>550.00001559965199</v>
          </cell>
          <cell r="J22">
            <v>629.99999511055603</v>
          </cell>
          <cell r="K22">
            <v>642.49999749707104</v>
          </cell>
          <cell r="L22">
            <v>647.00001385342296</v>
          </cell>
          <cell r="M22">
            <v>621.19999557621804</v>
          </cell>
          <cell r="N22">
            <v>578.59999173451195</v>
          </cell>
          <cell r="O22">
            <v>505.400000349246</v>
          </cell>
          <cell r="P22">
            <v>398.699994819518</v>
          </cell>
          <cell r="Q22">
            <v>394.80000349246001</v>
          </cell>
          <cell r="R22">
            <v>931.5</v>
          </cell>
          <cell r="S22">
            <v>523.1</v>
          </cell>
          <cell r="T22">
            <v>451.6</v>
          </cell>
          <cell r="U22">
            <v>412.2</v>
          </cell>
          <cell r="V22">
            <v>384.3</v>
          </cell>
          <cell r="W22">
            <v>407.9</v>
          </cell>
          <cell r="X22">
            <v>521.18000000000006</v>
          </cell>
          <cell r="Y22">
            <v>573.58999999999992</v>
          </cell>
          <cell r="Z22">
            <v>812.99</v>
          </cell>
          <cell r="AA22">
            <v>890.31999999999994</v>
          </cell>
          <cell r="AB22">
            <v>1037.4185</v>
          </cell>
          <cell r="AC22">
            <v>815.08328458333335</v>
          </cell>
          <cell r="AD22">
            <v>1039.3063765709135</v>
          </cell>
          <cell r="AE22">
            <v>1757.4886076116989</v>
          </cell>
          <cell r="AF22">
            <v>1583.257909111639</v>
          </cell>
          <cell r="AG22">
            <v>1836.9470695943896</v>
          </cell>
          <cell r="AH22">
            <v>1780.2220882155571</v>
          </cell>
        </row>
        <row r="23">
          <cell r="E23">
            <v>222.87382616981401</v>
          </cell>
          <cell r="F23">
            <v>244.35504110333801</v>
          </cell>
          <cell r="G23">
            <v>147.500001338776</v>
          </cell>
          <cell r="H23">
            <v>223.19999767169401</v>
          </cell>
          <cell r="I23">
            <v>258.600014086253</v>
          </cell>
          <cell r="J23">
            <v>358.29998341081699</v>
          </cell>
          <cell r="K23">
            <v>398.79999650754098</v>
          </cell>
          <cell r="L23">
            <v>394.60001501757603</v>
          </cell>
          <cell r="M23">
            <v>343.90000855652602</v>
          </cell>
          <cell r="N23">
            <v>282.89999214196598</v>
          </cell>
          <cell r="O23">
            <v>432.39999743886301</v>
          </cell>
          <cell r="P23">
            <v>285.599993015081</v>
          </cell>
          <cell r="Q23">
            <v>234.60001129228601</v>
          </cell>
          <cell r="R23">
            <v>664.4</v>
          </cell>
          <cell r="S23">
            <v>292.89999999999998</v>
          </cell>
          <cell r="T23">
            <v>218.9</v>
          </cell>
          <cell r="U23">
            <v>191.2</v>
          </cell>
          <cell r="V23">
            <v>192</v>
          </cell>
          <cell r="W23">
            <v>217.2</v>
          </cell>
          <cell r="X23">
            <v>281.64</v>
          </cell>
          <cell r="Y23">
            <v>331.46</v>
          </cell>
          <cell r="Z23">
            <v>533.71</v>
          </cell>
          <cell r="AA23">
            <v>565.65</v>
          </cell>
          <cell r="AB23">
            <v>730.92849999999999</v>
          </cell>
          <cell r="AC23">
            <v>571.59</v>
          </cell>
          <cell r="AD23">
            <v>556.33219014693168</v>
          </cell>
          <cell r="AE23">
            <v>1283.0780073041526</v>
          </cell>
          <cell r="AF23">
            <v>1067.2338580428645</v>
          </cell>
          <cell r="AG23">
            <v>1244.3417632333906</v>
          </cell>
          <cell r="AH23">
            <v>1179.7658482163931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664.4</v>
          </cell>
          <cell r="S25">
            <v>292.89999999999998</v>
          </cell>
          <cell r="T25">
            <v>218.9</v>
          </cell>
          <cell r="U25">
            <v>191.2</v>
          </cell>
          <cell r="V25">
            <v>192</v>
          </cell>
          <cell r="W25">
            <v>217.2</v>
          </cell>
          <cell r="X25">
            <v>221.04</v>
          </cell>
          <cell r="Y25">
            <v>271.26</v>
          </cell>
          <cell r="Z25">
            <v>415.71000000000004</v>
          </cell>
          <cell r="AA25">
            <v>443.95</v>
          </cell>
          <cell r="AB25">
            <v>591.12849999999992</v>
          </cell>
          <cell r="AC25">
            <v>495.99</v>
          </cell>
          <cell r="AD25">
            <v>488.19200000000001</v>
          </cell>
          <cell r="AE25">
            <v>1232.41311</v>
          </cell>
          <cell r="AF25">
            <v>1031.8472400000001</v>
          </cell>
          <cell r="AG25">
            <v>1198.0451525000001</v>
          </cell>
          <cell r="AH25">
            <v>1131.38589</v>
          </cell>
        </row>
        <row r="26">
          <cell r="E26">
            <v>222.87382616981401</v>
          </cell>
          <cell r="F26">
            <v>98.399999534338704</v>
          </cell>
          <cell r="G26">
            <v>147.500001338776</v>
          </cell>
          <cell r="H26">
            <v>223.19999767169401</v>
          </cell>
          <cell r="I26">
            <v>258.600014086253</v>
          </cell>
          <cell r="J26">
            <v>358.29998341081699</v>
          </cell>
          <cell r="K26">
            <v>398.79999650754098</v>
          </cell>
          <cell r="L26">
            <v>394.60001501757603</v>
          </cell>
          <cell r="M26">
            <v>343.90000855652602</v>
          </cell>
          <cell r="N26">
            <v>282.89999214196598</v>
          </cell>
          <cell r="O26">
            <v>432.39999743886301</v>
          </cell>
          <cell r="P26">
            <v>285.599993015081</v>
          </cell>
          <cell r="Q26">
            <v>234.60001129228601</v>
          </cell>
          <cell r="R26">
            <v>729.09997558593795</v>
          </cell>
          <cell r="S26">
            <v>392.29998779296898</v>
          </cell>
          <cell r="T26">
            <v>380.39999389648398</v>
          </cell>
          <cell r="U26">
            <v>513.70001220703102</v>
          </cell>
          <cell r="V26">
            <v>603.79998779296898</v>
          </cell>
          <cell r="W26">
            <v>860.59997558593795</v>
          </cell>
          <cell r="X26">
            <v>281.64</v>
          </cell>
          <cell r="Y26">
            <v>331.46</v>
          </cell>
          <cell r="Z26">
            <v>533.71</v>
          </cell>
          <cell r="AA26">
            <v>565.65</v>
          </cell>
          <cell r="AB26">
            <v>730.92849999999999</v>
          </cell>
          <cell r="AC26">
            <v>571.59</v>
          </cell>
          <cell r="AD26">
            <v>556.33219014693168</v>
          </cell>
          <cell r="AE26">
            <v>1283.0780073041526</v>
          </cell>
          <cell r="AF26">
            <v>1067.2338580428645</v>
          </cell>
          <cell r="AG26">
            <v>1244.3417632333906</v>
          </cell>
          <cell r="AH26">
            <v>1179.7658482163931</v>
          </cell>
        </row>
        <row r="29">
          <cell r="E29">
            <v>1.00000004749745E-3</v>
          </cell>
          <cell r="F29">
            <v>1.00000004749745E-3</v>
          </cell>
          <cell r="G29">
            <v>1.00000004749745E-3</v>
          </cell>
          <cell r="H29">
            <v>1.00000004749745E-3</v>
          </cell>
          <cell r="I29">
            <v>1.00000004749745E-3</v>
          </cell>
          <cell r="J29">
            <v>1.00000004749745E-3</v>
          </cell>
          <cell r="K29">
            <v>1.00000004749745E-3</v>
          </cell>
          <cell r="L29">
            <v>1.00000004749745E-3</v>
          </cell>
          <cell r="M29">
            <v>1.00000004749745E-3</v>
          </cell>
          <cell r="N29">
            <v>1.00000004749745E-3</v>
          </cell>
          <cell r="O29">
            <v>1.00000004749745E-3</v>
          </cell>
          <cell r="P29">
            <v>1.00000004749745E-3</v>
          </cell>
          <cell r="Q29">
            <v>1.00000004749745E-3</v>
          </cell>
          <cell r="R29">
            <v>1.00000004749745E-3</v>
          </cell>
          <cell r="S29">
            <v>1.00000004749745E-3</v>
          </cell>
          <cell r="T29">
            <v>1.00000004749745E-3</v>
          </cell>
          <cell r="U29">
            <v>1.00000004749745E-3</v>
          </cell>
          <cell r="V29">
            <v>1.00000004749745E-3</v>
          </cell>
          <cell r="W29">
            <v>1.00000004749745E-3</v>
          </cell>
          <cell r="X29">
            <v>1E-3</v>
          </cell>
          <cell r="Y29">
            <v>1E-3</v>
          </cell>
          <cell r="Z29">
            <v>1E-3</v>
          </cell>
          <cell r="AA29">
            <v>1E-3</v>
          </cell>
          <cell r="AB29">
            <v>1E-3</v>
          </cell>
          <cell r="AC29">
            <v>1E-3</v>
          </cell>
          <cell r="AD29">
            <v>1E-3</v>
          </cell>
          <cell r="AE29">
            <v>1E-3</v>
          </cell>
          <cell r="AF29">
            <v>1E-3</v>
          </cell>
          <cell r="AG29">
            <v>1E-3</v>
          </cell>
          <cell r="AH29">
            <v>1E-3</v>
          </cell>
        </row>
        <row r="30">
          <cell r="E30"/>
          <cell r="F30">
            <v>1.00000004749745E-3</v>
          </cell>
          <cell r="G30">
            <v>1.00000004749745E-3</v>
          </cell>
          <cell r="H30">
            <v>1.00000004749745E-3</v>
          </cell>
          <cell r="I30">
            <v>1.00000004749745E-3</v>
          </cell>
          <cell r="J30">
            <v>1.00000004749745E-3</v>
          </cell>
          <cell r="K30">
            <v>1.00000004749745E-3</v>
          </cell>
          <cell r="L30">
            <v>1.00000004749745E-3</v>
          </cell>
          <cell r="M30">
            <v>1.00000004749745E-3</v>
          </cell>
          <cell r="N30">
            <v>1.00000004749745E-3</v>
          </cell>
          <cell r="O30">
            <v>1.00000004749745E-3</v>
          </cell>
          <cell r="P30">
            <v>1.00000004749745E-3</v>
          </cell>
          <cell r="Q30">
            <v>1.00000004749745E-3</v>
          </cell>
          <cell r="R30">
            <v>1.00000004749745E-3</v>
          </cell>
          <cell r="S30">
            <v>1.00000004749745E-3</v>
          </cell>
          <cell r="T30">
            <v>1.00000004749745E-3</v>
          </cell>
          <cell r="U30">
            <v>1.00000004749745E-3</v>
          </cell>
          <cell r="V30">
            <v>1.00000004749745E-3</v>
          </cell>
          <cell r="W30">
            <v>1.00000004749745E-3</v>
          </cell>
          <cell r="X30">
            <v>1.00000004749745E-3</v>
          </cell>
          <cell r="Y30">
            <v>1E-3</v>
          </cell>
          <cell r="Z30">
            <v>1E-3</v>
          </cell>
          <cell r="AA30">
            <v>1E-3</v>
          </cell>
          <cell r="AB30">
            <v>1E-3</v>
          </cell>
          <cell r="AC30">
            <v>1E-3</v>
          </cell>
          <cell r="AD30">
            <v>1E-3</v>
          </cell>
          <cell r="AE30">
            <v>1E-3</v>
          </cell>
          <cell r="AF30">
            <v>1E-3</v>
          </cell>
          <cell r="AG30">
            <v>1E-3</v>
          </cell>
          <cell r="AH30">
            <v>1E-3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p1actual"/>
      <sheetName val="ana2actual"/>
      <sheetName val="bpresactual"/>
      <sheetName val="bpcompanuales y proyactual02"/>
      <sheetName val="gap"/>
      <sheetName val="fmi-bcrd"/>
      <sheetName val="bpres"/>
      <sheetName val="BoP Table (mln)-PC"/>
      <sheetName val="bcrd-fmi"/>
      <sheetName val="Sheet1"/>
      <sheetName val="Sheet1 (2)"/>
      <sheetName val="Sheet3"/>
      <sheetName val="bpcepal"/>
      <sheetName val="bpbcrdfmi"/>
      <sheetName val="bop1datostrimestral9900"/>
      <sheetName val="anatrimestral"/>
      <sheetName val="trimestres 972000"/>
      <sheetName val="balanza revision 2002-2004 CPar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tas cuantitativas"/>
      <sheetName val="Seguimientos"/>
      <sheetName val="money"/>
      <sheetName val="créditocons"/>
      <sheetName val="QF_BCRD"/>
      <sheetName val="QF_losses FMI"/>
      <sheetName val="cuadro baseQf)"/>
      <sheetName val="cuadro baseQf) (2)"/>
      <sheetName val="cable 1"/>
      <sheetName val="Escenario Base"/>
      <sheetName val="Q-F Base"/>
      <sheetName val="Escenario Alternativo"/>
      <sheetName val="Q-F Alternativo"/>
      <sheetName val="Seasonal Factors"/>
      <sheetName val="Supuestos Macro (3)"/>
      <sheetName val="Cable 2"/>
      <sheetName val="Sheet1"/>
      <sheetName val="Supuestos 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BOP9703_stress"/>
      <sheetName val="Q1"/>
      <sheetName val="C_basef14.3p10.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99">
          <cell r="AK99">
            <v>1998</v>
          </cell>
          <cell r="AO99">
            <v>1998</v>
          </cell>
          <cell r="AS99">
            <v>1998</v>
          </cell>
          <cell r="AW99">
            <v>1998</v>
          </cell>
        </row>
        <row r="100">
          <cell r="AK100" t="str">
            <v>QI</v>
          </cell>
          <cell r="AO100" t="str">
            <v>QII</v>
          </cell>
          <cell r="AS100" t="str">
            <v>QIII</v>
          </cell>
          <cell r="AW100" t="str">
            <v>QIV</v>
          </cell>
        </row>
        <row r="101">
          <cell r="AJ101" t="str">
            <v>total</v>
          </cell>
          <cell r="AK101" t="str">
            <v>o/w int</v>
          </cell>
          <cell r="AL101" t="str">
            <v>o/w cap</v>
          </cell>
          <cell r="AN101" t="str">
            <v>total</v>
          </cell>
          <cell r="AO101" t="str">
            <v>o/w int</v>
          </cell>
          <cell r="AP101" t="str">
            <v>o/w cap</v>
          </cell>
          <cell r="AR101" t="str">
            <v>total</v>
          </cell>
          <cell r="AS101" t="str">
            <v>o/w int</v>
          </cell>
          <cell r="AT101" t="str">
            <v>o/w cap</v>
          </cell>
          <cell r="AV101" t="str">
            <v>total</v>
          </cell>
          <cell r="AW101" t="str">
            <v>o/w int</v>
          </cell>
          <cell r="AX101" t="str">
            <v>o/w cap</v>
          </cell>
        </row>
        <row r="103">
          <cell r="AJ103">
            <v>0</v>
          </cell>
          <cell r="AK103">
            <v>0</v>
          </cell>
          <cell r="AL103">
            <v>0</v>
          </cell>
          <cell r="AN103">
            <v>0.1</v>
          </cell>
          <cell r="AO103">
            <v>0.1</v>
          </cell>
          <cell r="AP103">
            <v>0</v>
          </cell>
          <cell r="AR103">
            <v>0.2</v>
          </cell>
          <cell r="AS103">
            <v>0</v>
          </cell>
          <cell r="AT103">
            <v>0.2</v>
          </cell>
          <cell r="AV103">
            <v>0.1</v>
          </cell>
          <cell r="AW103">
            <v>0.1</v>
          </cell>
          <cell r="AX103">
            <v>0</v>
          </cell>
        </row>
        <row r="104">
          <cell r="AJ104">
            <v>9</v>
          </cell>
          <cell r="AK104">
            <v>2.2000000000000002</v>
          </cell>
          <cell r="AL104">
            <v>6.8</v>
          </cell>
          <cell r="AN104">
            <v>6.6</v>
          </cell>
          <cell r="AO104">
            <v>3.2</v>
          </cell>
          <cell r="AP104">
            <v>3.4</v>
          </cell>
          <cell r="AR104">
            <v>9.3000000000000007</v>
          </cell>
          <cell r="AS104">
            <v>6.5</v>
          </cell>
          <cell r="AT104">
            <v>2.8</v>
          </cell>
          <cell r="AV104">
            <v>6.3</v>
          </cell>
          <cell r="AW104">
            <v>3.4</v>
          </cell>
          <cell r="AX104">
            <v>2.9</v>
          </cell>
        </row>
        <row r="105">
          <cell r="AJ105">
            <v>12.600000000000001</v>
          </cell>
          <cell r="AK105">
            <v>6.4</v>
          </cell>
          <cell r="AL105">
            <v>6.2</v>
          </cell>
          <cell r="AN105">
            <v>8.3000000000000007</v>
          </cell>
          <cell r="AO105">
            <v>4.0999999999999996</v>
          </cell>
          <cell r="AP105">
            <v>4.2</v>
          </cell>
          <cell r="AR105">
            <v>15.6</v>
          </cell>
          <cell r="AS105">
            <v>6.6</v>
          </cell>
          <cell r="AT105">
            <v>9</v>
          </cell>
          <cell r="AV105">
            <v>9.1000000000000014</v>
          </cell>
          <cell r="AW105">
            <v>4.2</v>
          </cell>
          <cell r="AX105">
            <v>4.9000000000000004</v>
          </cell>
        </row>
        <row r="106">
          <cell r="AJ106">
            <v>0</v>
          </cell>
          <cell r="AK106">
            <v>0</v>
          </cell>
          <cell r="AL106">
            <v>0</v>
          </cell>
          <cell r="AN106">
            <v>0</v>
          </cell>
          <cell r="AO106">
            <v>0</v>
          </cell>
          <cell r="AP106">
            <v>0</v>
          </cell>
          <cell r="AR106">
            <v>0</v>
          </cell>
          <cell r="AS106">
            <v>0</v>
          </cell>
          <cell r="AT106">
            <v>0</v>
          </cell>
          <cell r="AV106">
            <v>0</v>
          </cell>
          <cell r="AW106">
            <v>0</v>
          </cell>
          <cell r="AX106">
            <v>0</v>
          </cell>
        </row>
        <row r="107">
          <cell r="AJ107">
            <v>8.5</v>
          </cell>
          <cell r="AK107">
            <v>8.5</v>
          </cell>
          <cell r="AL107">
            <v>0</v>
          </cell>
          <cell r="AN107">
            <v>8.5</v>
          </cell>
          <cell r="AO107">
            <v>8.5</v>
          </cell>
          <cell r="AP107">
            <v>0</v>
          </cell>
          <cell r="AR107">
            <v>8.5</v>
          </cell>
          <cell r="AS107">
            <v>8.5</v>
          </cell>
          <cell r="AT107">
            <v>0</v>
          </cell>
          <cell r="AV107">
            <v>8.5</v>
          </cell>
          <cell r="AW107">
            <v>8.5</v>
          </cell>
          <cell r="AX107">
            <v>0</v>
          </cell>
        </row>
        <row r="110">
          <cell r="AJ110">
            <v>30.1</v>
          </cell>
          <cell r="AK110">
            <v>17.100000000000001</v>
          </cell>
          <cell r="AL110">
            <v>13</v>
          </cell>
          <cell r="AN110">
            <v>23.5</v>
          </cell>
          <cell r="AO110">
            <v>15.9</v>
          </cell>
          <cell r="AP110">
            <v>7.6</v>
          </cell>
          <cell r="AR110">
            <v>33.6</v>
          </cell>
          <cell r="AS110">
            <v>21.6</v>
          </cell>
          <cell r="AT110">
            <v>12</v>
          </cell>
          <cell r="AV110">
            <v>24</v>
          </cell>
          <cell r="AW110">
            <v>16.2</v>
          </cell>
          <cell r="AX110">
            <v>7.8000000000000007</v>
          </cell>
        </row>
        <row r="112">
          <cell r="AJ112">
            <v>0</v>
          </cell>
          <cell r="AK112">
            <v>0</v>
          </cell>
          <cell r="AL112">
            <v>0</v>
          </cell>
          <cell r="AN112">
            <v>0</v>
          </cell>
          <cell r="AO112">
            <v>0</v>
          </cell>
          <cell r="AP112">
            <v>0</v>
          </cell>
          <cell r="AR112">
            <v>0</v>
          </cell>
          <cell r="AS112">
            <v>0</v>
          </cell>
          <cell r="AT112">
            <v>0</v>
          </cell>
          <cell r="AV112">
            <v>0</v>
          </cell>
          <cell r="AW112">
            <v>0</v>
          </cell>
          <cell r="AX112">
            <v>0</v>
          </cell>
        </row>
        <row r="113">
          <cell r="AJ113">
            <v>30.1</v>
          </cell>
          <cell r="AK113">
            <v>17.100000000000001</v>
          </cell>
          <cell r="AL113">
            <v>13</v>
          </cell>
          <cell r="AN113">
            <v>23.4</v>
          </cell>
          <cell r="AO113">
            <v>15.8</v>
          </cell>
          <cell r="AP113">
            <v>7.6</v>
          </cell>
          <cell r="AR113">
            <v>33.4</v>
          </cell>
          <cell r="AS113">
            <v>21.6</v>
          </cell>
          <cell r="AT113">
            <v>11.8</v>
          </cell>
          <cell r="AV113">
            <v>23.9</v>
          </cell>
          <cell r="AW113">
            <v>16.099999999999998</v>
          </cell>
          <cell r="AX113">
            <v>7.8000000000000007</v>
          </cell>
        </row>
      </sheetData>
      <sheetData sheetId="18" refreshError="1"/>
      <sheetData sheetId="19" refreshError="1"/>
      <sheetData sheetId="20" refreshError="1"/>
      <sheetData sheetId="21" refreshError="1">
        <row r="1">
          <cell r="A1">
            <v>36608.787579398151</v>
          </cell>
        </row>
        <row r="2">
          <cell r="B2" t="str">
            <v>TABLE OF CONTENTS</v>
          </cell>
        </row>
        <row r="4">
          <cell r="A4" t="str">
            <v>FILENAME:</v>
          </cell>
          <cell r="B4" t="str">
            <v>C:\AAMzb\BoP_latest\[Enhanced Tables_AR.xls]T6 IMF Assistance</v>
          </cell>
        </row>
        <row r="6">
          <cell r="A6" t="str">
            <v>TOPIC:</v>
          </cell>
          <cell r="B6" t="str">
            <v>MOZAMBIQUE BALANCE OF PAYMENTS</v>
          </cell>
        </row>
        <row r="10">
          <cell r="A10" t="str">
            <v>SHEET NAME</v>
          </cell>
          <cell r="B10" t="str">
            <v>SHEET CONTENTS</v>
          </cell>
        </row>
        <row r="12">
          <cell r="A12" t="str">
            <v>B</v>
          </cell>
          <cell r="B12" t="str">
            <v>INPUT FOR MACROFRAMEWORK</v>
          </cell>
        </row>
        <row r="13">
          <cell r="B13" t="str">
            <v>Foreign Assistance in BoP</v>
          </cell>
        </row>
        <row r="15">
          <cell r="A15" t="str">
            <v>C</v>
          </cell>
          <cell r="B15" t="str">
            <v>MAIN WORKING SHEET</v>
          </cell>
        </row>
        <row r="16">
          <cell r="B16" t="str">
            <v>Mozambique: Medium Term Balance of Payments, 1997-2001</v>
          </cell>
        </row>
        <row r="17">
          <cell r="B17" t="str">
            <v>Mozambique: Assumed External Flows from New Projects</v>
          </cell>
        </row>
        <row r="18">
          <cell r="B18" t="str">
            <v>Table 2. Mozambique: Debt Service Indicators</v>
          </cell>
        </row>
        <row r="19">
          <cell r="B19" t="str">
            <v xml:space="preserve">Table 3. Mozambique:  Annual Foreign Assets of the Banking System </v>
          </cell>
        </row>
        <row r="20">
          <cell r="B20" t="str">
            <v>Debt Sustainability Analysis Table</v>
          </cell>
        </row>
        <row r="22">
          <cell r="A22" t="str">
            <v>D</v>
          </cell>
          <cell r="B22" t="str">
            <v>Table 5.  Mozambique: Terms of trade</v>
          </cell>
        </row>
        <row r="23">
          <cell r="B23" t="str">
            <v>Memorandum Items:  for the computation of the terms of trade</v>
          </cell>
        </row>
        <row r="24">
          <cell r="B24" t="str">
            <v xml:space="preserve">Table 6.  Mozambique: Commodity Composition of Exports </v>
          </cell>
        </row>
        <row r="25">
          <cell r="B25" t="str">
            <v>Table 6A.    Mozambique:    Assumptions for Exports Projections 1/</v>
          </cell>
        </row>
        <row r="26">
          <cell r="B26" t="str">
            <v>Table 7.  Mozambique: Assumptions for Services, Transfers and Foreign Borrowing</v>
          </cell>
        </row>
        <row r="27">
          <cell r="A27" t="str">
            <v>update with WEO data</v>
          </cell>
          <cell r="B27" t="str">
            <v>World Economic Prices Assumption  (price changes)</v>
          </cell>
        </row>
        <row r="28">
          <cell r="B28" t="str">
            <v>Production, Prices and Elasticities</v>
          </cell>
        </row>
        <row r="29">
          <cell r="A29" t="str">
            <v>E</v>
          </cell>
          <cell r="B29" t="str">
            <v>Table 2. Mozambique:  Quarterly Foreign Assets of the Banking System  (Cummulative)</v>
          </cell>
        </row>
        <row r="31">
          <cell r="A31" t="str">
            <v>large projects</v>
          </cell>
          <cell r="B31" t="str">
            <v>Mozambique: projections for investments in large projects, 1998-2003</v>
          </cell>
        </row>
        <row r="33">
          <cell r="A33" t="str">
            <v>F</v>
          </cell>
          <cell r="B33" t="str">
            <v>Macro Assumptions Underlying DSA</v>
          </cell>
          <cell r="D33" t="str">
            <v>for the HIPC document</v>
          </cell>
        </row>
      </sheetData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BalanceComprobacion"/>
      <sheetName val="Resumido"/>
      <sheetName val="Base"/>
      <sheetName val="A.1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fmi-bcrd"/>
      <sheetName val="cta fin 0304"/>
      <sheetName val="comparativo"/>
      <sheetName val="Sheet2"/>
      <sheetName val="cta cte resumida"/>
      <sheetName val="bop1"/>
      <sheetName val="ana2"/>
      <sheetName val="ana3"/>
      <sheetName val="BOP Cepal"/>
      <sheetName val="resumida anual"/>
      <sheetName val="bop ene-mar04"/>
      <sheetName val="bop ene-jun04"/>
      <sheetName val="bop ene-sep04"/>
      <sheetName val="Fax a envi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fmi-bcrd"/>
      <sheetName val="cta fin 0304"/>
      <sheetName val="comparativo"/>
      <sheetName val="Sheet2"/>
      <sheetName val="cta cte resumida"/>
      <sheetName val="bop1"/>
      <sheetName val="ana2"/>
      <sheetName val="ana3"/>
      <sheetName val="BOP Cepal"/>
      <sheetName val="resumida anual"/>
      <sheetName val="bop ene-mar04"/>
      <sheetName val="bop ene-jun04"/>
      <sheetName val="bop ene-sep04"/>
      <sheetName val="Fax a envi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Links"/>
      <sheetName val="xxweolinksxx"/>
      <sheetName val="ErrCheck"/>
      <sheetName val="WDQP"/>
      <sheetName val="QQ1"/>
      <sheetName val="QQ2"/>
      <sheetName val="QQ3"/>
      <sheetName val="WRSTAB"/>
      <sheetName val="Info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13" refreshError="1"/>
      <sheetData sheetId="14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2"/>
      <sheetName val="Table3"/>
      <sheetName val="Table4"/>
      <sheetName val="Table5"/>
      <sheetName val="Assistance"/>
      <sheetName val="burdensh"/>
      <sheetName val="Delivery"/>
      <sheetName val="Indic"/>
      <sheetName val="Creditors(before)"/>
      <sheetName val="Creditors(after)"/>
      <sheetName val="NEW-DEBT"/>
      <sheetName val="NEW-ALL"/>
      <sheetName val="NEW-IDA"/>
      <sheetName val="NEW-IMF"/>
      <sheetName val="NEW-ADF"/>
      <sheetName val="Topup"/>
      <sheetName val="NEW-comm"/>
      <sheetName val="New Borr-Base"/>
      <sheetName val="NEW-OTHMULT"/>
      <sheetName val="NEW-BILAT"/>
      <sheetName val="RepData"/>
      <sheetName val="RepData1(before)"/>
      <sheetName val="RepData1(after)"/>
      <sheetName val="BOP"/>
      <sheetName val="Macro1"/>
      <sheetName val="Main"/>
      <sheetName val="Links"/>
      <sheetName val="ErrCheck"/>
    </sheetNames>
    <sheetDataSet>
      <sheetData sheetId="0" refreshError="1"/>
      <sheetData sheetId="1" refreshError="1">
        <row r="8">
          <cell r="F8">
            <v>1363.5852905026911</v>
          </cell>
          <cell r="G8">
            <v>1378.2796547770204</v>
          </cell>
          <cell r="H8">
            <v>1396.1436537831044</v>
          </cell>
          <cell r="I8">
            <v>1418.3671964720045</v>
          </cell>
          <cell r="J8">
            <v>1441.3145109404134</v>
          </cell>
          <cell r="K8">
            <v>1466.2170313003462</v>
          </cell>
          <cell r="L8">
            <v>1491.6328031554258</v>
          </cell>
          <cell r="M8">
            <v>1516.4648113450721</v>
          </cell>
          <cell r="N8">
            <v>1538.6180623358205</v>
          </cell>
          <cell r="O8">
            <v>1558.6809702632027</v>
          </cell>
          <cell r="P8">
            <v>1576.4440752219007</v>
          </cell>
          <cell r="Q8">
            <v>1591.5304086205406</v>
          </cell>
          <cell r="R8">
            <v>1603.6686370333723</v>
          </cell>
          <cell r="S8">
            <v>1614.9262750367679</v>
          </cell>
          <cell r="T8">
            <v>1624.2740263480116</v>
          </cell>
          <cell r="U8">
            <v>1630.7984153003722</v>
          </cell>
          <cell r="V8">
            <v>1634.1243962733927</v>
          </cell>
          <cell r="W8">
            <v>81.232058383595756</v>
          </cell>
          <cell r="X8">
            <v>85.954032411718018</v>
          </cell>
          <cell r="Y8">
            <v>75.809263950996808</v>
          </cell>
          <cell r="Z8">
            <v>0</v>
          </cell>
          <cell r="AA8">
            <v>0</v>
          </cell>
          <cell r="AB8">
            <v>0</v>
          </cell>
        </row>
        <row r="9">
          <cell r="F9">
            <v>1037.6241811400077</v>
          </cell>
          <cell r="G9">
            <v>1036.894046117518</v>
          </cell>
          <cell r="H9">
            <v>1040.4425037413025</v>
          </cell>
          <cell r="I9">
            <v>1049.5036743233359</v>
          </cell>
          <cell r="J9">
            <v>1061.4723970951072</v>
          </cell>
          <cell r="K9">
            <v>1076.5178359288363</v>
          </cell>
          <cell r="L9">
            <v>1093.3518731977285</v>
          </cell>
          <cell r="M9">
            <v>1110.1239839095974</v>
          </cell>
          <cell r="N9">
            <v>1124.8116680029011</v>
          </cell>
          <cell r="O9">
            <v>1127.4612408615685</v>
          </cell>
          <cell r="P9">
            <v>1128.5336053108394</v>
          </cell>
          <cell r="Q9">
            <v>1128.9515393559632</v>
          </cell>
          <cell r="R9">
            <v>1129.47126666432</v>
          </cell>
          <cell r="S9">
            <v>1131.5235089721477</v>
          </cell>
          <cell r="T9">
            <v>1134.6962353965173</v>
          </cell>
          <cell r="U9">
            <v>1137.6176643704248</v>
          </cell>
          <cell r="V9">
            <v>1140.7682092613759</v>
          </cell>
          <cell r="W9">
            <v>766.67038829648675</v>
          </cell>
          <cell r="X9">
            <v>798.56418395422065</v>
          </cell>
          <cell r="Y9">
            <v>788.00466269968388</v>
          </cell>
          <cell r="Z9">
            <v>0</v>
          </cell>
          <cell r="AA9">
            <v>0</v>
          </cell>
          <cell r="AB9">
            <v>0</v>
          </cell>
        </row>
        <row r="10">
          <cell r="F10">
            <v>325.96110936268371</v>
          </cell>
          <cell r="G10">
            <v>341.38560865950228</v>
          </cell>
          <cell r="H10">
            <v>355.70115004180178</v>
          </cell>
          <cell r="I10">
            <v>368.86352214866827</v>
          </cell>
          <cell r="J10">
            <v>379.84211384530619</v>
          </cell>
          <cell r="K10">
            <v>389.69919537150969</v>
          </cell>
          <cell r="L10">
            <v>398.28092995769748</v>
          </cell>
          <cell r="M10">
            <v>406.34082743547515</v>
          </cell>
          <cell r="N10">
            <v>413.8063943329193</v>
          </cell>
          <cell r="O10">
            <v>419.73390376695988</v>
          </cell>
          <cell r="P10">
            <v>424.72640902999285</v>
          </cell>
          <cell r="Q10">
            <v>428.5218480270596</v>
          </cell>
          <cell r="R10">
            <v>430.10527149435575</v>
          </cell>
          <cell r="S10">
            <v>430.12644068938431</v>
          </cell>
          <cell r="T10">
            <v>427.98143101863877</v>
          </cell>
          <cell r="U10">
            <v>424.14227379727993</v>
          </cell>
          <cell r="V10">
            <v>417.76763271463346</v>
          </cell>
          <cell r="W10">
            <v>332.38458765500098</v>
          </cell>
          <cell r="X10">
            <v>341.35090225209558</v>
          </cell>
          <cell r="Y10">
            <v>321.64134399280192</v>
          </cell>
          <cell r="Z10">
            <v>0</v>
          </cell>
          <cell r="AA10">
            <v>0</v>
          </cell>
          <cell r="AB10">
            <v>0</v>
          </cell>
        </row>
        <row r="11">
          <cell r="F11">
            <v>263.42008484380949</v>
          </cell>
          <cell r="G11">
            <v>280.0882976778978</v>
          </cell>
          <cell r="H11">
            <v>296.62190978937315</v>
          </cell>
          <cell r="I11">
            <v>312.02306085133546</v>
          </cell>
          <cell r="J11">
            <v>325.24342906511492</v>
          </cell>
          <cell r="K11">
            <v>337.36805839159149</v>
          </cell>
          <cell r="L11">
            <v>348.24535304232575</v>
          </cell>
          <cell r="M11">
            <v>358.63218432063616</v>
          </cell>
          <cell r="N11">
            <v>368.46054071688297</v>
          </cell>
          <cell r="O11">
            <v>376.79005681970898</v>
          </cell>
          <cell r="P11">
            <v>383.625428827576</v>
          </cell>
          <cell r="Q11">
            <v>388.83482148321241</v>
          </cell>
          <cell r="R11">
            <v>392.2509949715888</v>
          </cell>
          <cell r="S11">
            <v>393.72536094772403</v>
          </cell>
          <cell r="T11">
            <v>393.14615120251165</v>
          </cell>
          <cell r="U11">
            <v>390.36958084176808</v>
          </cell>
          <cell r="V11">
            <v>385.19577033885554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</row>
        <row r="12">
          <cell r="F12">
            <v>84.218855878169563</v>
          </cell>
          <cell r="G12">
            <v>103.1521325571087</v>
          </cell>
          <cell r="H12">
            <v>122.2835364845925</v>
          </cell>
          <cell r="I12">
            <v>140.6711064491106</v>
          </cell>
          <cell r="J12">
            <v>158.95041482229752</v>
          </cell>
          <cell r="K12">
            <v>176.6142471896114</v>
          </cell>
          <cell r="L12">
            <v>193.57232257011304</v>
          </cell>
          <cell r="M12">
            <v>209.8071465349916</v>
          </cell>
          <cell r="N12">
            <v>225.31285480769668</v>
          </cell>
          <cell r="O12">
            <v>240.08239473492242</v>
          </cell>
          <cell r="P12">
            <v>254.19985376877463</v>
          </cell>
          <cell r="Q12">
            <v>267.65785563679452</v>
          </cell>
          <cell r="R12">
            <v>280.35755587474188</v>
          </cell>
          <cell r="S12">
            <v>292.29123671741382</v>
          </cell>
          <cell r="T12">
            <v>303.47825327101094</v>
          </cell>
          <cell r="U12">
            <v>313.91052722317812</v>
          </cell>
          <cell r="V12">
            <v>323.5525417653098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</row>
        <row r="13">
          <cell r="F13">
            <v>83.111460954564507</v>
          </cell>
          <cell r="G13">
            <v>102.41386927470533</v>
          </cell>
          <cell r="H13">
            <v>121.91440484339081</v>
          </cell>
          <cell r="I13">
            <v>140.6711064491106</v>
          </cell>
          <cell r="J13">
            <v>158.95041482229752</v>
          </cell>
          <cell r="K13">
            <v>176.6142471896114</v>
          </cell>
          <cell r="L13">
            <v>193.57232257011304</v>
          </cell>
          <cell r="M13">
            <v>209.8071465349916</v>
          </cell>
          <cell r="N13">
            <v>225.31285480769668</v>
          </cell>
          <cell r="O13">
            <v>240.08239473492242</v>
          </cell>
          <cell r="P13">
            <v>254.19985376877463</v>
          </cell>
          <cell r="Q13">
            <v>267.65785563679452</v>
          </cell>
          <cell r="R13">
            <v>280.35755587474188</v>
          </cell>
          <cell r="S13">
            <v>292.29123671741382</v>
          </cell>
          <cell r="T13">
            <v>303.47825327101094</v>
          </cell>
          <cell r="U13">
            <v>313.91052722317812</v>
          </cell>
          <cell r="V13">
            <v>323.5525417653098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11.485825634673922</v>
          </cell>
          <cell r="P14">
            <v>23.18406088106838</v>
          </cell>
          <cell r="Q14">
            <v>34.057021237517773</v>
          </cell>
          <cell r="R14">
            <v>44.092098874696944</v>
          </cell>
          <cell r="S14">
            <v>53.276325375236063</v>
          </cell>
          <cell r="T14">
            <v>61.596359932855492</v>
          </cell>
          <cell r="U14">
            <v>69.038477132667566</v>
          </cell>
          <cell r="V14">
            <v>75.588554297383496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</row>
        <row r="15">
          <cell r="F15">
            <v>1419.0393035308559</v>
          </cell>
          <cell r="G15">
            <v>1429.9847790429658</v>
          </cell>
          <cell r="H15">
            <v>1444.1644723752072</v>
          </cell>
          <cell r="I15">
            <v>1463.6271384039937</v>
          </cell>
          <cell r="J15">
            <v>1483.8943050727589</v>
          </cell>
          <cell r="K15">
            <v>1506.2020166036145</v>
          </cell>
          <cell r="L15">
            <v>1529.7640883289414</v>
          </cell>
          <cell r="M15">
            <v>1553.4383374916326</v>
          </cell>
          <cell r="N15">
            <v>1574.7409554195156</v>
          </cell>
          <cell r="O15">
            <v>1594.4329872137691</v>
          </cell>
          <cell r="P15">
            <v>1611.971675322329</v>
          </cell>
          <cell r="Q15">
            <v>1627.7964768584814</v>
          </cell>
          <cell r="R15">
            <v>1641.7482411589913</v>
          </cell>
          <cell r="S15">
            <v>1655.0522004035486</v>
          </cell>
          <cell r="T15">
            <v>1666.7046687972258</v>
          </cell>
          <cell r="U15">
            <v>1675.9112640999779</v>
          </cell>
          <cell r="V15">
            <v>1682.2343122150578</v>
          </cell>
          <cell r="W15">
            <v>1180.2870343350835</v>
          </cell>
          <cell r="X15">
            <v>1225.8691186180342</v>
          </cell>
          <cell r="Y15">
            <v>1185.4552706434827</v>
          </cell>
          <cell r="Z15">
            <v>0</v>
          </cell>
          <cell r="AA15">
            <v>0</v>
          </cell>
          <cell r="AB15">
            <v>0</v>
          </cell>
        </row>
        <row r="17">
          <cell r="F17">
            <v>831.7693031994977</v>
          </cell>
          <cell r="G17">
            <v>836.73227912245716</v>
          </cell>
          <cell r="H17">
            <v>844.79412739869781</v>
          </cell>
          <cell r="I17">
            <v>857.25024657175629</v>
          </cell>
          <cell r="J17">
            <v>870.63548610013231</v>
          </cell>
          <cell r="K17">
            <v>886.26745073644167</v>
          </cell>
          <cell r="L17">
            <v>902.81586577149778</v>
          </cell>
          <cell r="M17">
            <v>919.22131764100163</v>
          </cell>
          <cell r="N17">
            <v>933.33984585044243</v>
          </cell>
          <cell r="O17">
            <v>953.14136271494363</v>
          </cell>
          <cell r="P17">
            <v>970.82180860748883</v>
          </cell>
          <cell r="Q17">
            <v>985.96297284008949</v>
          </cell>
          <cell r="R17">
            <v>998.25620875491632</v>
          </cell>
          <cell r="S17">
            <v>1009.7138517527266</v>
          </cell>
          <cell r="T17">
            <v>1019.3280563192552</v>
          </cell>
          <cell r="U17">
            <v>1026.1434427580994</v>
          </cell>
          <cell r="V17">
            <v>1029.7556201388006</v>
          </cell>
          <cell r="W17">
            <v>695.0571660247308</v>
          </cell>
          <cell r="X17">
            <v>726.93968400806409</v>
          </cell>
          <cell r="Y17">
            <v>711.18557645474129</v>
          </cell>
          <cell r="Z17">
            <v>0</v>
          </cell>
          <cell r="AA17">
            <v>0</v>
          </cell>
          <cell r="AB17">
            <v>0</v>
          </cell>
        </row>
        <row r="18">
          <cell r="F18">
            <v>584.44588012198096</v>
          </cell>
          <cell r="G18">
            <v>578.23265049173972</v>
          </cell>
          <cell r="H18">
            <v>575.86301459480705</v>
          </cell>
          <cell r="I18">
            <v>578.69669038399559</v>
          </cell>
          <cell r="J18">
            <v>584.31818924229356</v>
          </cell>
          <cell r="K18">
            <v>593.00532151511493</v>
          </cell>
          <cell r="L18">
            <v>603.5888561232432</v>
          </cell>
          <cell r="M18">
            <v>614.27481595962297</v>
          </cell>
          <cell r="N18">
            <v>623.02576051216624</v>
          </cell>
          <cell r="O18">
            <v>627.25189642977455</v>
          </cell>
          <cell r="P18">
            <v>629.88609867909054</v>
          </cell>
          <cell r="Q18">
            <v>631.76121221788753</v>
          </cell>
          <cell r="R18">
            <v>633.57870027095521</v>
          </cell>
          <cell r="S18">
            <v>636.74261635269363</v>
          </cell>
          <cell r="T18">
            <v>640.85204481754272</v>
          </cell>
          <cell r="U18">
            <v>644.51191580765067</v>
          </cell>
          <cell r="V18">
            <v>648.1640589424569</v>
          </cell>
          <cell r="W18">
            <v>372.752890029144</v>
          </cell>
          <cell r="X18">
            <v>392.98733531668194</v>
          </cell>
          <cell r="Y18">
            <v>398.29087522641015</v>
          </cell>
          <cell r="Z18">
            <v>0</v>
          </cell>
          <cell r="AA18">
            <v>0</v>
          </cell>
          <cell r="AB18">
            <v>0</v>
          </cell>
        </row>
        <row r="19">
          <cell r="F19">
            <v>247.32342307751685</v>
          </cell>
          <cell r="G19">
            <v>258.49962863071767</v>
          </cell>
          <cell r="H19">
            <v>268.93111280389087</v>
          </cell>
          <cell r="I19">
            <v>278.55355618776065</v>
          </cell>
          <cell r="J19">
            <v>286.31729685783841</v>
          </cell>
          <cell r="K19">
            <v>293.26212922132697</v>
          </cell>
          <cell r="L19">
            <v>299.22700964825475</v>
          </cell>
          <cell r="M19">
            <v>304.94650168137895</v>
          </cell>
          <cell r="N19">
            <v>310.31408533827607</v>
          </cell>
          <cell r="O19">
            <v>314.40060190026099</v>
          </cell>
          <cell r="P19">
            <v>317.79356650418754</v>
          </cell>
          <cell r="Q19">
            <v>320.24876997900435</v>
          </cell>
          <cell r="R19">
            <v>320.76566916416243</v>
          </cell>
          <cell r="S19">
            <v>319.96221119007993</v>
          </cell>
          <cell r="T19">
            <v>317.24122324456999</v>
          </cell>
          <cell r="U19">
            <v>313.05223684043727</v>
          </cell>
          <cell r="V19">
            <v>306.55894868444784</v>
          </cell>
          <cell r="W19">
            <v>241.71950436502826</v>
          </cell>
          <cell r="X19">
            <v>248.72662129022578</v>
          </cell>
          <cell r="Y19">
            <v>237.88280907486421</v>
          </cell>
          <cell r="Z19">
            <v>0</v>
          </cell>
          <cell r="AA19">
            <v>0</v>
          </cell>
          <cell r="AB19">
            <v>0</v>
          </cell>
        </row>
        <row r="20">
          <cell r="F20">
            <v>211.38265905742932</v>
          </cell>
          <cell r="G20">
            <v>222.60382551288578</v>
          </cell>
          <cell r="H20">
            <v>234.04381507840858</v>
          </cell>
          <cell r="I20">
            <v>244.73467205022993</v>
          </cell>
          <cell r="J20">
            <v>253.61153536555696</v>
          </cell>
          <cell r="K20">
            <v>261.73857040958814</v>
          </cell>
          <cell r="L20">
            <v>268.95979021237429</v>
          </cell>
          <cell r="M20">
            <v>276.01612483326574</v>
          </cell>
          <cell r="N20">
            <v>282.80876747012712</v>
          </cell>
          <cell r="O20">
            <v>288.4154466821571</v>
          </cell>
          <cell r="P20">
            <v>292.82908757716052</v>
          </cell>
          <cell r="Q20">
            <v>295.90811842411989</v>
          </cell>
          <cell r="R20">
            <v>297.47576930454562</v>
          </cell>
          <cell r="S20">
            <v>297.37000984046102</v>
          </cell>
          <cell r="T20">
            <v>295.46501502832609</v>
          </cell>
          <cell r="U20">
            <v>291.60285766123093</v>
          </cell>
          <cell r="V20">
            <v>285.56796885363622</v>
          </cell>
          <cell r="W20">
            <v>241.71950436502826</v>
          </cell>
          <cell r="X20">
            <v>248.72662129022578</v>
          </cell>
          <cell r="Y20">
            <v>237.88280907486421</v>
          </cell>
          <cell r="Z20">
            <v>0</v>
          </cell>
          <cell r="AA20">
            <v>0</v>
          </cell>
          <cell r="AB20">
            <v>0</v>
          </cell>
        </row>
        <row r="21">
          <cell r="F21">
            <v>57.101721186739837</v>
          </cell>
          <cell r="G21">
            <v>69.909117226589089</v>
          </cell>
          <cell r="H21">
            <v>83.24740049067583</v>
          </cell>
          <cell r="I21">
            <v>96.201761974798359</v>
          </cell>
          <cell r="J21">
            <v>109.38419711922177</v>
          </cell>
          <cell r="K21">
            <v>122.28718353937289</v>
          </cell>
          <cell r="L21">
            <v>134.81226783769873</v>
          </cell>
          <cell r="M21">
            <v>146.92859649587197</v>
          </cell>
          <cell r="N21">
            <v>158.61512222813201</v>
          </cell>
          <cell r="O21">
            <v>169.84828725056246</v>
          </cell>
          <cell r="P21">
            <v>180.69420396158287</v>
          </cell>
          <cell r="Q21">
            <v>191.1282554717375</v>
          </cell>
          <cell r="R21">
            <v>201.03431771510429</v>
          </cell>
          <cell r="S21">
            <v>210.38197568102211</v>
          </cell>
          <cell r="T21">
            <v>219.16597936581618</v>
          </cell>
          <cell r="U21">
            <v>227.3523178763275</v>
          </cell>
          <cell r="V21">
            <v>234.87643477287281</v>
          </cell>
          <cell r="W21">
            <v>241.71950436502826</v>
          </cell>
          <cell r="X21">
            <v>248.72662129022578</v>
          </cell>
          <cell r="Y21">
            <v>237.88280907486421</v>
          </cell>
          <cell r="Z21">
            <v>0</v>
          </cell>
          <cell r="AA21">
            <v>0</v>
          </cell>
          <cell r="AB21">
            <v>0</v>
          </cell>
        </row>
        <row r="22">
          <cell r="F22">
            <v>55.964848573230192</v>
          </cell>
          <cell r="G22">
            <v>69.161816931395137</v>
          </cell>
          <cell r="H22">
            <v>82.879243884353997</v>
          </cell>
          <cell r="I22">
            <v>96.201761974798359</v>
          </cell>
          <cell r="J22">
            <v>109.38419711922177</v>
          </cell>
          <cell r="K22">
            <v>122.28718353937289</v>
          </cell>
          <cell r="L22">
            <v>134.81226783769873</v>
          </cell>
          <cell r="M22">
            <v>146.92859649587197</v>
          </cell>
          <cell r="N22">
            <v>158.61512222813201</v>
          </cell>
          <cell r="O22">
            <v>169.84828725056246</v>
          </cell>
          <cell r="P22">
            <v>180.69420396158287</v>
          </cell>
          <cell r="Q22">
            <v>191.1282554717375</v>
          </cell>
          <cell r="R22">
            <v>201.03431771510429</v>
          </cell>
          <cell r="S22">
            <v>210.38197568102211</v>
          </cell>
          <cell r="T22">
            <v>219.16597936581618</v>
          </cell>
          <cell r="U22">
            <v>227.3523178763275</v>
          </cell>
          <cell r="V22">
            <v>234.87643477287281</v>
          </cell>
          <cell r="W22">
            <v>241.71950436502826</v>
          </cell>
          <cell r="X22">
            <v>248.72662129022578</v>
          </cell>
          <cell r="Y22">
            <v>237.88280907486421</v>
          </cell>
          <cell r="Z22">
            <v>0</v>
          </cell>
          <cell r="AA22">
            <v>0</v>
          </cell>
          <cell r="AB22">
            <v>0</v>
          </cell>
        </row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11.488864384907931</v>
          </cell>
          <cell r="P23">
            <v>23.142143424210587</v>
          </cell>
          <cell r="Q23">
            <v>33.95299064319785</v>
          </cell>
          <cell r="R23">
            <v>43.911839319798673</v>
          </cell>
          <cell r="S23">
            <v>53.009024209952962</v>
          </cell>
          <cell r="T23">
            <v>61.234788257142824</v>
          </cell>
          <cell r="U23">
            <v>68.579290110011343</v>
          </cell>
          <cell r="V23">
            <v>75.032612511895636</v>
          </cell>
          <cell r="W23">
            <v>80.584771630558606</v>
          </cell>
          <cell r="X23">
            <v>85.225727401156334</v>
          </cell>
          <cell r="Y23">
            <v>75.011892153466917</v>
          </cell>
          <cell r="Z23">
            <v>0</v>
          </cell>
          <cell r="AA23">
            <v>0</v>
          </cell>
          <cell r="AB23">
            <v>0</v>
          </cell>
        </row>
        <row r="24">
          <cell r="F24">
            <v>930.5819459975778</v>
          </cell>
          <cell r="G24">
            <v>931.33472017192821</v>
          </cell>
          <cell r="H24">
            <v>935.1149317096465</v>
          </cell>
          <cell r="I24">
            <v>944.07220937522789</v>
          </cell>
          <cell r="J24">
            <v>953.92846452059575</v>
          </cell>
          <cell r="K24">
            <v>966.00264381257375</v>
          </cell>
          <cell r="L24">
            <v>979.59696101582426</v>
          </cell>
          <cell r="M24">
            <v>993.6099057066491</v>
          </cell>
          <cell r="N24">
            <v>1005.5122892978229</v>
          </cell>
          <cell r="O24">
            <v>1023.4479503275535</v>
          </cell>
          <cell r="P24">
            <v>1039.2952602011146</v>
          </cell>
          <cell r="Q24">
            <v>1053.4512543469702</v>
          </cell>
          <cell r="R24">
            <v>1065.7562473309997</v>
          </cell>
          <cell r="S24">
            <v>1077.4218086019255</v>
          </cell>
          <cell r="T24">
            <v>1087.4716669427585</v>
          </cell>
          <cell r="U24">
            <v>1095.0769736371328</v>
          </cell>
          <cell r="V24">
            <v>1099.7825215743449</v>
          </cell>
          <cell r="W24">
            <v>695.0571660247308</v>
          </cell>
          <cell r="X24">
            <v>726.93968400806409</v>
          </cell>
          <cell r="Y24">
            <v>711.18557645474129</v>
          </cell>
          <cell r="Z24">
            <v>0</v>
          </cell>
          <cell r="AA24">
            <v>0</v>
          </cell>
          <cell r="AB24">
            <v>0</v>
          </cell>
        </row>
        <row r="27">
          <cell r="F27">
            <v>200.71826511968203</v>
          </cell>
          <cell r="G27">
            <v>182.57486468743869</v>
          </cell>
          <cell r="H27">
            <v>168.30950472304659</v>
          </cell>
          <cell r="I27">
            <v>156.84796638230392</v>
          </cell>
          <cell r="J27">
            <v>147.38603418830488</v>
          </cell>
          <cell r="K27">
            <v>139.47281769837861</v>
          </cell>
          <cell r="L27">
            <v>132.24050579656895</v>
          </cell>
          <cell r="M27">
            <v>125.17537536551329</v>
          </cell>
          <cell r="N27">
            <v>118.00767034288464</v>
          </cell>
          <cell r="O27">
            <v>111.73186473910808</v>
          </cell>
          <cell r="P27">
            <v>105.34647014219706</v>
          </cell>
          <cell r="Q27">
            <v>98.864653278672051</v>
          </cell>
          <cell r="R27">
            <v>92.317399827778218</v>
          </cell>
          <cell r="S27">
            <v>85.936608829741672</v>
          </cell>
          <cell r="T27">
            <v>79.656319462235444</v>
          </cell>
          <cell r="U27">
            <v>73.936411830072345</v>
          </cell>
          <cell r="V27">
            <v>68.715886591242068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</row>
        <row r="28">
          <cell r="F28">
            <v>141.03545618140396</v>
          </cell>
          <cell r="G28">
            <v>126.17028236571468</v>
          </cell>
          <cell r="H28">
            <v>114.72998643257604</v>
          </cell>
          <cell r="I28">
            <v>105.88203316579832</v>
          </cell>
          <cell r="J28">
            <v>98.916644211545858</v>
          </cell>
          <cell r="K28">
            <v>93.321855646531887</v>
          </cell>
          <cell r="L28">
            <v>88.411046652022705</v>
          </cell>
          <cell r="M28">
            <v>83.649148675811404</v>
          </cell>
          <cell r="N28">
            <v>78.772827377420015</v>
          </cell>
          <cell r="O28">
            <v>73.52951701687995</v>
          </cell>
          <cell r="P28">
            <v>68.350624696679219</v>
          </cell>
          <cell r="Q28">
            <v>63.348071805293884</v>
          </cell>
          <cell r="R28">
            <v>58.59251130351636</v>
          </cell>
          <cell r="S28">
            <v>54.193077624657782</v>
          </cell>
          <cell r="T28">
            <v>50.079966791402356</v>
          </cell>
          <cell r="U28">
            <v>46.438827605291202</v>
          </cell>
          <cell r="V28">
            <v>43.252172744447449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</row>
        <row r="29">
          <cell r="F29">
            <v>14.942617080129539</v>
          </cell>
          <cell r="G29">
            <v>13.124484989993851</v>
          </cell>
          <cell r="H29">
            <v>11.621742112945947</v>
          </cell>
          <cell r="I29">
            <v>10.195778491464344</v>
          </cell>
          <cell r="J29">
            <v>9.5600347823437026</v>
          </cell>
          <cell r="K29">
            <v>8.7770512445807363</v>
          </cell>
          <cell r="L29">
            <v>8.246887874531998</v>
          </cell>
          <cell r="M29">
            <v>7.8803089488844043</v>
          </cell>
          <cell r="N29">
            <v>7.7665888787813611</v>
          </cell>
          <cell r="O29">
            <v>7.6239998116447456</v>
          </cell>
          <cell r="P29">
            <v>7.4685770311488726</v>
          </cell>
          <cell r="Q29">
            <v>7.3088007237404744</v>
          </cell>
          <cell r="R29">
            <v>7.1292856878000856</v>
          </cell>
          <cell r="S29">
            <v>6.7469842796090456</v>
          </cell>
          <cell r="T29">
            <v>6.4329388896379829</v>
          </cell>
          <cell r="U29">
            <v>6.279972636603202</v>
          </cell>
          <cell r="V29">
            <v>6.1328493340204409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</row>
        <row r="30">
          <cell r="F30">
            <v>10.87380787746674</v>
          </cell>
          <cell r="G30">
            <v>10.167914080427462</v>
          </cell>
          <cell r="H30">
            <v>8.6084854846625358</v>
          </cell>
          <cell r="I30">
            <v>7.1181141387609612</v>
          </cell>
          <cell r="J30">
            <v>6.264597811900499</v>
          </cell>
          <cell r="K30">
            <v>5.4707237010134611</v>
          </cell>
          <cell r="L30">
            <v>4.9343653243617096</v>
          </cell>
          <cell r="M30">
            <v>4.682497360937667</v>
          </cell>
          <cell r="N30">
            <v>4.6771238549136704</v>
          </cell>
          <cell r="O30">
            <v>4.4663556155328941</v>
          </cell>
          <cell r="P30">
            <v>4.33988301192666</v>
          </cell>
          <cell r="Q30">
            <v>4.1145371191629687</v>
          </cell>
          <cell r="R30">
            <v>3.8272104667429403</v>
          </cell>
          <cell r="S30">
            <v>3.4416351614685494</v>
          </cell>
          <cell r="T30">
            <v>3.120046494562644</v>
          </cell>
          <cell r="U30">
            <v>2.9708278785348159</v>
          </cell>
          <cell r="V30">
            <v>2.7985607730123845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</row>
        <row r="33">
          <cell r="F33">
            <v>150.56977272943297</v>
          </cell>
          <cell r="G33">
            <v>138.2949679519989</v>
          </cell>
          <cell r="H33">
            <v>127.35245197193466</v>
          </cell>
          <cell r="I33">
            <v>118.99069264392912</v>
          </cell>
          <cell r="J33">
            <v>111.24011527769886</v>
          </cell>
          <cell r="K33">
            <v>104.20292639555922</v>
          </cell>
          <cell r="L33">
            <v>97.650480557582625</v>
          </cell>
          <cell r="M33">
            <v>91.437670096042041</v>
          </cell>
          <cell r="N33">
            <v>85.358015655339045</v>
          </cell>
          <cell r="O33">
            <v>80.118111412301189</v>
          </cell>
          <cell r="P33">
            <v>74.98098941036487</v>
          </cell>
          <cell r="Q33">
            <v>69.948736064185468</v>
          </cell>
          <cell r="R33">
            <v>65.033680317515774</v>
          </cell>
          <cell r="S33">
            <v>60.386688710570368</v>
          </cell>
          <cell r="T33">
            <v>55.946535421955623</v>
          </cell>
          <cell r="U33">
            <v>51.671799446188558</v>
          </cell>
          <cell r="V33">
            <v>47.534625057323176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</row>
        <row r="34">
          <cell r="F34">
            <v>29.155934888704188</v>
          </cell>
          <cell r="G34">
            <v>26.872567903460659</v>
          </cell>
          <cell r="H34">
            <v>24.916118569570372</v>
          </cell>
          <cell r="I34">
            <v>23.439990235190749</v>
          </cell>
          <cell r="J34">
            <v>22.063691194048964</v>
          </cell>
          <cell r="K34">
            <v>20.809890345603943</v>
          </cell>
          <cell r="L34">
            <v>19.635325447164682</v>
          </cell>
          <cell r="M34">
            <v>18.512424334035014</v>
          </cell>
          <cell r="N34">
            <v>17.400324170889629</v>
          </cell>
          <cell r="O34">
            <v>16.444434672223263</v>
          </cell>
          <cell r="P34">
            <v>15.495829590349347</v>
          </cell>
          <cell r="Q34">
            <v>14.555228712709237</v>
          </cell>
          <cell r="R34">
            <v>13.625515501764843</v>
          </cell>
          <cell r="S34">
            <v>12.738875592613674</v>
          </cell>
          <cell r="T34">
            <v>11.883326875792042</v>
          </cell>
          <cell r="U34">
            <v>11.050780859173305</v>
          </cell>
          <cell r="V34">
            <v>10.241171012771279</v>
          </cell>
          <cell r="W34">
            <v>6.3817017318830382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Hoja Impresión Seguimiento FMI "/>
      <sheetName val="MENSUAL SPNF Incl. Int."/>
      <sheetName val="IngGobCen"/>
      <sheetName val="Resumen Cons. SPNF"/>
      <sheetName val="SPConsolidado"/>
      <sheetName val="Ggral Consolidado"/>
      <sheetName val="GobGralDetalle"/>
      <sheetName val="Descentralizadas"/>
      <sheetName val="Seguimiento FMI"/>
      <sheetName val="Deuda"/>
      <sheetName val="Transferencia"/>
      <sheetName val="Empresas Publicas detalle"/>
      <sheetName val="Empresas Publicas Resumen"/>
      <sheetName val="SPNFformato Acuerdo_PIB"/>
      <sheetName val="Supuestos Macro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tab 1"/>
      <sheetName val="tab 2"/>
      <sheetName val="tab 3"/>
      <sheetName val="tab 4"/>
      <sheetName val="tab 5"/>
      <sheetName val="tab 6"/>
      <sheetName val="tab 7"/>
      <sheetName val="tab 8"/>
      <sheetName val="tab 9"/>
      <sheetName val="tab 10"/>
      <sheetName val="tab 11"/>
      <sheetName val="tab 12"/>
      <sheetName val="tab 13"/>
      <sheetName val="tab old 14"/>
      <sheetName val="tab 14"/>
      <sheetName val="tmoverpt"/>
      <sheetName val="tab 15"/>
      <sheetName val="tab 16"/>
      <sheetName val="Fig 1"/>
      <sheetName val="Fig 2"/>
      <sheetName val="Fig 3"/>
      <sheetName val="Fig 4"/>
      <sheetName val="RED Table 20"/>
      <sheetName val="J(Priv.Cap)"/>
      <sheetName val="Supuestos "/>
      <sheetName val="SNF Córd"/>
      <sheetName val="GG Table"/>
    </sheetNames>
    <sheetDataSet>
      <sheetData sheetId="0" refreshError="1"/>
      <sheetData sheetId="1" refreshError="1"/>
      <sheetData sheetId="2" refreshError="1"/>
      <sheetData sheetId="3" refreshError="1">
        <row r="63">
          <cell r="F63">
            <v>398.92469362284851</v>
          </cell>
          <cell r="G63">
            <v>390.3445880054187</v>
          </cell>
          <cell r="H63">
            <v>369.94483896491067</v>
          </cell>
          <cell r="I63">
            <v>416.18840851382629</v>
          </cell>
          <cell r="J63">
            <v>457.05600991675692</v>
          </cell>
          <cell r="K63">
            <v>501.64190103334414</v>
          </cell>
          <cell r="L63">
            <v>547.08893475800187</v>
          </cell>
          <cell r="M63">
            <v>590.91473885820994</v>
          </cell>
          <cell r="N63">
            <v>634.1496193907401</v>
          </cell>
          <cell r="O63">
            <v>681.25860567022914</v>
          </cell>
          <cell r="P63">
            <v>732.71430819749457</v>
          </cell>
          <cell r="Q63">
            <v>789.06737650136802</v>
          </cell>
          <cell r="R63">
            <v>850.96199324643817</v>
          </cell>
          <cell r="S63">
            <v>919.15470439392197</v>
          </cell>
          <cell r="T63">
            <v>994.53732625926273</v>
          </cell>
          <cell r="U63">
            <v>1078.1648367176033</v>
          </cell>
          <cell r="V63">
            <v>1171.2893617536934</v>
          </cell>
          <cell r="W63">
            <v>1275.401618517642</v>
          </cell>
          <cell r="X63">
            <v>1392.2814824314346</v>
          </cell>
          <cell r="Y63">
            <v>1495.9356791310786</v>
          </cell>
          <cell r="Z63">
            <v>1607.4926570315072</v>
          </cell>
        </row>
        <row r="64">
          <cell r="F64">
            <v>388.70685103639443</v>
          </cell>
          <cell r="G64">
            <v>378.08559173457797</v>
          </cell>
          <cell r="H64">
            <v>386.40470686439267</v>
          </cell>
          <cell r="I64">
            <v>392.15927849471854</v>
          </cell>
          <cell r="J64">
            <v>414.39641913183124</v>
          </cell>
          <cell r="K64">
            <v>458.29543982130912</v>
          </cell>
          <cell r="L64">
            <v>501.92894856936761</v>
          </cell>
          <cell r="M64">
            <v>546.54852488318522</v>
          </cell>
          <cell r="N64">
            <v>590.71776433565071</v>
          </cell>
          <cell r="O64">
            <v>635.4409879730598</v>
          </cell>
          <cell r="P64">
            <v>682.70751108615457</v>
          </cell>
          <cell r="Q64">
            <v>734.34676345636399</v>
          </cell>
          <cell r="R64">
            <v>790.91455931510029</v>
          </cell>
          <cell r="S64">
            <v>853.06135804724272</v>
          </cell>
          <cell r="T64">
            <v>921.55134129987437</v>
          </cell>
          <cell r="U64">
            <v>997.28562245692922</v>
          </cell>
          <cell r="V64">
            <v>1081.3305082435197</v>
          </cell>
          <cell r="W64">
            <v>1174.9519389963129</v>
          </cell>
          <cell r="X64">
            <v>1279.6574875675899</v>
          </cell>
          <cell r="Y64">
            <v>1387.8729266933851</v>
          </cell>
          <cell r="Z64">
            <v>1498.5699395313402</v>
          </cell>
        </row>
        <row r="65">
          <cell r="F65">
            <v>375.67465338515461</v>
          </cell>
          <cell r="G65">
            <v>369.74278459770113</v>
          </cell>
          <cell r="H65">
            <v>414.54759116296265</v>
          </cell>
          <cell r="I65">
            <v>502.14824780430001</v>
          </cell>
          <cell r="J65">
            <v>552.41453056726687</v>
          </cell>
          <cell r="K65">
            <v>605.03450813400559</v>
          </cell>
          <cell r="L65">
            <v>663.35128559980114</v>
          </cell>
          <cell r="M65">
            <v>720.43470587822742</v>
          </cell>
          <cell r="N65">
            <v>782.66323612366398</v>
          </cell>
          <cell r="O65">
            <v>850.5206920697492</v>
          </cell>
          <cell r="P65">
            <v>924.5380674180343</v>
          </cell>
          <cell r="Q65">
            <v>1005.298272227948</v>
          </cell>
          <cell r="R65">
            <v>1093.4413583594865</v>
          </cell>
          <cell r="S65">
            <v>1189.670282927563</v>
          </cell>
          <cell r="T65">
            <v>1294.757266130832</v>
          </cell>
          <cell r="U65">
            <v>1409.5508058006405</v>
          </cell>
          <cell r="V65">
            <v>1534.9834176400625</v>
          </cell>
          <cell r="W65">
            <v>1672.0801774580191</v>
          </cell>
          <cell r="X65">
            <v>1821.9681498261834</v>
          </cell>
          <cell r="Y65">
            <v>1985.8867965818254</v>
          </cell>
          <cell r="Z65">
            <v>2166.3274274215751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6">
          <cell r="B6">
            <v>9.7895239624497723</v>
          </cell>
          <cell r="C6">
            <v>10.536580419328409</v>
          </cell>
          <cell r="D6">
            <v>12.322014895338034</v>
          </cell>
          <cell r="E6">
            <v>13.931538384991702</v>
          </cell>
          <cell r="F6">
            <v>14.951369510916095</v>
          </cell>
          <cell r="G6">
            <v>15.80741952254721</v>
          </cell>
          <cell r="H6">
            <v>16.824232097421074</v>
          </cell>
          <cell r="I6">
            <v>16.940962529254382</v>
          </cell>
          <cell r="J6">
            <v>17.651757257403741</v>
          </cell>
          <cell r="K6">
            <v>18.0825900496698</v>
          </cell>
          <cell r="L6">
            <v>19.163894967224586</v>
          </cell>
          <cell r="M6">
            <v>19.719354958531532</v>
          </cell>
          <cell r="N6">
            <v>20.406499556282899</v>
          </cell>
          <cell r="O6">
            <v>21.473736747677414</v>
          </cell>
          <cell r="P6">
            <v>21.735440614596104</v>
          </cell>
          <cell r="Q6">
            <v>21.861286384274504</v>
          </cell>
          <cell r="R6">
            <v>22.023679406049009</v>
          </cell>
          <cell r="S6">
            <v>22.093449810988211</v>
          </cell>
          <cell r="T6">
            <v>22.09040657523715</v>
          </cell>
          <cell r="U6">
            <v>21.941000813779468</v>
          </cell>
        </row>
        <row r="7">
          <cell r="B7">
            <v>0</v>
          </cell>
        </row>
        <row r="8">
          <cell r="B8">
            <v>5.7197956309893003</v>
          </cell>
          <cell r="C8">
            <v>6.3459703190224372</v>
          </cell>
          <cell r="D8">
            <v>8.183251093027085</v>
          </cell>
          <cell r="E8">
            <v>9.8573178090795608</v>
          </cell>
          <cell r="F8">
            <v>10.953956577798291</v>
          </cell>
          <cell r="G8">
            <v>11.895350559923006</v>
          </cell>
          <cell r="H8">
            <v>13.002897573446859</v>
          </cell>
          <cell r="I8">
            <v>13.219785008545541</v>
          </cell>
          <cell r="J8">
            <v>14.031852184421894</v>
          </cell>
          <cell r="K8">
            <v>14.571273332766769</v>
          </cell>
          <cell r="L8">
            <v>15.764243565242634</v>
          </cell>
          <cell r="M8">
            <v>16.440573920215503</v>
          </cell>
          <cell r="N8">
            <v>17.25438267586685</v>
          </cell>
          <cell r="O8">
            <v>18.45289360312438</v>
          </cell>
          <cell r="P8">
            <v>18.854611088061823</v>
          </cell>
          <cell r="Q8">
            <v>19.123555347028557</v>
          </cell>
          <cell r="R8">
            <v>19.430894343356339</v>
          </cell>
          <cell r="S8">
            <v>19.64778177845503</v>
          </cell>
          <cell r="T8">
            <v>19.793209551552135</v>
          </cell>
          <cell r="U8">
            <v>19.793209551552131</v>
          </cell>
        </row>
        <row r="9">
          <cell r="B9">
            <v>4.0697283314604711</v>
          </cell>
          <cell r="C9">
            <v>4.1906101003059719</v>
          </cell>
          <cell r="D9">
            <v>4.1387638023109483</v>
          </cell>
          <cell r="E9">
            <v>4.0742205759121415</v>
          </cell>
          <cell r="F9">
            <v>3.9974129331178037</v>
          </cell>
          <cell r="G9">
            <v>3.912068962624204</v>
          </cell>
          <cell r="H9">
            <v>3.8213345239742158</v>
          </cell>
          <cell r="I9">
            <v>3.72117752070884</v>
          </cell>
          <cell r="J9">
            <v>3.6199050729818465</v>
          </cell>
          <cell r="K9">
            <v>3.5113167169030328</v>
          </cell>
          <cell r="L9">
            <v>3.3996514019819526</v>
          </cell>
          <cell r="M9">
            <v>3.2787810383160307</v>
          </cell>
          <cell r="N9">
            <v>3.1521168804160498</v>
          </cell>
          <cell r="O9">
            <v>3.0208431445530355</v>
          </cell>
          <cell r="P9">
            <v>2.8808295265342831</v>
          </cell>
          <cell r="Q9">
            <v>2.7377310372459482</v>
          </cell>
          <cell r="R9">
            <v>2.5927850626926685</v>
          </cell>
          <cell r="S9">
            <v>2.4456680325331823</v>
          </cell>
          <cell r="T9">
            <v>2.2971970236850145</v>
          </cell>
          <cell r="U9">
            <v>2.1477912622273365</v>
          </cell>
        </row>
        <row r="11">
          <cell r="B11">
            <v>9.7895239624497705</v>
          </cell>
          <cell r="C11">
            <v>6.5509060187601946</v>
          </cell>
          <cell r="D11">
            <v>6.1129759254928917</v>
          </cell>
          <cell r="E11">
            <v>6.9114637075106451</v>
          </cell>
          <cell r="F11">
            <v>7.4174039432429346</v>
          </cell>
          <cell r="G11">
            <v>7.8420920447074769</v>
          </cell>
          <cell r="H11">
            <v>8.3465347713019789</v>
          </cell>
          <cell r="I11">
            <v>8.4044449690764811</v>
          </cell>
          <cell r="J11">
            <v>8.7570716375272895</v>
          </cell>
          <cell r="K11">
            <v>8.9708086366630191</v>
          </cell>
          <cell r="L11">
            <v>9.5072461418335674</v>
          </cell>
          <cell r="M11">
            <v>9.7828109405515544</v>
          </cell>
          <cell r="N11">
            <v>10.123704732603034</v>
          </cell>
          <cell r="O11">
            <v>10.653163211041788</v>
          </cell>
          <cell r="P11">
            <v>10.782995016283934</v>
          </cell>
          <cell r="Q11">
            <v>17.472441170832887</v>
          </cell>
          <cell r="R11">
            <v>22.023679406049009</v>
          </cell>
          <cell r="S11">
            <v>22.093449810988211</v>
          </cell>
          <cell r="T11">
            <v>22.09040657523715</v>
          </cell>
          <cell r="U11">
            <v>21.941000813779468</v>
          </cell>
        </row>
        <row r="12">
          <cell r="B12">
            <v>0</v>
          </cell>
        </row>
        <row r="13">
          <cell r="B13">
            <v>5.7197956309893003</v>
          </cell>
          <cell r="C13">
            <v>3.94547884639098</v>
          </cell>
          <cell r="D13">
            <v>4.0597270291293244</v>
          </cell>
          <cell r="E13">
            <v>4.8902348332360646</v>
          </cell>
          <cell r="F13">
            <v>5.4342794922533226</v>
          </cell>
          <cell r="G13">
            <v>5.9013069060336401</v>
          </cell>
          <cell r="H13">
            <v>6.4507631668424477</v>
          </cell>
          <cell r="I13">
            <v>6.5583614517464666</v>
          </cell>
          <cell r="J13">
            <v>6.9612295815271974</v>
          </cell>
          <cell r="K13">
            <v>7.228837478575068</v>
          </cell>
          <cell r="L13">
            <v>7.8206723670163845</v>
          </cell>
          <cell r="M13">
            <v>8.1562011918673782</v>
          </cell>
          <cell r="N13">
            <v>8.5599333228140946</v>
          </cell>
          <cell r="O13">
            <v>9.1545169608794392</v>
          </cell>
          <cell r="P13">
            <v>9.3538097985468589</v>
          </cell>
          <cell r="Q13">
            <v>15.284333680312468</v>
          </cell>
          <cell r="R13">
            <v>19.430894343356339</v>
          </cell>
          <cell r="S13">
            <v>19.64778177845503</v>
          </cell>
          <cell r="T13">
            <v>19.793209551552135</v>
          </cell>
          <cell r="U13">
            <v>19.793209551552131</v>
          </cell>
        </row>
        <row r="14">
          <cell r="B14">
            <v>4.0697283314604711</v>
          </cell>
          <cell r="C14">
            <v>2.6054271723692151</v>
          </cell>
          <cell r="D14">
            <v>2.0532488963635669</v>
          </cell>
          <cell r="E14">
            <v>2.0212288742745801</v>
          </cell>
          <cell r="F14">
            <v>1.983124450989612</v>
          </cell>
          <cell r="G14">
            <v>1.9407851386738368</v>
          </cell>
          <cell r="H14">
            <v>1.8957716044595307</v>
          </cell>
          <cell r="I14">
            <v>1.8460835173300143</v>
          </cell>
          <cell r="J14">
            <v>1.7958420560000923</v>
          </cell>
          <cell r="K14">
            <v>1.7419711580879511</v>
          </cell>
          <cell r="L14">
            <v>1.6865737748171836</v>
          </cell>
          <cell r="M14">
            <v>1.6266097486841768</v>
          </cell>
          <cell r="N14">
            <v>1.5637714097889395</v>
          </cell>
          <cell r="O14">
            <v>1.4986462501623485</v>
          </cell>
          <cell r="P14">
            <v>1.4291852177370741</v>
          </cell>
          <cell r="Q14">
            <v>2.1881074905204212</v>
          </cell>
          <cell r="R14">
            <v>2.5927850626926685</v>
          </cell>
          <cell r="S14">
            <v>2.4456680325331823</v>
          </cell>
          <cell r="T14">
            <v>2.2971970236850145</v>
          </cell>
          <cell r="U14">
            <v>2.1477912622273365</v>
          </cell>
        </row>
        <row r="16">
          <cell r="B16">
            <v>0</v>
          </cell>
          <cell r="C16">
            <v>3.9856744005682141</v>
          </cell>
          <cell r="D16">
            <v>6.2090389698451425</v>
          </cell>
          <cell r="E16">
            <v>7.0200746774810572</v>
          </cell>
          <cell r="F16">
            <v>7.5339655676731603</v>
          </cell>
          <cell r="G16">
            <v>7.9653274778397334</v>
          </cell>
          <cell r="H16">
            <v>8.4776973261190953</v>
          </cell>
          <cell r="I16">
            <v>8.5365175601779004</v>
          </cell>
          <cell r="J16">
            <v>8.8946856198764497</v>
          </cell>
          <cell r="K16">
            <v>9.1117814130067813</v>
          </cell>
          <cell r="L16">
            <v>9.6566488253910183</v>
          </cell>
          <cell r="M16">
            <v>9.936544017979978</v>
          </cell>
          <cell r="N16">
            <v>10.282794823679867</v>
          </cell>
          <cell r="O16">
            <v>10.820573536635628</v>
          </cell>
          <cell r="P16">
            <v>10.952445598312174</v>
          </cell>
          <cell r="Q16">
            <v>4.3888452134416163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</row>
        <row r="17">
          <cell r="B17">
            <v>0</v>
          </cell>
          <cell r="C17">
            <v>2.4004914726314572</v>
          </cell>
          <cell r="D17">
            <v>4.1235240638977606</v>
          </cell>
          <cell r="E17">
            <v>4.9670829758434962</v>
          </cell>
          <cell r="F17">
            <v>5.5196770855449682</v>
          </cell>
          <cell r="G17">
            <v>5.9940436538893662</v>
          </cell>
          <cell r="H17">
            <v>6.5521344066044112</v>
          </cell>
          <cell r="I17">
            <v>6.6614235567990745</v>
          </cell>
          <cell r="J17">
            <v>7.0706226028946961</v>
          </cell>
          <cell r="K17">
            <v>7.3424358541917005</v>
          </cell>
          <cell r="L17">
            <v>7.9435711982262491</v>
          </cell>
          <cell r="M17">
            <v>8.2843727283481243</v>
          </cell>
          <cell r="N17">
            <v>8.6944493530527556</v>
          </cell>
          <cell r="O17">
            <v>9.298376642244941</v>
          </cell>
          <cell r="P17">
            <v>9.5008012895149641</v>
          </cell>
          <cell r="Q17">
            <v>3.8392216667160888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</row>
        <row r="18">
          <cell r="B18">
            <v>0</v>
          </cell>
          <cell r="C18">
            <v>1.5851829279367569</v>
          </cell>
          <cell r="D18">
            <v>2.0855149059473814</v>
          </cell>
          <cell r="E18">
            <v>2.0529917016375614</v>
          </cell>
          <cell r="F18">
            <v>2.0142884821281917</v>
          </cell>
          <cell r="G18">
            <v>1.9712838239503672</v>
          </cell>
          <cell r="H18">
            <v>1.9255629195146851</v>
          </cell>
          <cell r="I18">
            <v>1.8750940033788257</v>
          </cell>
          <cell r="J18">
            <v>1.8240630169817542</v>
          </cell>
          <cell r="K18">
            <v>1.7693455588150817</v>
          </cell>
          <cell r="L18">
            <v>1.713077627164769</v>
          </cell>
          <cell r="M18">
            <v>1.6521712896318539</v>
          </cell>
          <cell r="N18">
            <v>1.5883454706271103</v>
          </cell>
          <cell r="O18">
            <v>1.5221968943906869</v>
          </cell>
          <cell r="P18">
            <v>1.4516443087972091</v>
          </cell>
          <cell r="Q18">
            <v>0.54962354672552705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</row>
        <row r="22">
          <cell r="B22">
            <v>0</v>
          </cell>
          <cell r="C22">
            <v>37.827020171144447</v>
          </cell>
          <cell r="D22">
            <v>50.389802500517163</v>
          </cell>
          <cell r="E22">
            <v>50.389802500517163</v>
          </cell>
          <cell r="F22">
            <v>50.389802500517163</v>
          </cell>
          <cell r="G22">
            <v>50.389802500517163</v>
          </cell>
          <cell r="H22">
            <v>50.389802500517163</v>
          </cell>
          <cell r="I22">
            <v>50.389802500517163</v>
          </cell>
          <cell r="J22">
            <v>50.389802500517163</v>
          </cell>
          <cell r="K22">
            <v>50.389802500517163</v>
          </cell>
          <cell r="L22">
            <v>50.389802500517163</v>
          </cell>
          <cell r="M22">
            <v>50.389802500517163</v>
          </cell>
          <cell r="N22">
            <v>50.389802500517163</v>
          </cell>
          <cell r="O22">
            <v>50.389802500517163</v>
          </cell>
          <cell r="P22">
            <v>50.389802500517163</v>
          </cell>
          <cell r="Q22">
            <v>20.075878135875143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</row>
        <row r="24">
          <cell r="C24">
            <v>5.6218892883624401</v>
          </cell>
        </row>
        <row r="25">
          <cell r="C25">
            <v>6.6599015428275399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bt service"/>
      <sheetName val="Sheet1"/>
      <sheetName val="Sheet4"/>
      <sheetName val="Buyback-yk"/>
      <sheetName val="Buyback-ad"/>
      <sheetName val="Sheet2"/>
      <sheetName val="BUR.IDA"/>
      <sheetName val="BUR.IDA (2)"/>
      <sheetName val="RES"/>
      <sheetName val="tab 14"/>
      <sheetName val="tab 3"/>
    </sheetNames>
    <sheetDataSet>
      <sheetData sheetId="0" refreshError="1"/>
      <sheetData sheetId="1" refreshError="1"/>
      <sheetData sheetId="2" refreshError="1">
        <row r="3">
          <cell r="C3">
            <v>10970</v>
          </cell>
          <cell r="D3" t="str">
            <v>XDR</v>
          </cell>
          <cell r="E3" t="str">
            <v xml:space="preserve">2ND BOUGOURIBA AGRICUL DEV    </v>
          </cell>
          <cell r="F3" t="str">
            <v>Sum of prp</v>
          </cell>
          <cell r="G3">
            <v>47558</v>
          </cell>
        </row>
        <row r="4">
          <cell r="C4">
            <v>16070</v>
          </cell>
          <cell r="D4" t="str">
            <v>XDR</v>
          </cell>
          <cell r="E4" t="str">
            <v xml:space="preserve">HEALTH SERVICES DEVELOPMENT   </v>
          </cell>
          <cell r="F4" t="str">
            <v>Sum of prp</v>
          </cell>
          <cell r="G4">
            <v>131366</v>
          </cell>
        </row>
        <row r="5">
          <cell r="C5">
            <v>19790</v>
          </cell>
          <cell r="D5" t="str">
            <v>XDR</v>
          </cell>
          <cell r="E5" t="str">
            <v xml:space="preserve">AGRICULTURAL SERVICES         </v>
          </cell>
          <cell r="F5" t="str">
            <v>Sum of prp</v>
          </cell>
          <cell r="G5">
            <v>309693</v>
          </cell>
        </row>
        <row r="6">
          <cell r="C6">
            <v>20670</v>
          </cell>
          <cell r="D6" t="str">
            <v>XDR</v>
          </cell>
          <cell r="E6" t="str">
            <v xml:space="preserve">SECOND URBAN                  </v>
          </cell>
          <cell r="F6" t="str">
            <v>Sum of prp</v>
          </cell>
          <cell r="G6">
            <v>180000</v>
          </cell>
        </row>
        <row r="7">
          <cell r="C7">
            <v>20671</v>
          </cell>
          <cell r="D7" t="str">
            <v>XDR</v>
          </cell>
          <cell r="E7" t="str">
            <v xml:space="preserve">SECOND URBAN                  </v>
          </cell>
          <cell r="F7" t="str">
            <v>Sum of prp</v>
          </cell>
          <cell r="G7">
            <v>62774</v>
          </cell>
        </row>
        <row r="8">
          <cell r="C8">
            <v>22290</v>
          </cell>
          <cell r="D8" t="str">
            <v>XDR</v>
          </cell>
          <cell r="E8" t="str">
            <v xml:space="preserve">ENVIRONMENTAL MANAGEMENT      </v>
          </cell>
          <cell r="F8" t="str">
            <v>Sum of prp</v>
          </cell>
          <cell r="G8">
            <v>0</v>
          </cell>
        </row>
        <row r="9">
          <cell r="C9">
            <v>22440</v>
          </cell>
          <cell r="D9" t="str">
            <v>XDR</v>
          </cell>
          <cell r="E9" t="str">
            <v xml:space="preserve">FOURTH EDUCATION              </v>
          </cell>
          <cell r="F9" t="str">
            <v>Sum of prp</v>
          </cell>
          <cell r="G9">
            <v>0</v>
          </cell>
        </row>
        <row r="10">
          <cell r="C10">
            <v>23780</v>
          </cell>
          <cell r="D10" t="str">
            <v>XDR</v>
          </cell>
          <cell r="E10" t="str">
            <v xml:space="preserve">PUBLIC INSTITUTIONAL DEV      </v>
          </cell>
          <cell r="F10" t="str">
            <v>Sum of prp</v>
          </cell>
          <cell r="G10">
            <v>0</v>
          </cell>
        </row>
        <row r="11">
          <cell r="C11">
            <v>23810</v>
          </cell>
          <cell r="D11" t="str">
            <v>XDR</v>
          </cell>
          <cell r="E11" t="str">
            <v>AGRICULTURAL SECTOR ADJUSTMENT</v>
          </cell>
          <cell r="F11" t="str">
            <v>Sum of prp</v>
          </cell>
          <cell r="G11">
            <v>0</v>
          </cell>
        </row>
        <row r="12">
          <cell r="C12">
            <v>24140</v>
          </cell>
          <cell r="D12" t="str">
            <v>XDR</v>
          </cell>
          <cell r="E12" t="str">
            <v xml:space="preserve">FOOD SECURITY AND NUTRITION   </v>
          </cell>
          <cell r="F12" t="str">
            <v>Sum of prp</v>
          </cell>
          <cell r="G12">
            <v>0</v>
          </cell>
        </row>
        <row r="13">
          <cell r="C13">
            <v>24720</v>
          </cell>
          <cell r="D13" t="str">
            <v>XDR</v>
          </cell>
          <cell r="E13" t="str">
            <v xml:space="preserve">PRIVATE SECTOR ASSISTANCE     </v>
          </cell>
          <cell r="F13" t="str">
            <v>Sum of prp</v>
          </cell>
          <cell r="G13">
            <v>0</v>
          </cell>
        </row>
        <row r="14">
          <cell r="C14">
            <v>25190</v>
          </cell>
          <cell r="D14" t="str">
            <v>XDR</v>
          </cell>
          <cell r="E14" t="str">
            <v xml:space="preserve">WATER SUPPLY ENGINEERING      </v>
          </cell>
          <cell r="F14" t="str">
            <v>Sum of prp</v>
          </cell>
          <cell r="G14">
            <v>0</v>
          </cell>
        </row>
        <row r="15">
          <cell r="C15">
            <v>25900</v>
          </cell>
          <cell r="D15" t="str">
            <v>XDR</v>
          </cell>
          <cell r="E15" t="str">
            <v xml:space="preserve">ECONOMIC RECOVERY             </v>
          </cell>
          <cell r="F15" t="str">
            <v>Sum of prp</v>
          </cell>
          <cell r="G15">
            <v>0</v>
          </cell>
        </row>
        <row r="16">
          <cell r="C16">
            <v>25950</v>
          </cell>
          <cell r="D16" t="str">
            <v>XDR</v>
          </cell>
          <cell r="E16" t="str">
            <v xml:space="preserve">HEALTH AND NUTRITION          </v>
          </cell>
          <cell r="F16" t="str">
            <v>Sum of prp</v>
          </cell>
          <cell r="G16">
            <v>0</v>
          </cell>
        </row>
        <row r="17">
          <cell r="C17">
            <v>26190</v>
          </cell>
          <cell r="D17" t="str">
            <v>XDR</v>
          </cell>
          <cell r="E17" t="str">
            <v xml:space="preserve">POPULATION AND AIDS CONTROL   </v>
          </cell>
          <cell r="F17" t="str">
            <v>Sum of prp</v>
          </cell>
          <cell r="G17">
            <v>0</v>
          </cell>
        </row>
        <row r="18">
          <cell r="C18">
            <v>31410</v>
          </cell>
          <cell r="D18" t="str">
            <v>XDR</v>
          </cell>
          <cell r="E18" t="str">
            <v xml:space="preserve">ECONOMIC MGMNT REFORM SUPPORT </v>
          </cell>
          <cell r="F18" t="str">
            <v>Sum of prp</v>
          </cell>
          <cell r="G18">
            <v>0</v>
          </cell>
        </row>
        <row r="19">
          <cell r="C19">
            <v>32990</v>
          </cell>
          <cell r="D19" t="str">
            <v>XDR</v>
          </cell>
          <cell r="E19" t="str">
            <v xml:space="preserve">THIRD STRUCTURAL ADJUSTMENT   </v>
          </cell>
          <cell r="F19" t="str">
            <v>Sum of prp</v>
          </cell>
          <cell r="G19">
            <v>0</v>
          </cell>
        </row>
        <row r="20">
          <cell r="C20">
            <v>7060</v>
          </cell>
          <cell r="D20" t="str">
            <v>USD</v>
          </cell>
          <cell r="E20" t="str">
            <v xml:space="preserve">WEST VOLTA AGRICULTURAL DEV.  </v>
          </cell>
          <cell r="F20" t="str">
            <v>Sum of prp</v>
          </cell>
          <cell r="G20">
            <v>54000</v>
          </cell>
        </row>
        <row r="21">
          <cell r="C21">
            <v>7440</v>
          </cell>
          <cell r="D21" t="str">
            <v>USD</v>
          </cell>
          <cell r="E21" t="str">
            <v xml:space="preserve">REGIONAL RAILWAY              </v>
          </cell>
          <cell r="F21" t="str">
            <v>Sum of prp</v>
          </cell>
          <cell r="G21">
            <v>78000</v>
          </cell>
        </row>
        <row r="22">
          <cell r="C22">
            <v>7660</v>
          </cell>
          <cell r="D22" t="str">
            <v>USD</v>
          </cell>
          <cell r="E22" t="str">
            <v xml:space="preserve">URBAN DEVELOPMENT             </v>
          </cell>
          <cell r="F22" t="str">
            <v>Sum of prp</v>
          </cell>
          <cell r="G22">
            <v>122915</v>
          </cell>
        </row>
        <row r="23">
          <cell r="C23">
            <v>10130</v>
          </cell>
          <cell r="D23" t="str">
            <v>USD</v>
          </cell>
          <cell r="E23" t="str">
            <v xml:space="preserve">NIENA DIONKELE RICE DEV.      </v>
          </cell>
          <cell r="F23" t="str">
            <v>Sum of prp</v>
          </cell>
          <cell r="G23">
            <v>18360</v>
          </cell>
        </row>
        <row r="24">
          <cell r="C24">
            <v>12840</v>
          </cell>
          <cell r="D24" t="str">
            <v>XDR</v>
          </cell>
          <cell r="E24" t="str">
            <v xml:space="preserve">VOLTA NOIRE AGRICULTURAL DEV. </v>
          </cell>
          <cell r="F24" t="str">
            <v>Sum of prp</v>
          </cell>
          <cell r="G24">
            <v>11434</v>
          </cell>
        </row>
        <row r="25">
          <cell r="C25">
            <v>12850</v>
          </cell>
          <cell r="D25" t="str">
            <v>XDR</v>
          </cell>
          <cell r="E25" t="str">
            <v>HAUTS-BASSINS AGRICULTURAL DEV</v>
          </cell>
          <cell r="F25" t="str">
            <v>Sum of prp</v>
          </cell>
          <cell r="G25">
            <v>8053</v>
          </cell>
        </row>
        <row r="26">
          <cell r="C26">
            <v>12930</v>
          </cell>
          <cell r="D26" t="str">
            <v>XDR</v>
          </cell>
          <cell r="E26" t="str">
            <v xml:space="preserve">KOUDOUGOU PILOT AGRICULTURAL  </v>
          </cell>
          <cell r="F26" t="str">
            <v>Sum of prp</v>
          </cell>
          <cell r="G26">
            <v>22294</v>
          </cell>
        </row>
        <row r="27">
          <cell r="C27">
            <v>14820</v>
          </cell>
          <cell r="D27" t="str">
            <v>XDR</v>
          </cell>
          <cell r="E27" t="str">
            <v xml:space="preserve">MINING EXPLOR. &amp; TECH ASSIST  </v>
          </cell>
          <cell r="F27" t="str">
            <v>Sum of prp</v>
          </cell>
          <cell r="G27">
            <v>25068</v>
          </cell>
        </row>
        <row r="28">
          <cell r="C28">
            <v>1410</v>
          </cell>
          <cell r="D28" t="str">
            <v>USD</v>
          </cell>
          <cell r="E28" t="str">
            <v xml:space="preserve">TELECOMMUNICATIONS            </v>
          </cell>
          <cell r="F28" t="str">
            <v>Sum of prp</v>
          </cell>
          <cell r="G28">
            <v>13020.08</v>
          </cell>
        </row>
        <row r="29">
          <cell r="C29">
            <v>2250</v>
          </cell>
          <cell r="D29" t="str">
            <v>USD</v>
          </cell>
          <cell r="E29" t="str">
            <v xml:space="preserve">COTTON                        </v>
          </cell>
          <cell r="F29" t="str">
            <v>Sum of prp</v>
          </cell>
          <cell r="G29">
            <v>95048.55</v>
          </cell>
        </row>
        <row r="30">
          <cell r="C30">
            <v>3161</v>
          </cell>
          <cell r="D30" t="str">
            <v>USD</v>
          </cell>
          <cell r="E30" t="str">
            <v xml:space="preserve">ROAD                          </v>
          </cell>
          <cell r="F30" t="str">
            <v>Sum of prp</v>
          </cell>
          <cell r="G30">
            <v>42000</v>
          </cell>
        </row>
        <row r="31">
          <cell r="C31">
            <v>3162</v>
          </cell>
          <cell r="D31" t="str">
            <v>USD</v>
          </cell>
          <cell r="E31" t="str">
            <v xml:space="preserve">ROAD                          </v>
          </cell>
          <cell r="F31" t="str">
            <v>Sum of prp</v>
          </cell>
          <cell r="G31">
            <v>20250</v>
          </cell>
        </row>
        <row r="32">
          <cell r="C32">
            <v>3170</v>
          </cell>
          <cell r="D32" t="str">
            <v>USD</v>
          </cell>
          <cell r="E32" t="str">
            <v xml:space="preserve">RURAL DEVELOPMENT FUND        </v>
          </cell>
          <cell r="F32" t="str">
            <v>Sum of prp</v>
          </cell>
          <cell r="G32">
            <v>33000</v>
          </cell>
        </row>
        <row r="33">
          <cell r="C33">
            <v>4300</v>
          </cell>
          <cell r="D33" t="str">
            <v>USD</v>
          </cell>
          <cell r="E33" t="str">
            <v xml:space="preserve">EDUCATION                     </v>
          </cell>
          <cell r="F33" t="str">
            <v>Sum of prp</v>
          </cell>
          <cell r="G33">
            <v>42750</v>
          </cell>
        </row>
        <row r="34">
          <cell r="C34">
            <v>4310</v>
          </cell>
          <cell r="D34" t="str">
            <v>USD</v>
          </cell>
          <cell r="E34" t="str">
            <v xml:space="preserve">SECOND TELECOMMUNICATIONS     </v>
          </cell>
          <cell r="F34" t="str">
            <v>Sum of prp</v>
          </cell>
          <cell r="G34">
            <v>67500</v>
          </cell>
        </row>
        <row r="35">
          <cell r="C35">
            <v>4960</v>
          </cell>
          <cell r="D35" t="str">
            <v>USD</v>
          </cell>
          <cell r="E35" t="str">
            <v xml:space="preserve">BOUGOURIBA AGRICULTURAL DEV.  </v>
          </cell>
          <cell r="F35" t="str">
            <v>Sum of prp</v>
          </cell>
          <cell r="G35">
            <v>120000</v>
          </cell>
        </row>
        <row r="36">
          <cell r="C36">
            <v>5570</v>
          </cell>
          <cell r="D36" t="str">
            <v>USD</v>
          </cell>
          <cell r="E36" t="str">
            <v xml:space="preserve">LIVESTOCK DEVELOPMENT         </v>
          </cell>
          <cell r="F36" t="str">
            <v>Sum of prp</v>
          </cell>
          <cell r="G36">
            <v>90000</v>
          </cell>
        </row>
        <row r="37">
          <cell r="C37">
            <v>5790</v>
          </cell>
          <cell r="D37" t="str">
            <v>USD</v>
          </cell>
          <cell r="E37" t="str">
            <v xml:space="preserve">RURAL ROADS                   </v>
          </cell>
          <cell r="F37" t="str">
            <v>Sum of prp</v>
          </cell>
          <cell r="G37">
            <v>112410</v>
          </cell>
        </row>
        <row r="38">
          <cell r="C38">
            <v>6400</v>
          </cell>
          <cell r="D38" t="str">
            <v>USD</v>
          </cell>
          <cell r="E38" t="str">
            <v xml:space="preserve">SECOND RURAL DEVELOPMENT FUND </v>
          </cell>
          <cell r="F38" t="str">
            <v>Sum of prp</v>
          </cell>
          <cell r="G38">
            <v>140966</v>
          </cell>
        </row>
        <row r="39">
          <cell r="C39">
            <v>6530</v>
          </cell>
          <cell r="D39" t="str">
            <v>USD</v>
          </cell>
          <cell r="E39" t="str">
            <v xml:space="preserve">THIRD HIGHWAY                 </v>
          </cell>
          <cell r="F39" t="str">
            <v>Sum of prp</v>
          </cell>
          <cell r="G39">
            <v>300000</v>
          </cell>
        </row>
        <row r="40">
          <cell r="C40">
            <v>7590</v>
          </cell>
          <cell r="D40" t="str">
            <v>USD</v>
          </cell>
          <cell r="E40" t="str">
            <v xml:space="preserve">ARTISAN SMALL &amp; MEDIUM SCALE  </v>
          </cell>
          <cell r="F40" t="str">
            <v>Sum of prp</v>
          </cell>
          <cell r="G40">
            <v>47801</v>
          </cell>
        </row>
        <row r="41">
          <cell r="C41">
            <v>9560</v>
          </cell>
          <cell r="D41" t="str">
            <v>USD</v>
          </cell>
          <cell r="E41" t="str">
            <v xml:space="preserve">SECOND EDUCATION              </v>
          </cell>
          <cell r="F41" t="str">
            <v>Sum of prp</v>
          </cell>
          <cell r="G41">
            <v>155903</v>
          </cell>
        </row>
        <row r="42">
          <cell r="C42">
            <v>11640</v>
          </cell>
          <cell r="D42" t="str">
            <v>XDR</v>
          </cell>
          <cell r="E42" t="str">
            <v xml:space="preserve">FOURTH HIGHWAY                </v>
          </cell>
          <cell r="F42" t="str">
            <v>Sum of prp</v>
          </cell>
          <cell r="G42">
            <v>186523</v>
          </cell>
        </row>
        <row r="43">
          <cell r="C43">
            <v>12180</v>
          </cell>
          <cell r="D43" t="str">
            <v>XDR</v>
          </cell>
          <cell r="E43" t="str">
            <v xml:space="preserve">3RD RURAL DEVELOPMENT FUND    </v>
          </cell>
          <cell r="F43" t="str">
            <v>Sum of prp</v>
          </cell>
          <cell r="G43">
            <v>68000</v>
          </cell>
        </row>
        <row r="44">
          <cell r="C44">
            <v>15500</v>
          </cell>
          <cell r="D44" t="str">
            <v>XDR</v>
          </cell>
          <cell r="E44" t="str">
            <v xml:space="preserve">FERTILIZER                    </v>
          </cell>
          <cell r="F44" t="str">
            <v>Sum of prp</v>
          </cell>
          <cell r="G44">
            <v>38375</v>
          </cell>
        </row>
        <row r="45">
          <cell r="C45">
            <v>15980</v>
          </cell>
          <cell r="D45" t="str">
            <v>XDR</v>
          </cell>
          <cell r="E45" t="str">
            <v xml:space="preserve">PRIMARY EDUCATION DEV.        </v>
          </cell>
          <cell r="F45" t="str">
            <v>Sum of prp</v>
          </cell>
          <cell r="G45">
            <v>102242</v>
          </cell>
        </row>
        <row r="46">
          <cell r="C46">
            <v>18960</v>
          </cell>
          <cell r="D46" t="str">
            <v>XDR</v>
          </cell>
          <cell r="E46" t="str">
            <v xml:space="preserve">AGRICULTURAL RESEARCH         </v>
          </cell>
          <cell r="F46" t="str">
            <v>Sum of prp</v>
          </cell>
          <cell r="G46">
            <v>141000</v>
          </cell>
        </row>
        <row r="47">
          <cell r="C47">
            <v>22810</v>
          </cell>
          <cell r="D47" t="str">
            <v>XDR</v>
          </cell>
          <cell r="E47" t="str">
            <v xml:space="preserve">STRUCTURAL ADJUSTMENT         </v>
          </cell>
          <cell r="F47" t="str">
            <v>Sum of prp</v>
          </cell>
          <cell r="G47">
            <v>0</v>
          </cell>
        </row>
        <row r="48">
          <cell r="C48">
            <v>22820</v>
          </cell>
          <cell r="D48" t="str">
            <v>XDR</v>
          </cell>
          <cell r="E48" t="str">
            <v xml:space="preserve">PUBLIC WORKS &amp; EMPLOYMENT     </v>
          </cell>
          <cell r="F48" t="str">
            <v>Sum of prp</v>
          </cell>
          <cell r="G48">
            <v>0</v>
          </cell>
        </row>
        <row r="49">
          <cell r="C49">
            <v>23320</v>
          </cell>
          <cell r="D49" t="str">
            <v>XDR</v>
          </cell>
          <cell r="E49" t="str">
            <v xml:space="preserve">TRANSPORT SECTOR ADJUSTMENT   </v>
          </cell>
          <cell r="F49" t="str">
            <v>Sum of prp</v>
          </cell>
          <cell r="G49">
            <v>0</v>
          </cell>
        </row>
        <row r="50">
          <cell r="C50">
            <v>27280</v>
          </cell>
          <cell r="D50" t="str">
            <v>XDR</v>
          </cell>
          <cell r="E50" t="str">
            <v xml:space="preserve">URBAN ENVIRONMENT             </v>
          </cell>
          <cell r="F50" t="str">
            <v>Sum of prp</v>
          </cell>
          <cell r="G50">
            <v>0</v>
          </cell>
        </row>
        <row r="51">
          <cell r="C51">
            <v>29740</v>
          </cell>
          <cell r="D51" t="str">
            <v>XDR</v>
          </cell>
          <cell r="E51" t="str">
            <v xml:space="preserve">2ND NTL AGRICUL SERVICES      </v>
          </cell>
          <cell r="F51" t="str">
            <v>Sum of prp</v>
          </cell>
          <cell r="G51">
            <v>0</v>
          </cell>
        </row>
        <row r="52">
          <cell r="C52">
            <v>31610</v>
          </cell>
          <cell r="D52" t="str">
            <v>XDR</v>
          </cell>
          <cell r="E52" t="str">
            <v xml:space="preserve">PILOT PRIVATE IRRIGATION DEV  </v>
          </cell>
          <cell r="F52" t="str">
            <v>Sum of prp</v>
          </cell>
          <cell r="G52">
            <v>0</v>
          </cell>
        </row>
        <row r="53">
          <cell r="C53">
            <v>4420</v>
          </cell>
          <cell r="D53" t="str">
            <v>USD</v>
          </cell>
          <cell r="E53" t="str">
            <v xml:space="preserve">DROUGHT RELIEF                </v>
          </cell>
          <cell r="F53" t="str">
            <v>Sum of prp</v>
          </cell>
          <cell r="G53">
            <v>30000</v>
          </cell>
        </row>
        <row r="54">
          <cell r="C54">
            <v>9820</v>
          </cell>
          <cell r="D54" t="str">
            <v>USD</v>
          </cell>
          <cell r="E54" t="str">
            <v xml:space="preserve">FORESTRY                      </v>
          </cell>
          <cell r="F54" t="str">
            <v>Sum of prp</v>
          </cell>
          <cell r="G54">
            <v>72266.36</v>
          </cell>
        </row>
        <row r="55">
          <cell r="C55">
            <v>12350</v>
          </cell>
          <cell r="D55" t="str">
            <v>XDR</v>
          </cell>
          <cell r="E55" t="str">
            <v xml:space="preserve">THIRD TELECOMMUNICATIONS      </v>
          </cell>
          <cell r="F55" t="str">
            <v>Sum of prp</v>
          </cell>
          <cell r="G55">
            <v>74500</v>
          </cell>
        </row>
        <row r="56">
          <cell r="C56" t="str">
            <v>N0070</v>
          </cell>
          <cell r="D56" t="str">
            <v>XDR</v>
          </cell>
          <cell r="E56" t="str">
            <v xml:space="preserve">POST-PRIMARY EDUCATION        </v>
          </cell>
          <cell r="F56" t="str">
            <v>Sum of prp</v>
          </cell>
          <cell r="G56">
            <v>0</v>
          </cell>
        </row>
        <row r="57">
          <cell r="C57" t="str">
            <v>N0290</v>
          </cell>
          <cell r="D57" t="str">
            <v>XDR</v>
          </cell>
          <cell r="E57" t="str">
            <v>MINING SECTOR CAPACITY BUILDIN</v>
          </cell>
          <cell r="F57" t="str">
            <v>Sum of prp</v>
          </cell>
          <cell r="G57">
            <v>0</v>
          </cell>
        </row>
        <row r="58">
          <cell r="C58">
            <v>10970</v>
          </cell>
          <cell r="D58" t="str">
            <v>XDR</v>
          </cell>
          <cell r="E58" t="str">
            <v xml:space="preserve">2ND BOUGOURIBA AGRICUL DEV    </v>
          </cell>
          <cell r="F58" t="str">
            <v>Sum of int</v>
          </cell>
          <cell r="G58">
            <v>32458.562999999998</v>
          </cell>
        </row>
        <row r="59">
          <cell r="C59">
            <v>16070</v>
          </cell>
          <cell r="D59" t="str">
            <v>XDR</v>
          </cell>
          <cell r="E59" t="str">
            <v xml:space="preserve">HEALTH SERVICES DEVELOPMENT   </v>
          </cell>
          <cell r="F59" t="str">
            <v>Sum of int</v>
          </cell>
          <cell r="G59">
            <v>94091.476999999999</v>
          </cell>
        </row>
        <row r="60">
          <cell r="C60">
            <v>19790</v>
          </cell>
          <cell r="D60" t="str">
            <v>XDR</v>
          </cell>
          <cell r="E60" t="str">
            <v xml:space="preserve">AGRICULTURAL SERVICES         </v>
          </cell>
          <cell r="F60" t="str">
            <v>Sum of int</v>
          </cell>
          <cell r="G60">
            <v>113812.308</v>
          </cell>
        </row>
        <row r="61">
          <cell r="C61">
            <v>20670</v>
          </cell>
          <cell r="D61" t="str">
            <v>XDR</v>
          </cell>
          <cell r="E61" t="str">
            <v xml:space="preserve">SECOND URBAN                  </v>
          </cell>
          <cell r="F61" t="str">
            <v>Sum of int</v>
          </cell>
          <cell r="G61">
            <v>67500</v>
          </cell>
        </row>
        <row r="62">
          <cell r="C62">
            <v>20671</v>
          </cell>
          <cell r="D62" t="str">
            <v>XDR</v>
          </cell>
          <cell r="E62" t="str">
            <v xml:space="preserve">SECOND URBAN                  </v>
          </cell>
          <cell r="F62" t="str">
            <v>Sum of int</v>
          </cell>
          <cell r="G62">
            <v>23540.431</v>
          </cell>
        </row>
        <row r="63">
          <cell r="C63">
            <v>22290</v>
          </cell>
          <cell r="D63" t="str">
            <v>XDR</v>
          </cell>
          <cell r="E63" t="str">
            <v xml:space="preserve">ENVIRONMENTAL MANAGEMENT      </v>
          </cell>
          <cell r="F63" t="str">
            <v>Sum of int</v>
          </cell>
          <cell r="G63">
            <v>43125</v>
          </cell>
        </row>
        <row r="64">
          <cell r="C64">
            <v>22440</v>
          </cell>
          <cell r="D64" t="str">
            <v>XDR</v>
          </cell>
          <cell r="E64" t="str">
            <v xml:space="preserve">FOURTH EDUCATION              </v>
          </cell>
          <cell r="F64" t="str">
            <v>Sum of int</v>
          </cell>
          <cell r="G64">
            <v>66584.756999999998</v>
          </cell>
        </row>
        <row r="65">
          <cell r="C65">
            <v>23780</v>
          </cell>
          <cell r="D65" t="str">
            <v>XDR</v>
          </cell>
          <cell r="E65" t="str">
            <v xml:space="preserve">PUBLIC INSTITUTIONAL DEV      </v>
          </cell>
          <cell r="F65" t="str">
            <v>Sum of int</v>
          </cell>
          <cell r="G65">
            <v>30334.752637499998</v>
          </cell>
        </row>
        <row r="66">
          <cell r="C66">
            <v>23810</v>
          </cell>
          <cell r="D66" t="str">
            <v>XDR</v>
          </cell>
          <cell r="E66" t="str">
            <v>AGRICULTURAL SECTOR ADJUSTMENT</v>
          </cell>
          <cell r="F66" t="str">
            <v>Sum of int</v>
          </cell>
          <cell r="G66">
            <v>77250</v>
          </cell>
        </row>
        <row r="67">
          <cell r="C67">
            <v>24140</v>
          </cell>
          <cell r="D67" t="str">
            <v>XDR</v>
          </cell>
          <cell r="E67" t="str">
            <v xml:space="preserve">FOOD SECURITY AND NUTRITION   </v>
          </cell>
          <cell r="F67" t="str">
            <v>Sum of int</v>
          </cell>
          <cell r="G67">
            <v>19919.250712500001</v>
          </cell>
        </row>
        <row r="68">
          <cell r="C68">
            <v>24720</v>
          </cell>
          <cell r="D68" t="str">
            <v>XDR</v>
          </cell>
          <cell r="E68" t="str">
            <v xml:space="preserve">PRIVATE SECTOR ASSISTANCE     </v>
          </cell>
          <cell r="F68" t="str">
            <v>Sum of int</v>
          </cell>
          <cell r="G68">
            <v>10174.854074999999</v>
          </cell>
        </row>
        <row r="69">
          <cell r="C69">
            <v>25190</v>
          </cell>
          <cell r="D69" t="str">
            <v>XDR</v>
          </cell>
          <cell r="E69" t="str">
            <v xml:space="preserve">WATER SUPPLY ENGINEERING      </v>
          </cell>
          <cell r="F69" t="str">
            <v>Sum of int</v>
          </cell>
          <cell r="G69">
            <v>10846.665000000001</v>
          </cell>
        </row>
        <row r="70">
          <cell r="C70">
            <v>25900</v>
          </cell>
          <cell r="D70" t="str">
            <v>XDR</v>
          </cell>
          <cell r="E70" t="str">
            <v xml:space="preserve">ECONOMIC RECOVERY             </v>
          </cell>
          <cell r="F70" t="str">
            <v>Sum of int</v>
          </cell>
          <cell r="G70">
            <v>67500</v>
          </cell>
        </row>
        <row r="71">
          <cell r="C71">
            <v>25950</v>
          </cell>
          <cell r="D71" t="str">
            <v>XDR</v>
          </cell>
          <cell r="E71" t="str">
            <v xml:space="preserve">HEALTH AND NUTRITION          </v>
          </cell>
          <cell r="F71" t="str">
            <v>Sum of int</v>
          </cell>
          <cell r="G71">
            <v>52630.330087499999</v>
          </cell>
        </row>
        <row r="72">
          <cell r="C72">
            <v>26190</v>
          </cell>
          <cell r="D72" t="str">
            <v>XDR</v>
          </cell>
          <cell r="E72" t="str">
            <v xml:space="preserve">POPULATION AND AIDS CONTROL   </v>
          </cell>
          <cell r="F72" t="str">
            <v>Sum of int</v>
          </cell>
          <cell r="G72">
            <v>48396.948675</v>
          </cell>
        </row>
        <row r="73">
          <cell r="C73">
            <v>31410</v>
          </cell>
          <cell r="D73" t="str">
            <v>XDR</v>
          </cell>
          <cell r="E73" t="str">
            <v xml:space="preserve">ECONOMIC MGMNT REFORM SUPPORT </v>
          </cell>
          <cell r="F73" t="str">
            <v>Sum of int</v>
          </cell>
          <cell r="G73">
            <v>41250</v>
          </cell>
        </row>
        <row r="74">
          <cell r="C74">
            <v>32990</v>
          </cell>
          <cell r="D74" t="str">
            <v>XDR</v>
          </cell>
          <cell r="E74" t="str">
            <v xml:space="preserve">THIRD STRUCTURAL ADJUSTMENT   </v>
          </cell>
          <cell r="F74" t="str">
            <v>Sum of int</v>
          </cell>
          <cell r="G74">
            <v>67500</v>
          </cell>
        </row>
        <row r="75">
          <cell r="C75">
            <v>7060</v>
          </cell>
          <cell r="D75" t="str">
            <v>USD</v>
          </cell>
          <cell r="E75" t="str">
            <v xml:space="preserve">WEST VOLTA AGRICULTURAL DEV.  </v>
          </cell>
          <cell r="F75" t="str">
            <v>Sum of int</v>
          </cell>
          <cell r="G75">
            <v>11137.5</v>
          </cell>
        </row>
        <row r="76">
          <cell r="C76">
            <v>7440</v>
          </cell>
          <cell r="D76" t="str">
            <v>USD</v>
          </cell>
          <cell r="E76" t="str">
            <v xml:space="preserve">REGIONAL RAILWAY              </v>
          </cell>
          <cell r="F76" t="str">
            <v>Sum of int</v>
          </cell>
          <cell r="G76">
            <v>16380</v>
          </cell>
        </row>
        <row r="77">
          <cell r="C77">
            <v>7660</v>
          </cell>
          <cell r="D77" t="str">
            <v>USD</v>
          </cell>
          <cell r="E77" t="str">
            <v xml:space="preserve">URBAN DEVELOPMENT             </v>
          </cell>
          <cell r="F77" t="str">
            <v>Sum of int</v>
          </cell>
          <cell r="G77">
            <v>25812.316999999999</v>
          </cell>
        </row>
        <row r="78">
          <cell r="C78">
            <v>10130</v>
          </cell>
          <cell r="D78" t="str">
            <v>USD</v>
          </cell>
          <cell r="E78" t="str">
            <v xml:space="preserve">NIENA DIONKELE RICE DEV.      </v>
          </cell>
          <cell r="F78" t="str">
            <v>Sum of int</v>
          </cell>
          <cell r="G78">
            <v>12462.197</v>
          </cell>
        </row>
        <row r="79">
          <cell r="C79">
            <v>12840</v>
          </cell>
          <cell r="D79" t="str">
            <v>XDR</v>
          </cell>
          <cell r="E79" t="str">
            <v xml:space="preserve">VOLTA NOIRE AGRICULTURAL DEV. </v>
          </cell>
          <cell r="F79" t="str">
            <v>Sum of int</v>
          </cell>
          <cell r="G79">
            <v>7932.8810000000003</v>
          </cell>
        </row>
        <row r="80">
          <cell r="C80">
            <v>12850</v>
          </cell>
          <cell r="D80" t="str">
            <v>XDR</v>
          </cell>
          <cell r="E80" t="str">
            <v>HAUTS-BASSINS AGRICULTURAL DEV</v>
          </cell>
          <cell r="F80" t="str">
            <v>Sum of int</v>
          </cell>
          <cell r="G80">
            <v>5587.3890000000001</v>
          </cell>
        </row>
        <row r="81">
          <cell r="C81">
            <v>12930</v>
          </cell>
          <cell r="D81" t="str">
            <v>XDR</v>
          </cell>
          <cell r="E81" t="str">
            <v xml:space="preserve">KOUDOUGOU PILOT AGRICULTURAL  </v>
          </cell>
          <cell r="F81" t="str">
            <v>Sum of int</v>
          </cell>
          <cell r="G81">
            <v>15550.316999999999</v>
          </cell>
        </row>
        <row r="82">
          <cell r="C82">
            <v>14820</v>
          </cell>
          <cell r="D82" t="str">
            <v>XDR</v>
          </cell>
          <cell r="E82" t="str">
            <v xml:space="preserve">MINING EXPLOR. &amp; TECH ASSIST  </v>
          </cell>
          <cell r="F82" t="str">
            <v>Sum of int</v>
          </cell>
          <cell r="G82">
            <v>17767.3</v>
          </cell>
        </row>
        <row r="83">
          <cell r="C83">
            <v>1410</v>
          </cell>
          <cell r="D83" t="str">
            <v>USD</v>
          </cell>
          <cell r="E83" t="str">
            <v xml:space="preserve">TELECOMMUNICATIONS            </v>
          </cell>
          <cell r="F83" t="str">
            <v>Sum of int</v>
          </cell>
          <cell r="G83">
            <v>1855.3620000000001</v>
          </cell>
        </row>
        <row r="84">
          <cell r="C84">
            <v>2250</v>
          </cell>
          <cell r="D84" t="str">
            <v>USD</v>
          </cell>
          <cell r="E84" t="str">
            <v xml:space="preserve">COTTON                        </v>
          </cell>
          <cell r="F84" t="str">
            <v>Sum of int</v>
          </cell>
          <cell r="G84">
            <v>14970.147000000001</v>
          </cell>
        </row>
        <row r="85">
          <cell r="C85">
            <v>3161</v>
          </cell>
          <cell r="D85" t="str">
            <v>USD</v>
          </cell>
          <cell r="E85" t="str">
            <v xml:space="preserve">ROAD                          </v>
          </cell>
          <cell r="F85" t="str">
            <v>Sum of int</v>
          </cell>
          <cell r="G85">
            <v>7087.5</v>
          </cell>
        </row>
        <row r="86">
          <cell r="C86">
            <v>3162</v>
          </cell>
          <cell r="D86" t="str">
            <v>USD</v>
          </cell>
          <cell r="E86" t="str">
            <v xml:space="preserve">ROAD                          </v>
          </cell>
          <cell r="F86" t="str">
            <v>Sum of int</v>
          </cell>
          <cell r="G86">
            <v>3417.1880000000001</v>
          </cell>
        </row>
        <row r="87">
          <cell r="C87">
            <v>3170</v>
          </cell>
          <cell r="D87" t="str">
            <v>USD</v>
          </cell>
          <cell r="E87" t="str">
            <v xml:space="preserve">RURAL DEVELOPMENT FUND        </v>
          </cell>
          <cell r="F87" t="str">
            <v>Sum of int</v>
          </cell>
          <cell r="G87">
            <v>5568.75</v>
          </cell>
        </row>
        <row r="88">
          <cell r="C88">
            <v>4300</v>
          </cell>
          <cell r="D88" t="str">
            <v>USD</v>
          </cell>
          <cell r="E88" t="str">
            <v xml:space="preserve">EDUCATION                     </v>
          </cell>
          <cell r="F88" t="str">
            <v>Sum of int</v>
          </cell>
          <cell r="G88">
            <v>7534.6880000000001</v>
          </cell>
        </row>
        <row r="89">
          <cell r="C89">
            <v>4310</v>
          </cell>
          <cell r="D89" t="str">
            <v>USD</v>
          </cell>
          <cell r="E89" t="str">
            <v xml:space="preserve">SECOND TELECOMMUNICATIONS     </v>
          </cell>
          <cell r="F89" t="str">
            <v>Sum of int</v>
          </cell>
          <cell r="G89">
            <v>11896.875</v>
          </cell>
        </row>
        <row r="90">
          <cell r="C90">
            <v>4960</v>
          </cell>
          <cell r="D90" t="str">
            <v>USD</v>
          </cell>
          <cell r="E90" t="str">
            <v xml:space="preserve">BOUGOURIBA AGRICULTURAL DEV.  </v>
          </cell>
          <cell r="F90" t="str">
            <v>Sum of int</v>
          </cell>
          <cell r="G90">
            <v>22050</v>
          </cell>
        </row>
        <row r="91">
          <cell r="C91">
            <v>5570</v>
          </cell>
          <cell r="D91" t="str">
            <v>USD</v>
          </cell>
          <cell r="E91" t="str">
            <v xml:space="preserve">LIVESTOCK DEVELOPMENT         </v>
          </cell>
          <cell r="F91" t="str">
            <v>Sum of int</v>
          </cell>
          <cell r="G91">
            <v>17212.5</v>
          </cell>
        </row>
        <row r="92">
          <cell r="C92">
            <v>5790</v>
          </cell>
          <cell r="D92" t="str">
            <v>USD</v>
          </cell>
          <cell r="E92" t="str">
            <v xml:space="preserve">RURAL ROADS                   </v>
          </cell>
          <cell r="F92" t="str">
            <v>Sum of int</v>
          </cell>
          <cell r="G92">
            <v>21499.114000000001</v>
          </cell>
        </row>
        <row r="93">
          <cell r="C93">
            <v>6400</v>
          </cell>
          <cell r="D93" t="str">
            <v>USD</v>
          </cell>
          <cell r="E93" t="str">
            <v xml:space="preserve">SECOND RURAL DEVELOPMENT FUND </v>
          </cell>
          <cell r="F93" t="str">
            <v>Sum of int</v>
          </cell>
          <cell r="G93">
            <v>28017.054</v>
          </cell>
        </row>
        <row r="94">
          <cell r="C94">
            <v>6530</v>
          </cell>
          <cell r="D94" t="str">
            <v>USD</v>
          </cell>
          <cell r="E94" t="str">
            <v xml:space="preserve">THIRD HIGHWAY                 </v>
          </cell>
          <cell r="F94" t="str">
            <v>Sum of int</v>
          </cell>
          <cell r="G94">
            <v>59625</v>
          </cell>
        </row>
        <row r="95">
          <cell r="C95">
            <v>7590</v>
          </cell>
          <cell r="D95" t="str">
            <v>USD</v>
          </cell>
          <cell r="E95" t="str">
            <v xml:space="preserve">ARTISAN SMALL &amp; MEDIUM SCALE  </v>
          </cell>
          <cell r="F95" t="str">
            <v>Sum of int</v>
          </cell>
          <cell r="G95">
            <v>10038.311</v>
          </cell>
        </row>
        <row r="96">
          <cell r="C96">
            <v>9560</v>
          </cell>
          <cell r="D96" t="str">
            <v>USD</v>
          </cell>
          <cell r="E96" t="str">
            <v xml:space="preserve">SECOND EDUCATION              </v>
          </cell>
          <cell r="F96" t="str">
            <v>Sum of int</v>
          </cell>
          <cell r="G96">
            <v>35078.398999999998</v>
          </cell>
        </row>
        <row r="97">
          <cell r="C97">
            <v>11640</v>
          </cell>
          <cell r="D97" t="str">
            <v>XDR</v>
          </cell>
          <cell r="E97" t="str">
            <v xml:space="preserve">FOURTH HIGHWAY                </v>
          </cell>
          <cell r="F97" t="str">
            <v>Sum of int</v>
          </cell>
          <cell r="G97">
            <v>128001.795</v>
          </cell>
        </row>
        <row r="98">
          <cell r="C98">
            <v>12180</v>
          </cell>
          <cell r="D98" t="str">
            <v>XDR</v>
          </cell>
          <cell r="E98" t="str">
            <v xml:space="preserve">3RD RURAL DEVELOPMENT FUND    </v>
          </cell>
          <cell r="F98" t="str">
            <v>Sum of int</v>
          </cell>
          <cell r="G98">
            <v>46920</v>
          </cell>
        </row>
        <row r="99">
          <cell r="C99">
            <v>15500</v>
          </cell>
          <cell r="D99" t="str">
            <v>XDR</v>
          </cell>
          <cell r="E99" t="str">
            <v xml:space="preserve">FERTILIZER                    </v>
          </cell>
          <cell r="F99" t="str">
            <v>Sum of int</v>
          </cell>
          <cell r="G99">
            <v>27342.881000000001</v>
          </cell>
        </row>
        <row r="100">
          <cell r="C100">
            <v>15980</v>
          </cell>
          <cell r="D100" t="str">
            <v>XDR</v>
          </cell>
          <cell r="E100" t="str">
            <v xml:space="preserve">PRIMARY EDUCATION DEV.        </v>
          </cell>
          <cell r="F100" t="str">
            <v>Sum of int</v>
          </cell>
          <cell r="G100">
            <v>73231.323000000004</v>
          </cell>
        </row>
        <row r="101">
          <cell r="C101">
            <v>18960</v>
          </cell>
          <cell r="D101" t="str">
            <v>XDR</v>
          </cell>
          <cell r="E101" t="str">
            <v xml:space="preserve">AGRICULTURAL RESEARCH         </v>
          </cell>
          <cell r="F101" t="str">
            <v>Sum of int</v>
          </cell>
          <cell r="G101">
            <v>50760</v>
          </cell>
        </row>
        <row r="102">
          <cell r="C102">
            <v>22810</v>
          </cell>
          <cell r="D102" t="str">
            <v>XDR</v>
          </cell>
          <cell r="E102" t="str">
            <v xml:space="preserve">STRUCTURAL ADJUSTMENT         </v>
          </cell>
          <cell r="F102" t="str">
            <v>Sum of int</v>
          </cell>
          <cell r="G102">
            <v>225000</v>
          </cell>
        </row>
        <row r="103">
          <cell r="C103">
            <v>22820</v>
          </cell>
          <cell r="D103" t="str">
            <v>XDR</v>
          </cell>
          <cell r="E103" t="str">
            <v xml:space="preserve">PUBLIC WORKS &amp; EMPLOYMENT     </v>
          </cell>
          <cell r="F103" t="str">
            <v>Sum of int</v>
          </cell>
          <cell r="G103">
            <v>56250</v>
          </cell>
        </row>
        <row r="104">
          <cell r="C104">
            <v>23320</v>
          </cell>
          <cell r="D104" t="str">
            <v>XDR</v>
          </cell>
          <cell r="E104" t="str">
            <v xml:space="preserve">TRANSPORT SECTOR ADJUSTMENT   </v>
          </cell>
          <cell r="F104" t="str">
            <v>Sum of int</v>
          </cell>
          <cell r="G104">
            <v>170195.64517500001</v>
          </cell>
        </row>
        <row r="105">
          <cell r="C105">
            <v>27280</v>
          </cell>
          <cell r="D105" t="str">
            <v>XDR</v>
          </cell>
          <cell r="E105" t="str">
            <v xml:space="preserve">URBAN ENVIRONMENT             </v>
          </cell>
          <cell r="F105" t="str">
            <v>Sum of int</v>
          </cell>
          <cell r="G105">
            <v>35676.802125000002</v>
          </cell>
        </row>
        <row r="106">
          <cell r="C106">
            <v>29740</v>
          </cell>
          <cell r="D106" t="str">
            <v>XDR</v>
          </cell>
          <cell r="E106" t="str">
            <v xml:space="preserve">2ND NTL AGRICUL SERVICES      </v>
          </cell>
          <cell r="F106" t="str">
            <v>Sum of int</v>
          </cell>
          <cell r="G106">
            <v>15142.856249999999</v>
          </cell>
        </row>
        <row r="107">
          <cell r="C107">
            <v>31610</v>
          </cell>
          <cell r="D107" t="str">
            <v>XDR</v>
          </cell>
          <cell r="E107" t="str">
            <v xml:space="preserve">PILOT PRIVATE IRRIGATION DEV  </v>
          </cell>
          <cell r="F107" t="str">
            <v>Sum of int</v>
          </cell>
          <cell r="G107">
            <v>1715.9456249999998</v>
          </cell>
        </row>
        <row r="108">
          <cell r="C108">
            <v>4420</v>
          </cell>
          <cell r="D108" t="str">
            <v>USD</v>
          </cell>
          <cell r="E108" t="str">
            <v xml:space="preserve">DROUGHT RELIEF                </v>
          </cell>
          <cell r="F108" t="str">
            <v>Sum of int</v>
          </cell>
          <cell r="G108">
            <v>5287.5</v>
          </cell>
        </row>
        <row r="109">
          <cell r="C109">
            <v>9820</v>
          </cell>
          <cell r="D109" t="str">
            <v>USD</v>
          </cell>
          <cell r="E109" t="str">
            <v xml:space="preserve">FORESTRY                      </v>
          </cell>
          <cell r="F109" t="str">
            <v>Sum of int</v>
          </cell>
          <cell r="G109">
            <v>16260.058999999999</v>
          </cell>
        </row>
        <row r="110">
          <cell r="C110">
            <v>12350</v>
          </cell>
          <cell r="D110" t="str">
            <v>XDR</v>
          </cell>
          <cell r="E110" t="str">
            <v xml:space="preserve">THIRD TELECOMMUNICATIONS      </v>
          </cell>
          <cell r="F110" t="str">
            <v>Sum of int</v>
          </cell>
          <cell r="G110">
            <v>51405</v>
          </cell>
        </row>
        <row r="111">
          <cell r="C111" t="str">
            <v>N0070</v>
          </cell>
          <cell r="D111" t="str">
            <v>XDR</v>
          </cell>
          <cell r="E111" t="str">
            <v xml:space="preserve">POST-PRIMARY EDUCATION        </v>
          </cell>
          <cell r="F111" t="str">
            <v>Sum of int</v>
          </cell>
          <cell r="G111">
            <v>12008.654437499999</v>
          </cell>
        </row>
        <row r="112">
          <cell r="C112" t="str">
            <v>N0290</v>
          </cell>
          <cell r="D112" t="str">
            <v>XDR</v>
          </cell>
          <cell r="E112" t="str">
            <v>MINING SECTOR CAPACITY BUILDIN</v>
          </cell>
          <cell r="F112" t="str">
            <v>Sum of int</v>
          </cell>
          <cell r="G112">
            <v>6942.3496875000001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C"/>
      <sheetName val="BOP Input"/>
      <sheetName val="sources"/>
      <sheetName val="Interest"/>
      <sheetName val="Petrol tax"/>
      <sheetName val="cocoa tax"/>
      <sheetName val="SR tables"/>
      <sheetName val="SR newtable"/>
      <sheetName val="RED tables"/>
      <sheetName val="Chart inputs"/>
      <sheetName val="chart"/>
      <sheetName val="output to SEI and NA"/>
      <sheetName val="C_basef14.3p10.6"/>
      <sheetName val="gas112601"/>
      <sheetName val="2001-02 Debt Service "/>
      <sheetName val="Debtind"/>
      <sheetName val="Q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rated"/>
      <sheetName val="Contractual"/>
      <sheetName val="Sheet1"/>
      <sheetName val="Pivot"/>
      <sheetName val="MLI.IDA"/>
      <sheetName val="STOCK"/>
      <sheetName val="Buyback-ad"/>
      <sheetName val="T7.IDA Delivery"/>
      <sheetName val="GRAFPRO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D4">
            <v>950</v>
          </cell>
          <cell r="E4" t="str">
            <v xml:space="preserve">RAILWAY                       </v>
          </cell>
          <cell r="F4" t="str">
            <v>USD</v>
          </cell>
          <cell r="G4">
            <v>1</v>
          </cell>
          <cell r="H4">
            <v>5483870.5700000003</v>
          </cell>
          <cell r="I4">
            <v>0.75</v>
          </cell>
          <cell r="J4">
            <v>20564.514999999999</v>
          </cell>
          <cell r="K4">
            <v>0</v>
          </cell>
          <cell r="L4">
            <v>0</v>
          </cell>
          <cell r="M4">
            <v>0</v>
          </cell>
          <cell r="N4">
            <v>161290.29999999999</v>
          </cell>
          <cell r="O4">
            <v>0</v>
          </cell>
          <cell r="P4">
            <v>5322580.2699999996</v>
          </cell>
          <cell r="Q4">
            <v>0</v>
          </cell>
          <cell r="R4">
            <v>5483870.5700000003</v>
          </cell>
          <cell r="S4">
            <v>0</v>
          </cell>
          <cell r="U4">
            <v>5483870.5700000003</v>
          </cell>
          <cell r="V4">
            <v>161290.29999999999</v>
          </cell>
          <cell r="W4">
            <v>20564.514999999999</v>
          </cell>
        </row>
        <row r="5">
          <cell r="D5">
            <v>4910</v>
          </cell>
          <cell r="E5" t="str">
            <v xml:space="preserve">INTEGRATED RURAL DEVELOPMENT  </v>
          </cell>
          <cell r="F5" t="str">
            <v>USD</v>
          </cell>
          <cell r="G5">
            <v>1</v>
          </cell>
          <cell r="H5">
            <v>5880000</v>
          </cell>
          <cell r="I5">
            <v>0.75</v>
          </cell>
          <cell r="J5">
            <v>22050</v>
          </cell>
          <cell r="K5">
            <v>0</v>
          </cell>
          <cell r="L5">
            <v>0</v>
          </cell>
          <cell r="M5">
            <v>0</v>
          </cell>
          <cell r="N5">
            <v>120000</v>
          </cell>
          <cell r="O5">
            <v>0</v>
          </cell>
          <cell r="P5">
            <v>5760000</v>
          </cell>
          <cell r="Q5">
            <v>0</v>
          </cell>
          <cell r="R5">
            <v>5880000</v>
          </cell>
          <cell r="S5">
            <v>0</v>
          </cell>
          <cell r="U5">
            <v>5880000</v>
          </cell>
          <cell r="V5">
            <v>120000</v>
          </cell>
          <cell r="W5">
            <v>22050</v>
          </cell>
        </row>
        <row r="6">
          <cell r="D6">
            <v>5380</v>
          </cell>
          <cell r="E6" t="str">
            <v xml:space="preserve">LIVESTOCK                     </v>
          </cell>
          <cell r="F6" t="str">
            <v>USD</v>
          </cell>
          <cell r="G6">
            <v>1</v>
          </cell>
          <cell r="H6">
            <v>10174500</v>
          </cell>
          <cell r="I6">
            <v>0.75</v>
          </cell>
          <cell r="J6">
            <v>38154.375</v>
          </cell>
          <cell r="K6">
            <v>0</v>
          </cell>
          <cell r="L6">
            <v>0</v>
          </cell>
          <cell r="M6">
            <v>0</v>
          </cell>
          <cell r="N6">
            <v>199500</v>
          </cell>
          <cell r="O6">
            <v>0</v>
          </cell>
          <cell r="P6">
            <v>9975000</v>
          </cell>
          <cell r="Q6">
            <v>0</v>
          </cell>
          <cell r="R6">
            <v>10174500</v>
          </cell>
          <cell r="S6">
            <v>0</v>
          </cell>
          <cell r="U6">
            <v>10174500</v>
          </cell>
          <cell r="V6">
            <v>199500</v>
          </cell>
          <cell r="W6">
            <v>38154.375</v>
          </cell>
        </row>
        <row r="7">
          <cell r="D7">
            <v>9860</v>
          </cell>
          <cell r="E7" t="str">
            <v xml:space="preserve">INDUSTRIAL DEVELOPMENT        </v>
          </cell>
          <cell r="F7" t="str">
            <v>USD</v>
          </cell>
          <cell r="G7">
            <v>1</v>
          </cell>
          <cell r="H7">
            <v>7216585.0099999998</v>
          </cell>
          <cell r="I7">
            <v>0.75</v>
          </cell>
          <cell r="J7">
            <v>27062.194</v>
          </cell>
          <cell r="K7">
            <v>0</v>
          </cell>
          <cell r="L7">
            <v>0</v>
          </cell>
          <cell r="M7">
            <v>0</v>
          </cell>
          <cell r="N7">
            <v>39870</v>
          </cell>
          <cell r="O7">
            <v>0</v>
          </cell>
          <cell r="P7">
            <v>7176715.0099999998</v>
          </cell>
          <cell r="Q7">
            <v>0</v>
          </cell>
          <cell r="R7">
            <v>7216585.0099999998</v>
          </cell>
          <cell r="S7">
            <v>0</v>
          </cell>
          <cell r="U7">
            <v>7216585.0099999998</v>
          </cell>
          <cell r="V7">
            <v>39870</v>
          </cell>
          <cell r="W7">
            <v>27062.194</v>
          </cell>
        </row>
        <row r="8">
          <cell r="D8">
            <v>11040</v>
          </cell>
          <cell r="E8" t="str">
            <v xml:space="preserve">ROAD MAINTENANCE              </v>
          </cell>
          <cell r="F8" t="str">
            <v>XDR</v>
          </cell>
          <cell r="G8">
            <v>1</v>
          </cell>
          <cell r="H8">
            <v>12237955.35</v>
          </cell>
          <cell r="I8">
            <v>0.75</v>
          </cell>
          <cell r="J8">
            <v>45892.332999999999</v>
          </cell>
          <cell r="K8">
            <v>0</v>
          </cell>
          <cell r="L8">
            <v>0</v>
          </cell>
          <cell r="M8">
            <v>0</v>
          </cell>
          <cell r="N8">
            <v>66874</v>
          </cell>
          <cell r="O8">
            <v>0</v>
          </cell>
          <cell r="P8">
            <v>12171081.35</v>
          </cell>
          <cell r="Q8">
            <v>0</v>
          </cell>
          <cell r="R8">
            <v>12237955.35</v>
          </cell>
          <cell r="S8">
            <v>0</v>
          </cell>
          <cell r="U8">
            <v>12237955.35</v>
          </cell>
          <cell r="V8">
            <v>66874</v>
          </cell>
          <cell r="W8">
            <v>45892.332999999999</v>
          </cell>
        </row>
        <row r="9">
          <cell r="D9">
            <v>3210</v>
          </cell>
          <cell r="E9" t="str">
            <v xml:space="preserve">TELECOMMUNICATIONS            </v>
          </cell>
          <cell r="F9" t="str">
            <v>USD</v>
          </cell>
          <cell r="G9">
            <v>1</v>
          </cell>
          <cell r="H9">
            <v>2430000</v>
          </cell>
          <cell r="I9">
            <v>0.75</v>
          </cell>
          <cell r="J9">
            <v>9112.5</v>
          </cell>
          <cell r="K9">
            <v>0</v>
          </cell>
          <cell r="L9">
            <v>0</v>
          </cell>
          <cell r="M9">
            <v>0</v>
          </cell>
          <cell r="N9">
            <v>54000</v>
          </cell>
          <cell r="O9">
            <v>0</v>
          </cell>
          <cell r="P9">
            <v>2376000</v>
          </cell>
          <cell r="Q9">
            <v>0</v>
          </cell>
          <cell r="R9">
            <v>2430000</v>
          </cell>
          <cell r="S9">
            <v>0</v>
          </cell>
          <cell r="U9">
            <v>2430000</v>
          </cell>
          <cell r="V9">
            <v>54000</v>
          </cell>
          <cell r="W9">
            <v>9112.5</v>
          </cell>
        </row>
        <row r="10">
          <cell r="D10">
            <v>3840</v>
          </cell>
          <cell r="E10" t="str">
            <v xml:space="preserve">SECOND RAILWAYS               </v>
          </cell>
          <cell r="F10" t="str">
            <v>USD</v>
          </cell>
          <cell r="G10">
            <v>1</v>
          </cell>
          <cell r="H10">
            <v>4723500</v>
          </cell>
          <cell r="I10">
            <v>0.75</v>
          </cell>
          <cell r="J10">
            <v>17713.125</v>
          </cell>
          <cell r="K10">
            <v>0</v>
          </cell>
          <cell r="L10">
            <v>0</v>
          </cell>
          <cell r="M10">
            <v>0</v>
          </cell>
          <cell r="N10">
            <v>100500</v>
          </cell>
          <cell r="O10">
            <v>0</v>
          </cell>
          <cell r="P10">
            <v>4623000</v>
          </cell>
          <cell r="Q10">
            <v>0</v>
          </cell>
          <cell r="R10">
            <v>4723500</v>
          </cell>
          <cell r="S10">
            <v>0</v>
          </cell>
          <cell r="U10">
            <v>4723500</v>
          </cell>
          <cell r="V10">
            <v>100500</v>
          </cell>
          <cell r="W10">
            <v>17713.125</v>
          </cell>
        </row>
        <row r="11">
          <cell r="D11">
            <v>4200</v>
          </cell>
          <cell r="E11" t="str">
            <v xml:space="preserve">EDUCATION                     </v>
          </cell>
          <cell r="F11" t="str">
            <v>USD</v>
          </cell>
          <cell r="G11">
            <v>1</v>
          </cell>
          <cell r="H11">
            <v>3525000</v>
          </cell>
          <cell r="I11">
            <v>0.75</v>
          </cell>
          <cell r="J11">
            <v>13218.75</v>
          </cell>
          <cell r="K11">
            <v>0</v>
          </cell>
          <cell r="L11">
            <v>0</v>
          </cell>
          <cell r="M11">
            <v>0</v>
          </cell>
          <cell r="N11">
            <v>75000</v>
          </cell>
          <cell r="O11">
            <v>0</v>
          </cell>
          <cell r="P11">
            <v>3450000</v>
          </cell>
          <cell r="Q11">
            <v>0</v>
          </cell>
          <cell r="R11">
            <v>3525000</v>
          </cell>
          <cell r="S11">
            <v>0</v>
          </cell>
          <cell r="U11">
            <v>3525000</v>
          </cell>
          <cell r="V11">
            <v>75000</v>
          </cell>
          <cell r="W11">
            <v>13218.75</v>
          </cell>
        </row>
        <row r="12">
          <cell r="D12">
            <v>4430</v>
          </cell>
          <cell r="E12" t="str">
            <v xml:space="preserve">DROUGHT RELIEF                </v>
          </cell>
          <cell r="F12" t="str">
            <v>USD</v>
          </cell>
          <cell r="G12">
            <v>1</v>
          </cell>
          <cell r="H12">
            <v>1800000</v>
          </cell>
          <cell r="I12">
            <v>0.75</v>
          </cell>
          <cell r="J12">
            <v>6750</v>
          </cell>
          <cell r="K12">
            <v>0</v>
          </cell>
          <cell r="L12">
            <v>0</v>
          </cell>
          <cell r="M12">
            <v>0</v>
          </cell>
          <cell r="N12">
            <v>37500</v>
          </cell>
          <cell r="O12">
            <v>0</v>
          </cell>
          <cell r="P12">
            <v>1762500</v>
          </cell>
          <cell r="Q12">
            <v>0</v>
          </cell>
          <cell r="R12">
            <v>1800000</v>
          </cell>
          <cell r="S12">
            <v>0</v>
          </cell>
          <cell r="U12">
            <v>1800000</v>
          </cell>
          <cell r="V12">
            <v>37500</v>
          </cell>
          <cell r="W12">
            <v>6750</v>
          </cell>
        </row>
        <row r="13">
          <cell r="D13">
            <v>7130</v>
          </cell>
          <cell r="E13" t="str">
            <v xml:space="preserve">THIRD RAILWAY                 </v>
          </cell>
          <cell r="F13" t="str">
            <v>USD</v>
          </cell>
          <cell r="G13">
            <v>1</v>
          </cell>
          <cell r="H13">
            <v>8662500</v>
          </cell>
          <cell r="I13">
            <v>0.75</v>
          </cell>
          <cell r="J13">
            <v>32484.375</v>
          </cell>
          <cell r="K13">
            <v>0</v>
          </cell>
          <cell r="L13">
            <v>0</v>
          </cell>
          <cell r="M13">
            <v>0</v>
          </cell>
          <cell r="N13">
            <v>157500</v>
          </cell>
          <cell r="O13">
            <v>0</v>
          </cell>
          <cell r="P13">
            <v>8505000</v>
          </cell>
          <cell r="Q13">
            <v>0</v>
          </cell>
          <cell r="R13">
            <v>8662500</v>
          </cell>
          <cell r="S13">
            <v>0</v>
          </cell>
          <cell r="U13">
            <v>8662500</v>
          </cell>
          <cell r="V13">
            <v>157500</v>
          </cell>
          <cell r="W13">
            <v>32484.375</v>
          </cell>
        </row>
        <row r="14">
          <cell r="D14">
            <v>12820</v>
          </cell>
          <cell r="E14" t="str">
            <v xml:space="preserve">POWER/WATER                   </v>
          </cell>
          <cell r="F14" t="str">
            <v>XDR</v>
          </cell>
          <cell r="G14">
            <v>1</v>
          </cell>
          <cell r="H14">
            <v>18864428.760000002</v>
          </cell>
          <cell r="I14">
            <v>0.75</v>
          </cell>
          <cell r="J14">
            <v>70741.607999999993</v>
          </cell>
          <cell r="K14">
            <v>0</v>
          </cell>
          <cell r="L14">
            <v>0</v>
          </cell>
          <cell r="M14">
            <v>0</v>
          </cell>
          <cell r="N14">
            <v>101969</v>
          </cell>
          <cell r="O14">
            <v>0</v>
          </cell>
          <cell r="P14">
            <v>18762459.760000002</v>
          </cell>
          <cell r="Q14">
            <v>0</v>
          </cell>
          <cell r="R14">
            <v>18864428.760000002</v>
          </cell>
          <cell r="S14">
            <v>0</v>
          </cell>
          <cell r="U14">
            <v>18864428.760000002</v>
          </cell>
          <cell r="V14">
            <v>101969</v>
          </cell>
          <cell r="W14">
            <v>70741.607999999993</v>
          </cell>
        </row>
        <row r="15">
          <cell r="D15">
            <v>15970</v>
          </cell>
          <cell r="E15" t="str">
            <v xml:space="preserve">MOPTI AREA DEVELOPMENT        </v>
          </cell>
          <cell r="F15" t="str">
            <v>XDR</v>
          </cell>
          <cell r="G15">
            <v>1</v>
          </cell>
          <cell r="H15">
            <v>13306744.02</v>
          </cell>
          <cell r="I15">
            <v>0.75</v>
          </cell>
          <cell r="J15">
            <v>49900.29</v>
          </cell>
          <cell r="K15">
            <v>0</v>
          </cell>
          <cell r="L15">
            <v>0</v>
          </cell>
          <cell r="M15">
            <v>0</v>
          </cell>
          <cell r="N15">
            <v>69668</v>
          </cell>
          <cell r="O15">
            <v>0</v>
          </cell>
          <cell r="P15">
            <v>13237076.02</v>
          </cell>
          <cell r="Q15">
            <v>0</v>
          </cell>
          <cell r="R15">
            <v>13306744.02</v>
          </cell>
          <cell r="S15">
            <v>0</v>
          </cell>
          <cell r="U15">
            <v>13306744.02</v>
          </cell>
          <cell r="V15">
            <v>69668</v>
          </cell>
          <cell r="W15">
            <v>49900.29</v>
          </cell>
        </row>
        <row r="16">
          <cell r="D16">
            <v>21630</v>
          </cell>
          <cell r="E16" t="str">
            <v xml:space="preserve">AGRICULTURAL SECTOR           </v>
          </cell>
          <cell r="F16" t="str">
            <v>XDR</v>
          </cell>
          <cell r="G16">
            <v>1</v>
          </cell>
          <cell r="H16">
            <v>40106938.899999999</v>
          </cell>
          <cell r="I16">
            <v>0.75</v>
          </cell>
          <cell r="J16">
            <v>150401.02100000001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40106938.899999999</v>
          </cell>
          <cell r="Q16">
            <v>0</v>
          </cell>
          <cell r="R16">
            <v>40106938.899999999</v>
          </cell>
          <cell r="S16">
            <v>0</v>
          </cell>
          <cell r="U16">
            <v>40106938.899999999</v>
          </cell>
          <cell r="V16">
            <v>0</v>
          </cell>
          <cell r="W16">
            <v>150401.02100000001</v>
          </cell>
        </row>
        <row r="17">
          <cell r="D17">
            <v>28280</v>
          </cell>
          <cell r="E17" t="str">
            <v xml:space="preserve">VOCATIONAL EDUCATION &amp; TRNG   </v>
          </cell>
          <cell r="F17" t="str">
            <v>XDR</v>
          </cell>
          <cell r="G17">
            <v>1</v>
          </cell>
          <cell r="H17">
            <v>3530050.13</v>
          </cell>
          <cell r="I17">
            <v>0.75</v>
          </cell>
          <cell r="J17">
            <v>13237.688</v>
          </cell>
          <cell r="K17">
            <v>5469949.8700000001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3530050.13</v>
          </cell>
          <cell r="Q17">
            <v>5469949.8700000001</v>
          </cell>
          <cell r="R17">
            <v>3530050.13</v>
          </cell>
          <cell r="S17">
            <v>5469949.8700000001</v>
          </cell>
          <cell r="T17">
            <v>9000000</v>
          </cell>
          <cell r="U17">
            <v>3530050.13</v>
          </cell>
          <cell r="V17">
            <v>0</v>
          </cell>
          <cell r="W17">
            <v>13237.6879875</v>
          </cell>
        </row>
        <row r="18">
          <cell r="D18">
            <v>13070</v>
          </cell>
          <cell r="E18" t="str">
            <v>ECONOMIC MANAGEMENT &amp; TRAINING</v>
          </cell>
          <cell r="F18" t="str">
            <v>XDR</v>
          </cell>
          <cell r="G18">
            <v>2</v>
          </cell>
          <cell r="H18">
            <v>8935574.3499999996</v>
          </cell>
          <cell r="I18">
            <v>0.75</v>
          </cell>
          <cell r="J18">
            <v>33508.404000000002</v>
          </cell>
          <cell r="K18">
            <v>0</v>
          </cell>
          <cell r="L18">
            <v>0</v>
          </cell>
          <cell r="M18">
            <v>0</v>
          </cell>
          <cell r="N18">
            <v>48067</v>
          </cell>
          <cell r="O18">
            <v>0</v>
          </cell>
          <cell r="P18">
            <v>8887507.3499999996</v>
          </cell>
          <cell r="Q18">
            <v>0</v>
          </cell>
          <cell r="R18">
            <v>8935574.3499999996</v>
          </cell>
          <cell r="S18">
            <v>0</v>
          </cell>
          <cell r="U18">
            <v>8935574.3499999996</v>
          </cell>
          <cell r="V18">
            <v>48067</v>
          </cell>
          <cell r="W18">
            <v>33508.404000000002</v>
          </cell>
        </row>
        <row r="19">
          <cell r="D19">
            <v>11340</v>
          </cell>
          <cell r="E19" t="str">
            <v xml:space="preserve">PETROLEUM EXPLORATN PROMOTION </v>
          </cell>
          <cell r="F19" t="str">
            <v>XDR</v>
          </cell>
          <cell r="G19">
            <v>2</v>
          </cell>
          <cell r="H19">
            <v>2759007.95</v>
          </cell>
          <cell r="I19">
            <v>0.75</v>
          </cell>
          <cell r="J19">
            <v>10346.280000000001</v>
          </cell>
          <cell r="K19">
            <v>0</v>
          </cell>
          <cell r="L19">
            <v>0</v>
          </cell>
          <cell r="M19">
            <v>0</v>
          </cell>
          <cell r="N19">
            <v>15076</v>
          </cell>
          <cell r="O19">
            <v>0</v>
          </cell>
          <cell r="P19">
            <v>2743931.95</v>
          </cell>
          <cell r="Q19">
            <v>0</v>
          </cell>
          <cell r="R19">
            <v>2759007.95</v>
          </cell>
          <cell r="S19">
            <v>0</v>
          </cell>
          <cell r="U19">
            <v>2759007.95</v>
          </cell>
          <cell r="V19">
            <v>15076</v>
          </cell>
          <cell r="W19">
            <v>10346.280000000001</v>
          </cell>
        </row>
        <row r="20">
          <cell r="D20">
            <v>12000</v>
          </cell>
          <cell r="E20" t="str">
            <v xml:space="preserve">SECOND TELECOMMUNICATIONS     </v>
          </cell>
          <cell r="F20" t="str">
            <v>XDR</v>
          </cell>
          <cell r="G20">
            <v>2</v>
          </cell>
          <cell r="H20">
            <v>10856000</v>
          </cell>
          <cell r="I20">
            <v>0.75</v>
          </cell>
          <cell r="J20">
            <v>40710</v>
          </cell>
          <cell r="K20">
            <v>0</v>
          </cell>
          <cell r="L20">
            <v>0</v>
          </cell>
          <cell r="M20">
            <v>0</v>
          </cell>
          <cell r="N20">
            <v>59000</v>
          </cell>
          <cell r="O20">
            <v>0</v>
          </cell>
          <cell r="P20">
            <v>10797000</v>
          </cell>
          <cell r="Q20">
            <v>0</v>
          </cell>
          <cell r="R20">
            <v>10856000</v>
          </cell>
          <cell r="S20">
            <v>0</v>
          </cell>
          <cell r="U20">
            <v>10856000</v>
          </cell>
          <cell r="V20">
            <v>59000</v>
          </cell>
          <cell r="W20">
            <v>40710</v>
          </cell>
        </row>
        <row r="21">
          <cell r="D21">
            <v>14310</v>
          </cell>
          <cell r="E21" t="str">
            <v xml:space="preserve">RURAL WATER SUPPLY            </v>
          </cell>
          <cell r="F21" t="str">
            <v>XDR</v>
          </cell>
          <cell r="G21">
            <v>2</v>
          </cell>
          <cell r="H21">
            <v>3750811.27</v>
          </cell>
          <cell r="I21">
            <v>0.75</v>
          </cell>
          <cell r="J21">
            <v>14065.541999999999</v>
          </cell>
          <cell r="K21">
            <v>0</v>
          </cell>
          <cell r="L21">
            <v>0</v>
          </cell>
          <cell r="M21">
            <v>0</v>
          </cell>
          <cell r="N21">
            <v>51652</v>
          </cell>
          <cell r="O21">
            <v>0</v>
          </cell>
          <cell r="P21">
            <v>3699159.27</v>
          </cell>
          <cell r="Q21">
            <v>0</v>
          </cell>
          <cell r="R21">
            <v>3750811.27</v>
          </cell>
          <cell r="S21">
            <v>0</v>
          </cell>
          <cell r="U21">
            <v>3750811.27</v>
          </cell>
          <cell r="V21">
            <v>51652</v>
          </cell>
          <cell r="W21">
            <v>14065.541999999999</v>
          </cell>
        </row>
        <row r="22">
          <cell r="D22">
            <v>14420</v>
          </cell>
          <cell r="E22" t="str">
            <v xml:space="preserve">THIRD EDUCATION               </v>
          </cell>
          <cell r="F22" t="str">
            <v>XDR</v>
          </cell>
          <cell r="G22">
            <v>2</v>
          </cell>
          <cell r="H22">
            <v>4195800</v>
          </cell>
          <cell r="I22">
            <v>0.75</v>
          </cell>
          <cell r="J22">
            <v>15734.25</v>
          </cell>
          <cell r="K22">
            <v>0</v>
          </cell>
          <cell r="L22">
            <v>0</v>
          </cell>
          <cell r="M22">
            <v>0</v>
          </cell>
          <cell r="N22">
            <v>22200</v>
          </cell>
          <cell r="O22">
            <v>0</v>
          </cell>
          <cell r="P22">
            <v>4173600</v>
          </cell>
          <cell r="Q22">
            <v>0</v>
          </cell>
          <cell r="R22">
            <v>4195800</v>
          </cell>
          <cell r="S22">
            <v>0</v>
          </cell>
          <cell r="U22">
            <v>4195800</v>
          </cell>
          <cell r="V22">
            <v>22200</v>
          </cell>
          <cell r="W22">
            <v>15734.25</v>
          </cell>
        </row>
        <row r="23">
          <cell r="D23" t="str">
            <v>F0070</v>
          </cell>
          <cell r="E23" t="str">
            <v xml:space="preserve">RURAL WATER SUPPLY            </v>
          </cell>
          <cell r="F23" t="str">
            <v>XDR</v>
          </cell>
          <cell r="G23">
            <v>2</v>
          </cell>
          <cell r="H23">
            <v>5093829.28</v>
          </cell>
          <cell r="I23">
            <v>0.75</v>
          </cell>
          <cell r="J23">
            <v>19101.86</v>
          </cell>
          <cell r="K23">
            <v>0</v>
          </cell>
          <cell r="L23">
            <v>0</v>
          </cell>
          <cell r="M23">
            <v>0</v>
          </cell>
          <cell r="N23">
            <v>27094</v>
          </cell>
          <cell r="O23">
            <v>0</v>
          </cell>
          <cell r="P23">
            <v>5066735.28</v>
          </cell>
          <cell r="Q23">
            <v>0</v>
          </cell>
          <cell r="R23">
            <v>5093829.28</v>
          </cell>
          <cell r="S23">
            <v>0</v>
          </cell>
          <cell r="U23">
            <v>5093829.28</v>
          </cell>
          <cell r="V23">
            <v>27094</v>
          </cell>
          <cell r="W23">
            <v>19101.86</v>
          </cell>
        </row>
        <row r="24">
          <cell r="D24" t="str">
            <v>F0100</v>
          </cell>
          <cell r="E24" t="str">
            <v xml:space="preserve">THIRD EDUCATION               </v>
          </cell>
          <cell r="F24" t="str">
            <v>XDR</v>
          </cell>
          <cell r="G24">
            <v>2</v>
          </cell>
          <cell r="H24">
            <v>4374241.41</v>
          </cell>
          <cell r="I24">
            <v>0.75</v>
          </cell>
          <cell r="J24">
            <v>16403.404999999999</v>
          </cell>
          <cell r="K24">
            <v>0</v>
          </cell>
          <cell r="L24">
            <v>0</v>
          </cell>
          <cell r="M24">
            <v>0</v>
          </cell>
          <cell r="N24">
            <v>23144</v>
          </cell>
          <cell r="O24">
            <v>0</v>
          </cell>
          <cell r="P24">
            <v>4351097.41</v>
          </cell>
          <cell r="Q24">
            <v>0</v>
          </cell>
          <cell r="R24">
            <v>4374241.41</v>
          </cell>
          <cell r="S24">
            <v>0</v>
          </cell>
          <cell r="U24">
            <v>4374241.41</v>
          </cell>
          <cell r="V24">
            <v>23144</v>
          </cell>
          <cell r="W24">
            <v>16403.404999999999</v>
          </cell>
        </row>
        <row r="25">
          <cell r="D25">
            <v>27370</v>
          </cell>
          <cell r="E25" t="str">
            <v>AGRICUL TRADING AND PROCESSING</v>
          </cell>
          <cell r="F25" t="str">
            <v>XDR</v>
          </cell>
          <cell r="G25">
            <v>2</v>
          </cell>
          <cell r="H25">
            <v>2297447.41</v>
          </cell>
          <cell r="I25">
            <v>0.75</v>
          </cell>
          <cell r="J25">
            <v>8615.4279999999999</v>
          </cell>
          <cell r="K25">
            <v>1602552.59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2297447.41</v>
          </cell>
          <cell r="Q25">
            <v>1602552.59</v>
          </cell>
          <cell r="R25">
            <v>2297447.41</v>
          </cell>
          <cell r="S25">
            <v>1602552.59</v>
          </cell>
          <cell r="T25">
            <v>3900000</v>
          </cell>
          <cell r="U25">
            <v>2297447.41</v>
          </cell>
          <cell r="V25">
            <v>0</v>
          </cell>
          <cell r="W25">
            <v>8615.4277875000007</v>
          </cell>
        </row>
        <row r="26">
          <cell r="D26">
            <v>31550</v>
          </cell>
          <cell r="E26" t="str">
            <v xml:space="preserve">HEALTH SECTOR DEV PROGRAM     </v>
          </cell>
          <cell r="F26" t="str">
            <v>XDR</v>
          </cell>
          <cell r="G26">
            <v>2</v>
          </cell>
          <cell r="H26">
            <v>646437.05000000005</v>
          </cell>
          <cell r="I26">
            <v>0.75</v>
          </cell>
          <cell r="J26">
            <v>2424.1390000000001</v>
          </cell>
          <cell r="K26">
            <v>27853562.949999999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646437.05000000005</v>
          </cell>
          <cell r="Q26">
            <v>27853562.949999999</v>
          </cell>
          <cell r="R26">
            <v>646437.05000000005</v>
          </cell>
          <cell r="S26">
            <v>27853562.949999999</v>
          </cell>
          <cell r="T26">
            <v>28500000</v>
          </cell>
          <cell r="U26">
            <v>646437.05000000075</v>
          </cell>
          <cell r="V26">
            <v>0</v>
          </cell>
          <cell r="W26">
            <v>2424.1389375000026</v>
          </cell>
        </row>
        <row r="27">
          <cell r="D27">
            <v>16770</v>
          </cell>
          <cell r="E27" t="str">
            <v xml:space="preserve">SECOND URBAN                  </v>
          </cell>
          <cell r="F27" t="str">
            <v>XDR</v>
          </cell>
          <cell r="G27">
            <v>3</v>
          </cell>
          <cell r="H27">
            <v>24178345.93</v>
          </cell>
          <cell r="I27">
            <v>0.75</v>
          </cell>
          <cell r="J27">
            <v>90668.797000000006</v>
          </cell>
          <cell r="K27">
            <v>0</v>
          </cell>
          <cell r="L27">
            <v>0</v>
          </cell>
          <cell r="M27">
            <v>0</v>
          </cell>
          <cell r="N27">
            <v>125276</v>
          </cell>
          <cell r="O27">
            <v>0</v>
          </cell>
          <cell r="P27">
            <v>24053069.93</v>
          </cell>
          <cell r="Q27">
            <v>0</v>
          </cell>
          <cell r="R27">
            <v>24178345.93</v>
          </cell>
          <cell r="S27">
            <v>0</v>
          </cell>
          <cell r="U27">
            <v>24178345.93</v>
          </cell>
          <cell r="V27">
            <v>125276</v>
          </cell>
          <cell r="W27">
            <v>90668.797000000006</v>
          </cell>
        </row>
        <row r="28">
          <cell r="D28">
            <v>19060</v>
          </cell>
          <cell r="E28" t="str">
            <v xml:space="preserve">OFFICE DU NIGER CONSOLIDATION </v>
          </cell>
          <cell r="F28" t="str">
            <v>XDR</v>
          </cell>
          <cell r="G28">
            <v>3</v>
          </cell>
          <cell r="H28">
            <v>30049490.649999999</v>
          </cell>
          <cell r="I28">
            <v>0.75</v>
          </cell>
          <cell r="J28">
            <v>112685.59</v>
          </cell>
          <cell r="K28">
            <v>0</v>
          </cell>
          <cell r="L28">
            <v>0</v>
          </cell>
          <cell r="M28">
            <v>0</v>
          </cell>
          <cell r="N28">
            <v>309788</v>
          </cell>
          <cell r="O28">
            <v>0</v>
          </cell>
          <cell r="P28">
            <v>29739702.649999999</v>
          </cell>
          <cell r="Q28">
            <v>0</v>
          </cell>
          <cell r="R28">
            <v>30049490.649999999</v>
          </cell>
          <cell r="S28">
            <v>0</v>
          </cell>
          <cell r="U28">
            <v>30049490.649999999</v>
          </cell>
          <cell r="V28">
            <v>309788</v>
          </cell>
          <cell r="W28">
            <v>112685.59</v>
          </cell>
        </row>
        <row r="29">
          <cell r="D29" t="str">
            <v>A0350</v>
          </cell>
          <cell r="E29" t="str">
            <v xml:space="preserve">OFFICE DU NIGER CONSOLIDATION </v>
          </cell>
          <cell r="F29" t="str">
            <v>XDR</v>
          </cell>
          <cell r="G29">
            <v>3</v>
          </cell>
          <cell r="H29">
            <v>6961568.9699999997</v>
          </cell>
          <cell r="I29">
            <v>0.75</v>
          </cell>
          <cell r="J29">
            <v>26105.883999999998</v>
          </cell>
          <cell r="K29">
            <v>0</v>
          </cell>
          <cell r="L29">
            <v>0</v>
          </cell>
          <cell r="M29">
            <v>0</v>
          </cell>
          <cell r="N29">
            <v>35337</v>
          </cell>
          <cell r="O29">
            <v>0</v>
          </cell>
          <cell r="P29">
            <v>6926231.9699999997</v>
          </cell>
          <cell r="Q29">
            <v>0</v>
          </cell>
          <cell r="R29">
            <v>6961568.9699999997</v>
          </cell>
          <cell r="S29">
            <v>0</v>
          </cell>
          <cell r="U29">
            <v>6961568.9699999997</v>
          </cell>
          <cell r="V29">
            <v>35337</v>
          </cell>
          <cell r="W29">
            <v>26105.883999999998</v>
          </cell>
        </row>
        <row r="30">
          <cell r="D30">
            <v>23700</v>
          </cell>
          <cell r="E30" t="str">
            <v xml:space="preserve">NATURAL RESOURCE MANAGEMENT   </v>
          </cell>
          <cell r="F30" t="str">
            <v>XDR</v>
          </cell>
          <cell r="G30">
            <v>3</v>
          </cell>
          <cell r="H30">
            <v>13672630.92</v>
          </cell>
          <cell r="I30">
            <v>0.75</v>
          </cell>
          <cell r="J30">
            <v>51272.366000000002</v>
          </cell>
          <cell r="K30">
            <v>1327369.08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13672630.92</v>
          </cell>
          <cell r="Q30">
            <v>1327369.08</v>
          </cell>
          <cell r="R30">
            <v>13672630.92</v>
          </cell>
          <cell r="S30">
            <v>1327369.08</v>
          </cell>
          <cell r="T30">
            <v>15000000</v>
          </cell>
          <cell r="U30">
            <v>13672630.92</v>
          </cell>
          <cell r="V30">
            <v>0</v>
          </cell>
          <cell r="W30">
            <v>51272.365949999999</v>
          </cell>
        </row>
        <row r="31">
          <cell r="D31">
            <v>19980</v>
          </cell>
          <cell r="E31" t="str">
            <v xml:space="preserve">SECOND POWER                  </v>
          </cell>
          <cell r="F31" t="str">
            <v>XDR</v>
          </cell>
          <cell r="G31">
            <v>3</v>
          </cell>
          <cell r="H31">
            <v>23434839.969999999</v>
          </cell>
          <cell r="I31">
            <v>0.75</v>
          </cell>
          <cell r="J31">
            <v>87880.65</v>
          </cell>
          <cell r="K31">
            <v>0</v>
          </cell>
          <cell r="L31">
            <v>0</v>
          </cell>
          <cell r="M31">
            <v>0</v>
          </cell>
          <cell r="N31">
            <v>236715</v>
          </cell>
          <cell r="O31">
            <v>0</v>
          </cell>
          <cell r="P31">
            <v>23198124.969999999</v>
          </cell>
          <cell r="Q31">
            <v>0</v>
          </cell>
          <cell r="R31">
            <v>23434839.969999999</v>
          </cell>
          <cell r="S31">
            <v>0</v>
          </cell>
          <cell r="U31">
            <v>23434839.969999999</v>
          </cell>
          <cell r="V31">
            <v>236715</v>
          </cell>
          <cell r="W31">
            <v>87880.65</v>
          </cell>
        </row>
        <row r="32">
          <cell r="D32">
            <v>20540</v>
          </cell>
          <cell r="E32" t="str">
            <v>EDUCATION SECTOR CONSOLIDATION</v>
          </cell>
          <cell r="F32" t="str">
            <v>XDR</v>
          </cell>
          <cell r="G32">
            <v>3</v>
          </cell>
          <cell r="H32">
            <v>18361199.170000002</v>
          </cell>
          <cell r="I32">
            <v>0.75</v>
          </cell>
          <cell r="J32">
            <v>68854.497000000003</v>
          </cell>
          <cell r="K32">
            <v>0</v>
          </cell>
          <cell r="L32">
            <v>0</v>
          </cell>
          <cell r="M32">
            <v>0</v>
          </cell>
          <cell r="N32">
            <v>185465</v>
          </cell>
          <cell r="O32">
            <v>0</v>
          </cell>
          <cell r="P32">
            <v>18175734.170000002</v>
          </cell>
          <cell r="Q32">
            <v>0</v>
          </cell>
          <cell r="R32">
            <v>18361199.170000002</v>
          </cell>
          <cell r="S32">
            <v>0</v>
          </cell>
          <cell r="U32">
            <v>18361199.170000002</v>
          </cell>
          <cell r="V32">
            <v>185465</v>
          </cell>
          <cell r="W32">
            <v>68854.497000000003</v>
          </cell>
        </row>
        <row r="33">
          <cell r="D33" t="str">
            <v>N0210</v>
          </cell>
          <cell r="E33" t="str">
            <v>PILOT PRIVATE IRRIGATION PROMO</v>
          </cell>
          <cell r="F33" t="str">
            <v>XDR</v>
          </cell>
          <cell r="G33">
            <v>3</v>
          </cell>
          <cell r="H33">
            <v>678299.1</v>
          </cell>
          <cell r="I33">
            <v>0.75</v>
          </cell>
          <cell r="J33">
            <v>2543.6219999999998</v>
          </cell>
          <cell r="K33">
            <v>2321700.9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678299.1</v>
          </cell>
          <cell r="Q33">
            <v>2321700.9</v>
          </cell>
          <cell r="R33">
            <v>678299.1</v>
          </cell>
          <cell r="S33">
            <v>2321700.9</v>
          </cell>
          <cell r="T33">
            <v>3000000</v>
          </cell>
          <cell r="U33">
            <v>678299.1</v>
          </cell>
          <cell r="V33">
            <v>0</v>
          </cell>
          <cell r="W33">
            <v>2543.6216250000002</v>
          </cell>
        </row>
        <row r="34">
          <cell r="D34">
            <v>28500</v>
          </cell>
          <cell r="E34" t="str">
            <v xml:space="preserve">SELINGUE POWER REHABILITATION </v>
          </cell>
          <cell r="F34" t="str">
            <v>XDR</v>
          </cell>
          <cell r="G34">
            <v>3</v>
          </cell>
          <cell r="H34">
            <v>12391609.359999999</v>
          </cell>
          <cell r="I34">
            <v>0.75</v>
          </cell>
          <cell r="J34">
            <v>46468.535000000003</v>
          </cell>
          <cell r="K34">
            <v>6108390.6399999997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12391609.359999999</v>
          </cell>
          <cell r="Q34">
            <v>6108390.6399999997</v>
          </cell>
          <cell r="R34">
            <v>12391609.359999999</v>
          </cell>
          <cell r="S34">
            <v>6108390.6399999997</v>
          </cell>
          <cell r="T34">
            <v>18500000</v>
          </cell>
          <cell r="U34">
            <v>12391609.359999999</v>
          </cell>
          <cell r="V34">
            <v>0</v>
          </cell>
          <cell r="W34">
            <v>46468.535099999994</v>
          </cell>
        </row>
        <row r="35">
          <cell r="D35">
            <v>29700</v>
          </cell>
          <cell r="E35" t="str">
            <v xml:space="preserve">REGIONAL HYDROPOWER DEV       </v>
          </cell>
          <cell r="F35" t="str">
            <v>XDR</v>
          </cell>
          <cell r="G35">
            <v>3</v>
          </cell>
          <cell r="H35">
            <v>4109800.04</v>
          </cell>
          <cell r="I35">
            <v>0.75</v>
          </cell>
          <cell r="J35">
            <v>15411.75</v>
          </cell>
          <cell r="K35">
            <v>8490199.9600000009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4109800.04</v>
          </cell>
          <cell r="Q35">
            <v>8490199.9600000009</v>
          </cell>
          <cell r="R35">
            <v>4109800.04</v>
          </cell>
          <cell r="S35">
            <v>8490199.9600000009</v>
          </cell>
          <cell r="T35">
            <v>12600000</v>
          </cell>
          <cell r="U35">
            <v>4109800.04</v>
          </cell>
          <cell r="V35">
            <v>0</v>
          </cell>
          <cell r="W35">
            <v>15411.750149999996</v>
          </cell>
        </row>
        <row r="36">
          <cell r="D36" t="str">
            <v>N0040</v>
          </cell>
          <cell r="E36" t="str">
            <v xml:space="preserve">URBAN DEV. &amp; DECENTRALIZATION </v>
          </cell>
          <cell r="F36" t="str">
            <v>XDR</v>
          </cell>
          <cell r="G36">
            <v>3</v>
          </cell>
          <cell r="H36">
            <v>6033277.75</v>
          </cell>
          <cell r="I36">
            <v>0.75</v>
          </cell>
          <cell r="J36">
            <v>22624.792000000001</v>
          </cell>
          <cell r="K36">
            <v>49466722.25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6033277.75</v>
          </cell>
          <cell r="Q36">
            <v>49466722.25</v>
          </cell>
          <cell r="R36">
            <v>6033277.75</v>
          </cell>
          <cell r="S36">
            <v>49466722.25</v>
          </cell>
          <cell r="T36">
            <v>55500000</v>
          </cell>
          <cell r="U36">
            <v>6033277.75</v>
          </cell>
          <cell r="V36">
            <v>0</v>
          </cell>
          <cell r="W36">
            <v>22624.791562499999</v>
          </cell>
        </row>
        <row r="37">
          <cell r="D37">
            <v>7330</v>
          </cell>
          <cell r="E37" t="str">
            <v xml:space="preserve">SECOND EDUCATION              </v>
          </cell>
          <cell r="F37" t="str">
            <v>USD</v>
          </cell>
          <cell r="G37">
            <v>4</v>
          </cell>
          <cell r="H37">
            <v>7962830.4299999997</v>
          </cell>
          <cell r="I37">
            <v>0.75</v>
          </cell>
          <cell r="J37">
            <v>29860.614000000001</v>
          </cell>
          <cell r="K37">
            <v>0</v>
          </cell>
          <cell r="L37">
            <v>0</v>
          </cell>
          <cell r="M37">
            <v>0</v>
          </cell>
          <cell r="N37">
            <v>144778</v>
          </cell>
          <cell r="O37">
            <v>0</v>
          </cell>
          <cell r="P37">
            <v>7818052.4299999997</v>
          </cell>
          <cell r="Q37">
            <v>0</v>
          </cell>
          <cell r="R37">
            <v>7962830.4299999997</v>
          </cell>
          <cell r="S37">
            <v>0</v>
          </cell>
          <cell r="U37">
            <v>7962830.4299999997</v>
          </cell>
          <cell r="V37">
            <v>144778</v>
          </cell>
          <cell r="W37">
            <v>29860.614000000001</v>
          </cell>
        </row>
        <row r="38">
          <cell r="D38">
            <v>7530</v>
          </cell>
          <cell r="E38" t="str">
            <v xml:space="preserve">SECOND MOPTI RICE             </v>
          </cell>
          <cell r="F38" t="str">
            <v>USD</v>
          </cell>
          <cell r="G38">
            <v>4</v>
          </cell>
          <cell r="H38">
            <v>12600000</v>
          </cell>
          <cell r="I38">
            <v>0.75</v>
          </cell>
          <cell r="J38">
            <v>47250</v>
          </cell>
          <cell r="K38">
            <v>0</v>
          </cell>
          <cell r="L38">
            <v>0</v>
          </cell>
          <cell r="M38">
            <v>0</v>
          </cell>
          <cell r="N38">
            <v>225000</v>
          </cell>
          <cell r="O38">
            <v>0</v>
          </cell>
          <cell r="P38">
            <v>12375000</v>
          </cell>
          <cell r="Q38">
            <v>0</v>
          </cell>
          <cell r="R38">
            <v>12600000</v>
          </cell>
          <cell r="S38">
            <v>0</v>
          </cell>
          <cell r="U38">
            <v>12600000</v>
          </cell>
          <cell r="V38">
            <v>225000</v>
          </cell>
          <cell r="W38">
            <v>47250</v>
          </cell>
        </row>
        <row r="39">
          <cell r="D39">
            <v>8540</v>
          </cell>
          <cell r="E39" t="str">
            <v>TECHNICAL ASSIST.&amp; ENGINEERING</v>
          </cell>
          <cell r="F39" t="str">
            <v>USD</v>
          </cell>
          <cell r="G39">
            <v>4</v>
          </cell>
          <cell r="H39">
            <v>3913747.78</v>
          </cell>
          <cell r="I39">
            <v>0.75</v>
          </cell>
          <cell r="J39">
            <v>14676.554</v>
          </cell>
          <cell r="K39">
            <v>0</v>
          </cell>
          <cell r="L39">
            <v>0</v>
          </cell>
          <cell r="M39">
            <v>0</v>
          </cell>
          <cell r="N39">
            <v>67478</v>
          </cell>
          <cell r="O39">
            <v>0</v>
          </cell>
          <cell r="P39">
            <v>3846269.78</v>
          </cell>
          <cell r="Q39">
            <v>0</v>
          </cell>
          <cell r="R39">
            <v>3913747.78</v>
          </cell>
          <cell r="S39">
            <v>0</v>
          </cell>
          <cell r="U39">
            <v>3913747.78</v>
          </cell>
          <cell r="V39">
            <v>67478</v>
          </cell>
          <cell r="W39">
            <v>14676.554</v>
          </cell>
        </row>
        <row r="40">
          <cell r="D40">
            <v>16290</v>
          </cell>
          <cell r="E40" t="str">
            <v xml:space="preserve">FIFTH HIGHWAY                 </v>
          </cell>
          <cell r="F40" t="str">
            <v>XDR</v>
          </cell>
          <cell r="G40">
            <v>4</v>
          </cell>
          <cell r="H40">
            <v>48418500</v>
          </cell>
          <cell r="I40">
            <v>0.75</v>
          </cell>
          <cell r="J40">
            <v>181569.375</v>
          </cell>
          <cell r="K40">
            <v>0</v>
          </cell>
          <cell r="L40">
            <v>0</v>
          </cell>
          <cell r="M40">
            <v>0</v>
          </cell>
          <cell r="N40">
            <v>253500</v>
          </cell>
          <cell r="O40">
            <v>0</v>
          </cell>
          <cell r="P40">
            <v>48165000</v>
          </cell>
          <cell r="Q40">
            <v>0</v>
          </cell>
          <cell r="R40">
            <v>48418500</v>
          </cell>
          <cell r="S40">
            <v>0</v>
          </cell>
          <cell r="U40">
            <v>48418500</v>
          </cell>
          <cell r="V40">
            <v>253500</v>
          </cell>
          <cell r="W40">
            <v>181569.375</v>
          </cell>
        </row>
        <row r="41">
          <cell r="D41">
            <v>23710</v>
          </cell>
          <cell r="E41" t="str">
            <v>PUBLIC WORKS AND CAPACITY BLDG</v>
          </cell>
          <cell r="F41" t="str">
            <v>XDR</v>
          </cell>
          <cell r="G41">
            <v>4</v>
          </cell>
          <cell r="H41">
            <v>14510908.390000001</v>
          </cell>
          <cell r="I41">
            <v>0.75</v>
          </cell>
          <cell r="J41">
            <v>54415.906000000003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14510908.390000001</v>
          </cell>
          <cell r="Q41">
            <v>0</v>
          </cell>
          <cell r="R41">
            <v>14510908.390000001</v>
          </cell>
          <cell r="S41">
            <v>0</v>
          </cell>
          <cell r="U41">
            <v>14510908.390000001</v>
          </cell>
          <cell r="V41">
            <v>0</v>
          </cell>
          <cell r="W41">
            <v>54415.906000000003</v>
          </cell>
        </row>
        <row r="42">
          <cell r="D42">
            <v>23711</v>
          </cell>
          <cell r="E42" t="str">
            <v>PUBLIC WORKS AND CAPACITY BLDG</v>
          </cell>
          <cell r="F42" t="str">
            <v>XDR</v>
          </cell>
          <cell r="G42">
            <v>4</v>
          </cell>
          <cell r="H42">
            <v>6602857.9299999997</v>
          </cell>
          <cell r="I42">
            <v>0.75</v>
          </cell>
          <cell r="J42">
            <v>24760.717000000001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6602857.9299999997</v>
          </cell>
          <cell r="Q42">
            <v>0</v>
          </cell>
          <cell r="R42">
            <v>6602857.9299999997</v>
          </cell>
          <cell r="S42">
            <v>0</v>
          </cell>
          <cell r="U42">
            <v>6602857.9299999997</v>
          </cell>
          <cell r="V42">
            <v>0</v>
          </cell>
          <cell r="W42">
            <v>24760.717000000001</v>
          </cell>
        </row>
        <row r="43">
          <cell r="D43">
            <v>23900</v>
          </cell>
          <cell r="E43" t="str">
            <v xml:space="preserve">MINING SECTOR CAPACITY-BLDG   </v>
          </cell>
          <cell r="F43" t="str">
            <v>XDR</v>
          </cell>
          <cell r="G43">
            <v>4</v>
          </cell>
          <cell r="H43">
            <v>4358718.6399999997</v>
          </cell>
          <cell r="I43">
            <v>0.75</v>
          </cell>
          <cell r="J43">
            <v>16345.195</v>
          </cell>
          <cell r="K43">
            <v>41281.360000000001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4358718.6399999997</v>
          </cell>
          <cell r="Q43">
            <v>41281.360000000001</v>
          </cell>
          <cell r="R43">
            <v>4358718.6399999997</v>
          </cell>
          <cell r="S43">
            <v>41281.360000000001</v>
          </cell>
          <cell r="T43">
            <v>4400000</v>
          </cell>
          <cell r="U43">
            <v>4358718.6399999997</v>
          </cell>
          <cell r="V43">
            <v>0</v>
          </cell>
          <cell r="W43">
            <v>16345.194899999999</v>
          </cell>
        </row>
        <row r="44">
          <cell r="D44">
            <v>14030</v>
          </cell>
          <cell r="E44" t="str">
            <v xml:space="preserve">BIOMASS ALCOHOL &amp; ENERGY      </v>
          </cell>
          <cell r="F44" t="str">
            <v>XDR</v>
          </cell>
          <cell r="G44">
            <v>4</v>
          </cell>
          <cell r="H44">
            <v>6573831.2599999998</v>
          </cell>
          <cell r="I44">
            <v>0.75</v>
          </cell>
          <cell r="J44">
            <v>24651.866999999998</v>
          </cell>
          <cell r="K44">
            <v>0</v>
          </cell>
          <cell r="L44">
            <v>0</v>
          </cell>
          <cell r="M44">
            <v>0</v>
          </cell>
          <cell r="N44">
            <v>35154</v>
          </cell>
          <cell r="O44">
            <v>0</v>
          </cell>
          <cell r="P44">
            <v>6538677.2599999998</v>
          </cell>
          <cell r="Q44">
            <v>0</v>
          </cell>
          <cell r="R44">
            <v>6573831.2599999998</v>
          </cell>
          <cell r="S44">
            <v>0</v>
          </cell>
          <cell r="U44">
            <v>6573831.2599999998</v>
          </cell>
          <cell r="V44">
            <v>35154</v>
          </cell>
          <cell r="W44">
            <v>24651.866999999998</v>
          </cell>
        </row>
        <row r="45">
          <cell r="D45">
            <v>16540</v>
          </cell>
          <cell r="E45" t="str">
            <v xml:space="preserve">SECOND FORESTRY               </v>
          </cell>
          <cell r="F45" t="str">
            <v>XDR</v>
          </cell>
          <cell r="G45">
            <v>4</v>
          </cell>
          <cell r="H45">
            <v>5657477.4299999997</v>
          </cell>
          <cell r="I45">
            <v>0.75</v>
          </cell>
          <cell r="J45">
            <v>21215.54</v>
          </cell>
          <cell r="K45">
            <v>0</v>
          </cell>
          <cell r="L45">
            <v>0</v>
          </cell>
          <cell r="M45">
            <v>0</v>
          </cell>
          <cell r="N45">
            <v>29465</v>
          </cell>
          <cell r="O45">
            <v>0</v>
          </cell>
          <cell r="P45">
            <v>5628012.4299999997</v>
          </cell>
          <cell r="Q45">
            <v>0</v>
          </cell>
          <cell r="R45">
            <v>5657477.4299999997</v>
          </cell>
          <cell r="S45">
            <v>0</v>
          </cell>
          <cell r="U45">
            <v>5657477.4299999997</v>
          </cell>
          <cell r="V45">
            <v>29465</v>
          </cell>
          <cell r="W45">
            <v>21215.54</v>
          </cell>
        </row>
        <row r="46">
          <cell r="D46">
            <v>21880</v>
          </cell>
          <cell r="E46" t="str">
            <v xml:space="preserve">STRUCTURAL ADJUSTMENT         </v>
          </cell>
          <cell r="F46" t="str">
            <v>XDR</v>
          </cell>
          <cell r="G46">
            <v>4</v>
          </cell>
          <cell r="H46">
            <v>50290160.079999998</v>
          </cell>
          <cell r="I46">
            <v>0.75</v>
          </cell>
          <cell r="J46">
            <v>188588.1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50290160.079999998</v>
          </cell>
          <cell r="Q46">
            <v>0</v>
          </cell>
          <cell r="R46">
            <v>50290160.079999998</v>
          </cell>
          <cell r="S46">
            <v>0</v>
          </cell>
          <cell r="U46">
            <v>50290160.079999998</v>
          </cell>
          <cell r="V46">
            <v>0</v>
          </cell>
          <cell r="W46">
            <v>188588.1</v>
          </cell>
        </row>
        <row r="47">
          <cell r="D47">
            <v>22170</v>
          </cell>
          <cell r="E47" t="str">
            <v>2ND HEALTH, POPULATION &amp; RURAL</v>
          </cell>
          <cell r="F47" t="str">
            <v>XDR</v>
          </cell>
          <cell r="G47">
            <v>4</v>
          </cell>
          <cell r="H47">
            <v>19123353.859999999</v>
          </cell>
          <cell r="I47">
            <v>0.75</v>
          </cell>
          <cell r="J47">
            <v>71712.577000000005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19123353.859999999</v>
          </cell>
          <cell r="Q47">
            <v>0</v>
          </cell>
          <cell r="R47">
            <v>19123353.859999999</v>
          </cell>
          <cell r="S47">
            <v>0</v>
          </cell>
          <cell r="U47">
            <v>19123353.859999999</v>
          </cell>
          <cell r="V47">
            <v>0</v>
          </cell>
          <cell r="W47">
            <v>71712.577000000005</v>
          </cell>
        </row>
        <row r="48">
          <cell r="D48">
            <v>26730</v>
          </cell>
          <cell r="E48" t="str">
            <v xml:space="preserve">EDUCATION SECTORAL ADJUSTMENT </v>
          </cell>
          <cell r="F48" t="str">
            <v>XDR</v>
          </cell>
          <cell r="G48">
            <v>4</v>
          </cell>
          <cell r="H48">
            <v>34300000</v>
          </cell>
          <cell r="I48">
            <v>0.75</v>
          </cell>
          <cell r="J48">
            <v>128625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34300000</v>
          </cell>
          <cell r="Q48">
            <v>0</v>
          </cell>
          <cell r="R48">
            <v>34300000</v>
          </cell>
          <cell r="S48">
            <v>0</v>
          </cell>
          <cell r="U48">
            <v>34300000</v>
          </cell>
          <cell r="V48">
            <v>0</v>
          </cell>
          <cell r="W48">
            <v>128625</v>
          </cell>
        </row>
        <row r="49">
          <cell r="D49">
            <v>26170</v>
          </cell>
          <cell r="E49" t="str">
            <v xml:space="preserve">TRANSPORT SECTOR              </v>
          </cell>
          <cell r="F49" t="str">
            <v>XDR</v>
          </cell>
          <cell r="G49">
            <v>4</v>
          </cell>
          <cell r="H49">
            <v>30513173.690000001</v>
          </cell>
          <cell r="I49">
            <v>0.75</v>
          </cell>
          <cell r="J49">
            <v>114424.401</v>
          </cell>
          <cell r="K49">
            <v>15586826.310000001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30513173.690000001</v>
          </cell>
          <cell r="Q49">
            <v>15586826.310000001</v>
          </cell>
          <cell r="R49">
            <v>30513173.690000001</v>
          </cell>
          <cell r="S49">
            <v>15586826.310000001</v>
          </cell>
          <cell r="T49">
            <v>46100000</v>
          </cell>
          <cell r="U49">
            <v>30513173.689999998</v>
          </cell>
          <cell r="V49">
            <v>0</v>
          </cell>
          <cell r="W49">
            <v>114424.40133749999</v>
          </cell>
        </row>
        <row r="50">
          <cell r="D50">
            <v>19370</v>
          </cell>
          <cell r="E50" t="str">
            <v xml:space="preserve">PUBLIC ENTERPRISE SECTOR ADJ. </v>
          </cell>
          <cell r="F50" t="str">
            <v>XDR</v>
          </cell>
          <cell r="G50">
            <v>5</v>
          </cell>
          <cell r="H50">
            <v>28518000</v>
          </cell>
          <cell r="I50">
            <v>0.75</v>
          </cell>
          <cell r="J50">
            <v>106942.5</v>
          </cell>
          <cell r="K50">
            <v>0</v>
          </cell>
          <cell r="L50">
            <v>0</v>
          </cell>
          <cell r="M50">
            <v>0</v>
          </cell>
          <cell r="N50">
            <v>294000</v>
          </cell>
          <cell r="O50">
            <v>0</v>
          </cell>
          <cell r="P50">
            <v>28224000</v>
          </cell>
          <cell r="Q50">
            <v>0</v>
          </cell>
          <cell r="R50">
            <v>28518000</v>
          </cell>
          <cell r="S50">
            <v>0</v>
          </cell>
          <cell r="U50">
            <v>28518000</v>
          </cell>
          <cell r="V50">
            <v>294000</v>
          </cell>
          <cell r="W50">
            <v>106942.5</v>
          </cell>
        </row>
        <row r="51">
          <cell r="D51">
            <v>19380</v>
          </cell>
          <cell r="E51" t="str">
            <v>PUBLIC ENTERPRISE INSTITU. DEV</v>
          </cell>
          <cell r="F51" t="str">
            <v>XDR</v>
          </cell>
          <cell r="G51">
            <v>5</v>
          </cell>
          <cell r="H51">
            <v>6641880.5499999998</v>
          </cell>
          <cell r="I51">
            <v>0.75</v>
          </cell>
          <cell r="J51">
            <v>24907.052</v>
          </cell>
          <cell r="K51">
            <v>0</v>
          </cell>
          <cell r="L51">
            <v>0</v>
          </cell>
          <cell r="M51">
            <v>0</v>
          </cell>
          <cell r="N51">
            <v>68472</v>
          </cell>
          <cell r="O51">
            <v>0</v>
          </cell>
          <cell r="P51">
            <v>6573408.5499999998</v>
          </cell>
          <cell r="Q51">
            <v>0</v>
          </cell>
          <cell r="R51">
            <v>6641880.5499999998</v>
          </cell>
          <cell r="S51">
            <v>0</v>
          </cell>
          <cell r="U51">
            <v>6641880.5499999998</v>
          </cell>
          <cell r="V51">
            <v>68472</v>
          </cell>
          <cell r="W51">
            <v>24907.052</v>
          </cell>
        </row>
        <row r="52">
          <cell r="D52">
            <v>22350</v>
          </cell>
          <cell r="E52" t="str">
            <v xml:space="preserve">AGRICULTURAL SERVICES         </v>
          </cell>
          <cell r="F52" t="str">
            <v>XDR</v>
          </cell>
          <cell r="G52">
            <v>5</v>
          </cell>
          <cell r="H52">
            <v>18300000</v>
          </cell>
          <cell r="I52">
            <v>0.75</v>
          </cell>
          <cell r="J52">
            <v>68625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18300000</v>
          </cell>
          <cell r="Q52">
            <v>0</v>
          </cell>
          <cell r="R52">
            <v>18300000</v>
          </cell>
          <cell r="S52">
            <v>0</v>
          </cell>
          <cell r="U52">
            <v>18300000</v>
          </cell>
          <cell r="V52">
            <v>0</v>
          </cell>
          <cell r="W52">
            <v>68625</v>
          </cell>
        </row>
        <row r="53">
          <cell r="D53">
            <v>25800</v>
          </cell>
          <cell r="E53" t="str">
            <v xml:space="preserve">ECONOMIC RECOVERY             </v>
          </cell>
          <cell r="F53" t="str">
            <v>XDR</v>
          </cell>
          <cell r="G53">
            <v>5</v>
          </cell>
          <cell r="H53">
            <v>18200000</v>
          </cell>
          <cell r="I53">
            <v>0.75</v>
          </cell>
          <cell r="J53">
            <v>68250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18200000</v>
          </cell>
          <cell r="Q53">
            <v>0</v>
          </cell>
          <cell r="R53">
            <v>18200000</v>
          </cell>
          <cell r="S53">
            <v>0</v>
          </cell>
          <cell r="U53">
            <v>18200000</v>
          </cell>
          <cell r="V53">
            <v>0</v>
          </cell>
          <cell r="W53">
            <v>68250</v>
          </cell>
        </row>
        <row r="54">
          <cell r="D54">
            <v>25570</v>
          </cell>
          <cell r="E54" t="str">
            <v>NATIONAL AGRICULTURAL RESEARCH</v>
          </cell>
          <cell r="F54" t="str">
            <v>XDR</v>
          </cell>
          <cell r="G54">
            <v>5</v>
          </cell>
          <cell r="H54">
            <v>10346435.42</v>
          </cell>
          <cell r="I54">
            <v>0.75</v>
          </cell>
          <cell r="J54">
            <v>38799.133000000002</v>
          </cell>
          <cell r="K54">
            <v>3853564.58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10346435.42</v>
          </cell>
          <cell r="Q54">
            <v>3853564.58</v>
          </cell>
          <cell r="R54">
            <v>10346435.42</v>
          </cell>
          <cell r="S54">
            <v>3853564.58</v>
          </cell>
          <cell r="T54">
            <v>14200000</v>
          </cell>
          <cell r="U54">
            <v>10346435.42</v>
          </cell>
          <cell r="V54">
            <v>0</v>
          </cell>
          <cell r="W54">
            <v>38799.132825000001</v>
          </cell>
        </row>
        <row r="55">
          <cell r="D55">
            <v>8830</v>
          </cell>
          <cell r="E55" t="str">
            <v xml:space="preserve">FORESTRY                      </v>
          </cell>
          <cell r="F55" t="str">
            <v>USD</v>
          </cell>
          <cell r="G55">
            <v>5</v>
          </cell>
          <cell r="H55">
            <v>3915000</v>
          </cell>
          <cell r="I55">
            <v>0.75</v>
          </cell>
          <cell r="J55">
            <v>14681.25</v>
          </cell>
          <cell r="K55">
            <v>0</v>
          </cell>
          <cell r="L55">
            <v>0</v>
          </cell>
          <cell r="M55">
            <v>0</v>
          </cell>
          <cell r="N55">
            <v>67500</v>
          </cell>
          <cell r="O55">
            <v>0</v>
          </cell>
          <cell r="P55">
            <v>3847500</v>
          </cell>
          <cell r="Q55">
            <v>0</v>
          </cell>
          <cell r="R55">
            <v>3915000</v>
          </cell>
          <cell r="S55">
            <v>0</v>
          </cell>
          <cell r="U55">
            <v>3915000</v>
          </cell>
          <cell r="V55">
            <v>67500</v>
          </cell>
          <cell r="W55">
            <v>14681.25</v>
          </cell>
        </row>
        <row r="56">
          <cell r="D56">
            <v>11740</v>
          </cell>
          <cell r="E56" t="str">
            <v xml:space="preserve">ODIPAC TECHNICAL ASSISTANCE   </v>
          </cell>
          <cell r="F56" t="str">
            <v>XDR</v>
          </cell>
          <cell r="G56">
            <v>5</v>
          </cell>
          <cell r="H56">
            <v>5032500</v>
          </cell>
          <cell r="I56">
            <v>0.75</v>
          </cell>
          <cell r="J56">
            <v>18871.875</v>
          </cell>
          <cell r="K56">
            <v>0</v>
          </cell>
          <cell r="L56">
            <v>0</v>
          </cell>
          <cell r="M56">
            <v>0</v>
          </cell>
          <cell r="N56">
            <v>27500</v>
          </cell>
          <cell r="O56">
            <v>0</v>
          </cell>
          <cell r="P56">
            <v>5005000</v>
          </cell>
          <cell r="Q56">
            <v>0</v>
          </cell>
          <cell r="R56">
            <v>5032500</v>
          </cell>
          <cell r="S56">
            <v>0</v>
          </cell>
          <cell r="U56">
            <v>5032500</v>
          </cell>
          <cell r="V56">
            <v>27500</v>
          </cell>
          <cell r="W56">
            <v>18871.875</v>
          </cell>
        </row>
        <row r="57">
          <cell r="D57">
            <v>14220</v>
          </cell>
          <cell r="E57" t="str">
            <v xml:space="preserve">HEALTH DEVELOPMENT            </v>
          </cell>
          <cell r="F57" t="str">
            <v>XDR</v>
          </cell>
          <cell r="G57">
            <v>5</v>
          </cell>
          <cell r="H57">
            <v>14647893.75</v>
          </cell>
          <cell r="I57">
            <v>0.75</v>
          </cell>
          <cell r="J57">
            <v>54929.601999999999</v>
          </cell>
          <cell r="K57">
            <v>0</v>
          </cell>
          <cell r="L57">
            <v>0</v>
          </cell>
          <cell r="M57">
            <v>0</v>
          </cell>
          <cell r="N57">
            <v>77914</v>
          </cell>
          <cell r="O57">
            <v>0</v>
          </cell>
          <cell r="P57">
            <v>14569979.75</v>
          </cell>
          <cell r="Q57">
            <v>0</v>
          </cell>
          <cell r="R57">
            <v>14647893.75</v>
          </cell>
          <cell r="S57">
            <v>0</v>
          </cell>
          <cell r="U57">
            <v>14647893.75</v>
          </cell>
          <cell r="V57">
            <v>77914</v>
          </cell>
          <cell r="W57">
            <v>54929.601999999999</v>
          </cell>
        </row>
        <row r="58">
          <cell r="D58">
            <v>24320</v>
          </cell>
          <cell r="E58" t="str">
            <v xml:space="preserve">PRIVATE SECTOR ASSISTANCE     </v>
          </cell>
          <cell r="F58" t="str">
            <v>XDR</v>
          </cell>
          <cell r="G58">
            <v>5</v>
          </cell>
          <cell r="H58">
            <v>4205896.78</v>
          </cell>
          <cell r="I58">
            <v>0.75</v>
          </cell>
          <cell r="J58">
            <v>15772.112999999999</v>
          </cell>
          <cell r="K58">
            <v>3994103.22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4205896.78</v>
          </cell>
          <cell r="Q58">
            <v>3994103.22</v>
          </cell>
          <cell r="R58">
            <v>4205896.78</v>
          </cell>
          <cell r="S58">
            <v>3994103.22</v>
          </cell>
          <cell r="T58">
            <v>8200000</v>
          </cell>
          <cell r="U58">
            <v>4205896.78</v>
          </cell>
          <cell r="V58">
            <v>0</v>
          </cell>
          <cell r="W58">
            <v>15772.112924999998</v>
          </cell>
        </row>
        <row r="59">
          <cell r="D59">
            <v>28940</v>
          </cell>
          <cell r="E59" t="str">
            <v xml:space="preserve">ECONOMIC MANAGEMENT           </v>
          </cell>
          <cell r="F59" t="str">
            <v>XDR</v>
          </cell>
          <cell r="G59">
            <v>5</v>
          </cell>
          <cell r="H59">
            <v>34520652.109999999</v>
          </cell>
          <cell r="I59">
            <v>0.75</v>
          </cell>
          <cell r="J59">
            <v>129452.44500000001</v>
          </cell>
          <cell r="K59">
            <v>7079347.8899999997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34520652.109999999</v>
          </cell>
          <cell r="Q59">
            <v>7079347.8899999997</v>
          </cell>
          <cell r="R59">
            <v>34520652.109999999</v>
          </cell>
          <cell r="S59">
            <v>7079347.8899999997</v>
          </cell>
          <cell r="T59">
            <v>41600000</v>
          </cell>
          <cell r="U59">
            <v>34520652.109999999</v>
          </cell>
          <cell r="V59">
            <v>0</v>
          </cell>
          <cell r="W59">
            <v>129452.44541249999</v>
          </cell>
        </row>
        <row r="60">
          <cell r="D60">
            <v>1970</v>
          </cell>
          <cell r="E60" t="str">
            <v xml:space="preserve">HIGHWAY                       </v>
          </cell>
          <cell r="F60" t="str">
            <v>USD</v>
          </cell>
          <cell r="G60">
            <v>6</v>
          </cell>
          <cell r="H60">
            <v>5448468.3200000003</v>
          </cell>
          <cell r="I60">
            <v>0.75</v>
          </cell>
          <cell r="J60">
            <v>20431.756000000001</v>
          </cell>
          <cell r="K60">
            <v>0</v>
          </cell>
          <cell r="L60">
            <v>0</v>
          </cell>
          <cell r="M60">
            <v>0</v>
          </cell>
          <cell r="N60">
            <v>132889.47</v>
          </cell>
          <cell r="O60">
            <v>0</v>
          </cell>
          <cell r="P60">
            <v>5315578.8499999996</v>
          </cell>
          <cell r="Q60">
            <v>0</v>
          </cell>
          <cell r="R60">
            <v>5448468.3200000003</v>
          </cell>
          <cell r="S60">
            <v>0</v>
          </cell>
          <cell r="U60">
            <v>5448468.3200000003</v>
          </cell>
          <cell r="V60">
            <v>132889.47</v>
          </cell>
          <cell r="W60">
            <v>20431.756000000001</v>
          </cell>
        </row>
        <row r="61">
          <cell r="D61">
            <v>2770</v>
          </cell>
          <cell r="E61" t="str">
            <v xml:space="preserve">MOPTI RICE                    </v>
          </cell>
          <cell r="F61" t="str">
            <v>USD</v>
          </cell>
          <cell r="G61">
            <v>6</v>
          </cell>
          <cell r="H61">
            <v>4563672.46</v>
          </cell>
          <cell r="I61">
            <v>0.75</v>
          </cell>
          <cell r="J61">
            <v>17113.772000000001</v>
          </cell>
          <cell r="K61">
            <v>0</v>
          </cell>
          <cell r="L61">
            <v>0</v>
          </cell>
          <cell r="M61">
            <v>0</v>
          </cell>
          <cell r="N61">
            <v>103719.83</v>
          </cell>
          <cell r="O61">
            <v>0</v>
          </cell>
          <cell r="P61">
            <v>4459952.63</v>
          </cell>
          <cell r="Q61">
            <v>0</v>
          </cell>
          <cell r="R61">
            <v>4563672.46</v>
          </cell>
          <cell r="S61">
            <v>0</v>
          </cell>
          <cell r="U61">
            <v>4563672.46</v>
          </cell>
          <cell r="V61">
            <v>103719.83</v>
          </cell>
          <cell r="W61">
            <v>17113.772000000001</v>
          </cell>
        </row>
        <row r="62">
          <cell r="D62">
            <v>2771</v>
          </cell>
          <cell r="E62" t="str">
            <v xml:space="preserve">MOPTI RICE                    </v>
          </cell>
          <cell r="F62" t="str">
            <v>USD</v>
          </cell>
          <cell r="G62">
            <v>6</v>
          </cell>
          <cell r="H62">
            <v>1716000</v>
          </cell>
          <cell r="I62">
            <v>0.75</v>
          </cell>
          <cell r="J62">
            <v>6435</v>
          </cell>
          <cell r="K62">
            <v>0</v>
          </cell>
          <cell r="L62">
            <v>0</v>
          </cell>
          <cell r="M62">
            <v>0</v>
          </cell>
          <cell r="N62">
            <v>39000</v>
          </cell>
          <cell r="O62">
            <v>0</v>
          </cell>
          <cell r="P62">
            <v>1677000</v>
          </cell>
          <cell r="Q62">
            <v>0</v>
          </cell>
          <cell r="R62">
            <v>1716000</v>
          </cell>
          <cell r="S62">
            <v>0</v>
          </cell>
          <cell r="U62">
            <v>1716000</v>
          </cell>
          <cell r="V62">
            <v>39000</v>
          </cell>
          <cell r="W62">
            <v>6435</v>
          </cell>
        </row>
        <row r="63">
          <cell r="D63">
            <v>3830</v>
          </cell>
          <cell r="E63" t="str">
            <v xml:space="preserve">SECOND HIGHWAY                </v>
          </cell>
          <cell r="F63" t="str">
            <v>USD</v>
          </cell>
          <cell r="G63">
            <v>6</v>
          </cell>
          <cell r="H63">
            <v>6555000</v>
          </cell>
          <cell r="I63">
            <v>0.75</v>
          </cell>
          <cell r="J63">
            <v>24581.25</v>
          </cell>
          <cell r="K63">
            <v>0</v>
          </cell>
          <cell r="L63">
            <v>0</v>
          </cell>
          <cell r="M63">
            <v>0</v>
          </cell>
          <cell r="N63">
            <v>142500</v>
          </cell>
          <cell r="O63">
            <v>0</v>
          </cell>
          <cell r="P63">
            <v>6412500</v>
          </cell>
          <cell r="Q63">
            <v>0</v>
          </cell>
          <cell r="R63">
            <v>6555000</v>
          </cell>
          <cell r="S63">
            <v>0</v>
          </cell>
          <cell r="U63">
            <v>6555000</v>
          </cell>
          <cell r="V63">
            <v>142500</v>
          </cell>
          <cell r="W63">
            <v>24581.25</v>
          </cell>
        </row>
        <row r="64">
          <cell r="D64">
            <v>3831</v>
          </cell>
          <cell r="E64" t="str">
            <v xml:space="preserve">SECOND HIGHWAY                </v>
          </cell>
          <cell r="F64" t="str">
            <v>USD</v>
          </cell>
          <cell r="G64">
            <v>6</v>
          </cell>
          <cell r="H64">
            <v>5727000</v>
          </cell>
          <cell r="I64">
            <v>0.75</v>
          </cell>
          <cell r="J64">
            <v>21476.25</v>
          </cell>
          <cell r="K64">
            <v>0</v>
          </cell>
          <cell r="L64">
            <v>0</v>
          </cell>
          <cell r="M64">
            <v>0</v>
          </cell>
          <cell r="N64">
            <v>124500</v>
          </cell>
          <cell r="O64">
            <v>0</v>
          </cell>
          <cell r="P64">
            <v>5602500</v>
          </cell>
          <cell r="Q64">
            <v>0</v>
          </cell>
          <cell r="R64">
            <v>5727000</v>
          </cell>
          <cell r="S64">
            <v>0</v>
          </cell>
          <cell r="U64">
            <v>5727000</v>
          </cell>
          <cell r="V64">
            <v>124500</v>
          </cell>
          <cell r="W64">
            <v>21476.25</v>
          </cell>
        </row>
        <row r="65">
          <cell r="D65">
            <v>5990</v>
          </cell>
          <cell r="E65" t="str">
            <v xml:space="preserve">THIRD HIGHWAY                 </v>
          </cell>
          <cell r="F65" t="str">
            <v>USD</v>
          </cell>
          <cell r="G65">
            <v>6</v>
          </cell>
          <cell r="H65">
            <v>7771879.4199999999</v>
          </cell>
          <cell r="I65">
            <v>0.75</v>
          </cell>
          <cell r="J65">
            <v>29144.547999999999</v>
          </cell>
          <cell r="K65">
            <v>0</v>
          </cell>
          <cell r="L65">
            <v>0</v>
          </cell>
          <cell r="M65">
            <v>0</v>
          </cell>
          <cell r="N65">
            <v>149460</v>
          </cell>
          <cell r="O65">
            <v>0</v>
          </cell>
          <cell r="P65">
            <v>7622419.4199999999</v>
          </cell>
          <cell r="Q65">
            <v>0</v>
          </cell>
          <cell r="R65">
            <v>7771879.4199999999</v>
          </cell>
          <cell r="S65">
            <v>0</v>
          </cell>
          <cell r="U65">
            <v>7771879.4199999999</v>
          </cell>
          <cell r="V65">
            <v>149460</v>
          </cell>
          <cell r="W65">
            <v>29144.547999999999</v>
          </cell>
        </row>
        <row r="66">
          <cell r="D66">
            <v>6690</v>
          </cell>
          <cell r="E66" t="str">
            <v xml:space="preserve">MALI-SUD AGRICULTURAL         </v>
          </cell>
          <cell r="F66" t="str">
            <v>USD</v>
          </cell>
          <cell r="G66">
            <v>6</v>
          </cell>
          <cell r="H66">
            <v>11971600.779999999</v>
          </cell>
          <cell r="I66">
            <v>0.75</v>
          </cell>
          <cell r="J66">
            <v>44893.502999999997</v>
          </cell>
          <cell r="K66">
            <v>0</v>
          </cell>
          <cell r="L66">
            <v>0</v>
          </cell>
          <cell r="M66">
            <v>0</v>
          </cell>
          <cell r="N66">
            <v>225878</v>
          </cell>
          <cell r="O66">
            <v>0</v>
          </cell>
          <cell r="P66">
            <v>11745722.779999999</v>
          </cell>
          <cell r="Q66">
            <v>0</v>
          </cell>
          <cell r="R66">
            <v>11971600.779999999</v>
          </cell>
          <cell r="S66">
            <v>0</v>
          </cell>
          <cell r="U66">
            <v>11971600.779999999</v>
          </cell>
          <cell r="V66">
            <v>225878</v>
          </cell>
          <cell r="W66">
            <v>44893.502999999997</v>
          </cell>
        </row>
        <row r="67">
          <cell r="D67">
            <v>9430</v>
          </cell>
          <cell r="E67" t="str">
            <v xml:space="preserve">URBAN DEVELOPMENT             </v>
          </cell>
          <cell r="F67" t="str">
            <v>USD</v>
          </cell>
          <cell r="G67">
            <v>6</v>
          </cell>
          <cell r="H67">
            <v>10620000</v>
          </cell>
          <cell r="I67">
            <v>0.75</v>
          </cell>
          <cell r="J67">
            <v>39825</v>
          </cell>
          <cell r="K67">
            <v>0</v>
          </cell>
          <cell r="L67">
            <v>0</v>
          </cell>
          <cell r="M67">
            <v>0</v>
          </cell>
          <cell r="N67">
            <v>180000</v>
          </cell>
          <cell r="O67">
            <v>0</v>
          </cell>
          <cell r="P67">
            <v>10440000</v>
          </cell>
          <cell r="Q67">
            <v>0</v>
          </cell>
          <cell r="R67">
            <v>10620000</v>
          </cell>
          <cell r="S67">
            <v>0</v>
          </cell>
          <cell r="U67">
            <v>10620000</v>
          </cell>
          <cell r="V67">
            <v>180000</v>
          </cell>
          <cell r="W67">
            <v>39825</v>
          </cell>
        </row>
        <row r="68">
          <cell r="D68">
            <v>14150</v>
          </cell>
          <cell r="E68" t="str">
            <v>2ND MALI-SUD RURAL DEVELOPMENT</v>
          </cell>
          <cell r="F68" t="str">
            <v>XDR</v>
          </cell>
          <cell r="G68">
            <v>6</v>
          </cell>
          <cell r="H68">
            <v>22520840.969999999</v>
          </cell>
          <cell r="I68">
            <v>0.75</v>
          </cell>
          <cell r="J68">
            <v>84453.153999999995</v>
          </cell>
          <cell r="K68">
            <v>0</v>
          </cell>
          <cell r="L68">
            <v>0</v>
          </cell>
          <cell r="M68">
            <v>0</v>
          </cell>
          <cell r="N68">
            <v>120432</v>
          </cell>
          <cell r="O68">
            <v>0</v>
          </cell>
          <cell r="P68">
            <v>22400408.969999999</v>
          </cell>
          <cell r="Q68">
            <v>0</v>
          </cell>
          <cell r="R68">
            <v>22520840.969999999</v>
          </cell>
          <cell r="S68">
            <v>0</v>
          </cell>
          <cell r="U68">
            <v>22520840.969999999</v>
          </cell>
          <cell r="V68">
            <v>120432</v>
          </cell>
          <cell r="W68">
            <v>84453.153999999995</v>
          </cell>
        </row>
        <row r="69">
          <cell r="D69" t="str">
            <v>N0370</v>
          </cell>
          <cell r="E69" t="str">
            <v xml:space="preserve">GRASSROOTS HUNGER &amp; POVERTY   </v>
          </cell>
          <cell r="F69" t="str">
            <v>XDR</v>
          </cell>
          <cell r="G69">
            <v>6</v>
          </cell>
          <cell r="H69">
            <v>3194397.77</v>
          </cell>
          <cell r="I69">
            <v>0.75</v>
          </cell>
          <cell r="J69">
            <v>11978.992</v>
          </cell>
          <cell r="K69">
            <v>12705602.23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3194397.77</v>
          </cell>
          <cell r="Q69">
            <v>12705602.23</v>
          </cell>
          <cell r="R69">
            <v>3194397.77</v>
          </cell>
          <cell r="S69">
            <v>12705602.23</v>
          </cell>
          <cell r="T69">
            <v>15900000</v>
          </cell>
          <cell r="U69">
            <v>3194397.77</v>
          </cell>
          <cell r="V69">
            <v>0</v>
          </cell>
          <cell r="W69">
            <v>11978.991637499998</v>
          </cell>
        </row>
        <row r="70">
          <cell r="D70">
            <v>950</v>
          </cell>
          <cell r="E70" t="str">
            <v xml:space="preserve">RAILWAY                       </v>
          </cell>
          <cell r="F70" t="str">
            <v>USD</v>
          </cell>
          <cell r="G70">
            <v>7</v>
          </cell>
          <cell r="H70">
            <v>5322580.2699999996</v>
          </cell>
          <cell r="I70">
            <v>0.75</v>
          </cell>
          <cell r="J70">
            <v>19959.675999999999</v>
          </cell>
          <cell r="K70">
            <v>0</v>
          </cell>
          <cell r="L70">
            <v>0</v>
          </cell>
          <cell r="M70">
            <v>0</v>
          </cell>
          <cell r="N70">
            <v>161290.29999999999</v>
          </cell>
          <cell r="O70">
            <v>0</v>
          </cell>
          <cell r="P70">
            <v>5161289.97</v>
          </cell>
          <cell r="Q70">
            <v>0</v>
          </cell>
          <cell r="V70">
            <v>161290.29999999999</v>
          </cell>
          <cell r="W70">
            <v>19959.675999999999</v>
          </cell>
        </row>
        <row r="71">
          <cell r="D71">
            <v>4910</v>
          </cell>
          <cell r="E71" t="str">
            <v xml:space="preserve">INTEGRATED RURAL DEVELOPMENT  </v>
          </cell>
          <cell r="F71" t="str">
            <v>USD</v>
          </cell>
          <cell r="G71">
            <v>7</v>
          </cell>
          <cell r="H71">
            <v>5760000</v>
          </cell>
          <cell r="I71">
            <v>0.75</v>
          </cell>
          <cell r="J71">
            <v>21600</v>
          </cell>
          <cell r="K71">
            <v>0</v>
          </cell>
          <cell r="L71">
            <v>0</v>
          </cell>
          <cell r="M71">
            <v>0</v>
          </cell>
          <cell r="N71">
            <v>120000</v>
          </cell>
          <cell r="O71">
            <v>0</v>
          </cell>
          <cell r="P71">
            <v>5640000</v>
          </cell>
          <cell r="Q71">
            <v>0</v>
          </cell>
          <cell r="V71">
            <v>120000</v>
          </cell>
          <cell r="W71">
            <v>21600</v>
          </cell>
        </row>
        <row r="72">
          <cell r="D72">
            <v>5380</v>
          </cell>
          <cell r="E72" t="str">
            <v xml:space="preserve">LIVESTOCK                     </v>
          </cell>
          <cell r="F72" t="str">
            <v>USD</v>
          </cell>
          <cell r="G72">
            <v>7</v>
          </cell>
          <cell r="H72">
            <v>9975000</v>
          </cell>
          <cell r="I72">
            <v>0.75</v>
          </cell>
          <cell r="J72">
            <v>37406.25</v>
          </cell>
          <cell r="K72">
            <v>0</v>
          </cell>
          <cell r="L72">
            <v>0</v>
          </cell>
          <cell r="M72">
            <v>0</v>
          </cell>
          <cell r="N72">
            <v>199500</v>
          </cell>
          <cell r="O72">
            <v>0</v>
          </cell>
          <cell r="P72">
            <v>9775500</v>
          </cell>
          <cell r="Q72">
            <v>0</v>
          </cell>
          <cell r="V72">
            <v>199500</v>
          </cell>
          <cell r="W72">
            <v>37406.25</v>
          </cell>
        </row>
        <row r="73">
          <cell r="D73">
            <v>9860</v>
          </cell>
          <cell r="E73" t="str">
            <v xml:space="preserve">INDUSTRIAL DEVELOPMENT        </v>
          </cell>
          <cell r="F73" t="str">
            <v>USD</v>
          </cell>
          <cell r="G73">
            <v>7</v>
          </cell>
          <cell r="H73">
            <v>7176715.0099999998</v>
          </cell>
          <cell r="I73">
            <v>0.75</v>
          </cell>
          <cell r="J73">
            <v>26912.681</v>
          </cell>
          <cell r="K73">
            <v>0</v>
          </cell>
          <cell r="L73">
            <v>0</v>
          </cell>
          <cell r="M73">
            <v>0</v>
          </cell>
          <cell r="N73">
            <v>119611</v>
          </cell>
          <cell r="O73">
            <v>0</v>
          </cell>
          <cell r="P73">
            <v>7057104.0099999998</v>
          </cell>
          <cell r="Q73">
            <v>0</v>
          </cell>
          <cell r="V73">
            <v>119611</v>
          </cell>
          <cell r="W73">
            <v>26912.681</v>
          </cell>
        </row>
        <row r="74">
          <cell r="D74">
            <v>11040</v>
          </cell>
          <cell r="E74" t="str">
            <v xml:space="preserve">ROAD MAINTENANCE              </v>
          </cell>
          <cell r="F74" t="str">
            <v>XDR</v>
          </cell>
          <cell r="G74">
            <v>7</v>
          </cell>
          <cell r="H74">
            <v>12171081.35</v>
          </cell>
          <cell r="I74">
            <v>0.75</v>
          </cell>
          <cell r="J74">
            <v>45641.555</v>
          </cell>
          <cell r="K74">
            <v>0</v>
          </cell>
          <cell r="L74">
            <v>0</v>
          </cell>
          <cell r="M74">
            <v>0</v>
          </cell>
          <cell r="N74">
            <v>66874</v>
          </cell>
          <cell r="O74">
            <v>0</v>
          </cell>
          <cell r="P74">
            <v>12104207.35</v>
          </cell>
          <cell r="Q74">
            <v>0</v>
          </cell>
          <cell r="V74">
            <v>66874</v>
          </cell>
          <cell r="W74">
            <v>45641.555</v>
          </cell>
        </row>
        <row r="75">
          <cell r="D75">
            <v>3210</v>
          </cell>
          <cell r="E75" t="str">
            <v xml:space="preserve">TELECOMMUNICATIONS            </v>
          </cell>
          <cell r="F75" t="str">
            <v>USD</v>
          </cell>
          <cell r="G75">
            <v>7</v>
          </cell>
          <cell r="H75">
            <v>2376000</v>
          </cell>
          <cell r="I75">
            <v>0.75</v>
          </cell>
          <cell r="J75">
            <v>8910</v>
          </cell>
          <cell r="K75">
            <v>0</v>
          </cell>
          <cell r="L75">
            <v>0</v>
          </cell>
          <cell r="M75">
            <v>0</v>
          </cell>
          <cell r="N75">
            <v>54000</v>
          </cell>
          <cell r="O75">
            <v>0</v>
          </cell>
          <cell r="P75">
            <v>2322000</v>
          </cell>
          <cell r="Q75">
            <v>0</v>
          </cell>
          <cell r="V75">
            <v>54000</v>
          </cell>
          <cell r="W75">
            <v>8910</v>
          </cell>
        </row>
        <row r="76">
          <cell r="D76">
            <v>3840</v>
          </cell>
          <cell r="E76" t="str">
            <v xml:space="preserve">SECOND RAILWAYS               </v>
          </cell>
          <cell r="F76" t="str">
            <v>USD</v>
          </cell>
          <cell r="G76">
            <v>7</v>
          </cell>
          <cell r="H76">
            <v>4623000</v>
          </cell>
          <cell r="I76">
            <v>0.75</v>
          </cell>
          <cell r="J76">
            <v>17336.25</v>
          </cell>
          <cell r="K76">
            <v>0</v>
          </cell>
          <cell r="L76">
            <v>0</v>
          </cell>
          <cell r="M76">
            <v>0</v>
          </cell>
          <cell r="N76">
            <v>100500</v>
          </cell>
          <cell r="O76">
            <v>0</v>
          </cell>
          <cell r="P76">
            <v>4522500</v>
          </cell>
          <cell r="Q76">
            <v>0</v>
          </cell>
          <cell r="V76">
            <v>100500</v>
          </cell>
          <cell r="W76">
            <v>17336.25</v>
          </cell>
        </row>
        <row r="77">
          <cell r="D77">
            <v>4200</v>
          </cell>
          <cell r="E77" t="str">
            <v xml:space="preserve">EDUCATION                     </v>
          </cell>
          <cell r="F77" t="str">
            <v>USD</v>
          </cell>
          <cell r="G77">
            <v>7</v>
          </cell>
          <cell r="H77">
            <v>3450000</v>
          </cell>
          <cell r="I77">
            <v>0.75</v>
          </cell>
          <cell r="J77">
            <v>12937.5</v>
          </cell>
          <cell r="K77">
            <v>0</v>
          </cell>
          <cell r="L77">
            <v>0</v>
          </cell>
          <cell r="M77">
            <v>0</v>
          </cell>
          <cell r="N77">
            <v>75000</v>
          </cell>
          <cell r="O77">
            <v>0</v>
          </cell>
          <cell r="P77">
            <v>3375000</v>
          </cell>
          <cell r="Q77">
            <v>0</v>
          </cell>
          <cell r="V77">
            <v>75000</v>
          </cell>
          <cell r="W77">
            <v>12937.5</v>
          </cell>
        </row>
        <row r="78">
          <cell r="D78">
            <v>4430</v>
          </cell>
          <cell r="E78" t="str">
            <v xml:space="preserve">DROUGHT RELIEF                </v>
          </cell>
          <cell r="F78" t="str">
            <v>USD</v>
          </cell>
          <cell r="G78">
            <v>7</v>
          </cell>
          <cell r="H78">
            <v>1762500</v>
          </cell>
          <cell r="I78">
            <v>0.75</v>
          </cell>
          <cell r="J78">
            <v>6609.375</v>
          </cell>
          <cell r="K78">
            <v>0</v>
          </cell>
          <cell r="L78">
            <v>0</v>
          </cell>
          <cell r="M78">
            <v>0</v>
          </cell>
          <cell r="N78">
            <v>37500</v>
          </cell>
          <cell r="O78">
            <v>0</v>
          </cell>
          <cell r="P78">
            <v>1725000</v>
          </cell>
          <cell r="Q78">
            <v>0</v>
          </cell>
          <cell r="V78">
            <v>37500</v>
          </cell>
          <cell r="W78">
            <v>6609.375</v>
          </cell>
        </row>
        <row r="79">
          <cell r="D79">
            <v>7130</v>
          </cell>
          <cell r="E79" t="str">
            <v xml:space="preserve">THIRD RAILWAY                 </v>
          </cell>
          <cell r="F79" t="str">
            <v>USD</v>
          </cell>
          <cell r="G79">
            <v>7</v>
          </cell>
          <cell r="H79">
            <v>8505000</v>
          </cell>
          <cell r="I79">
            <v>0.75</v>
          </cell>
          <cell r="J79">
            <v>31893.75</v>
          </cell>
          <cell r="K79">
            <v>0</v>
          </cell>
          <cell r="L79">
            <v>0</v>
          </cell>
          <cell r="M79">
            <v>0</v>
          </cell>
          <cell r="N79">
            <v>157500</v>
          </cell>
          <cell r="O79">
            <v>0</v>
          </cell>
          <cell r="P79">
            <v>8347500</v>
          </cell>
          <cell r="Q79">
            <v>0</v>
          </cell>
          <cell r="V79">
            <v>157500</v>
          </cell>
          <cell r="W79">
            <v>31893.75</v>
          </cell>
        </row>
        <row r="80">
          <cell r="D80">
            <v>12820</v>
          </cell>
          <cell r="E80" t="str">
            <v xml:space="preserve">POWER/WATER                   </v>
          </cell>
          <cell r="F80" t="str">
            <v>XDR</v>
          </cell>
          <cell r="G80">
            <v>7</v>
          </cell>
          <cell r="H80">
            <v>18762459.760000002</v>
          </cell>
          <cell r="I80">
            <v>0.75</v>
          </cell>
          <cell r="J80">
            <v>70359.224000000002</v>
          </cell>
          <cell r="K80">
            <v>0</v>
          </cell>
          <cell r="L80">
            <v>0</v>
          </cell>
          <cell r="M80">
            <v>0</v>
          </cell>
          <cell r="N80">
            <v>101969</v>
          </cell>
          <cell r="O80">
            <v>0</v>
          </cell>
          <cell r="P80">
            <v>18660490.760000002</v>
          </cell>
          <cell r="Q80">
            <v>0</v>
          </cell>
          <cell r="V80">
            <v>101969</v>
          </cell>
          <cell r="W80">
            <v>70359.224000000002</v>
          </cell>
        </row>
        <row r="81">
          <cell r="D81">
            <v>15970</v>
          </cell>
          <cell r="E81" t="str">
            <v xml:space="preserve">MOPTI AREA DEVELOPMENT        </v>
          </cell>
          <cell r="F81" t="str">
            <v>XDR</v>
          </cell>
          <cell r="G81">
            <v>7</v>
          </cell>
          <cell r="H81">
            <v>13237076.02</v>
          </cell>
          <cell r="I81">
            <v>0.75</v>
          </cell>
          <cell r="J81">
            <v>49639.035000000003</v>
          </cell>
          <cell r="K81">
            <v>0</v>
          </cell>
          <cell r="L81">
            <v>0</v>
          </cell>
          <cell r="M81">
            <v>0</v>
          </cell>
          <cell r="N81">
            <v>69668</v>
          </cell>
          <cell r="O81">
            <v>0</v>
          </cell>
          <cell r="P81">
            <v>13167408.02</v>
          </cell>
          <cell r="Q81">
            <v>0</v>
          </cell>
          <cell r="V81">
            <v>69668</v>
          </cell>
          <cell r="W81">
            <v>49639.035000000003</v>
          </cell>
        </row>
        <row r="82">
          <cell r="D82">
            <v>21630</v>
          </cell>
          <cell r="E82" t="str">
            <v xml:space="preserve">AGRICULTURAL SECTOR           </v>
          </cell>
          <cell r="F82" t="str">
            <v>XDR</v>
          </cell>
          <cell r="G82">
            <v>7</v>
          </cell>
          <cell r="H82">
            <v>40106938.899999999</v>
          </cell>
          <cell r="I82">
            <v>0.75</v>
          </cell>
          <cell r="J82">
            <v>150401.02100000001</v>
          </cell>
          <cell r="K82">
            <v>0</v>
          </cell>
          <cell r="L82">
            <v>0</v>
          </cell>
          <cell r="M82">
            <v>0</v>
          </cell>
          <cell r="N82">
            <v>401069</v>
          </cell>
          <cell r="O82">
            <v>0</v>
          </cell>
          <cell r="P82">
            <v>39705869.899999999</v>
          </cell>
          <cell r="Q82">
            <v>0</v>
          </cell>
          <cell r="V82">
            <v>401069</v>
          </cell>
          <cell r="W82">
            <v>150401.02100000001</v>
          </cell>
        </row>
        <row r="83">
          <cell r="D83">
            <v>28280</v>
          </cell>
          <cell r="E83" t="str">
            <v xml:space="preserve">VOCATIONAL EDUCATION &amp; TRNG   </v>
          </cell>
          <cell r="F83" t="str">
            <v>XDR</v>
          </cell>
          <cell r="G83">
            <v>7</v>
          </cell>
          <cell r="H83">
            <v>3530050.13</v>
          </cell>
          <cell r="I83">
            <v>0.75</v>
          </cell>
          <cell r="J83">
            <v>13237.688</v>
          </cell>
          <cell r="K83">
            <v>5469949.8700000001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3530050.13</v>
          </cell>
          <cell r="Q83">
            <v>5469949.8700000001</v>
          </cell>
          <cell r="V83">
            <v>0</v>
          </cell>
          <cell r="W83">
            <v>13237.6879875</v>
          </cell>
        </row>
        <row r="84">
          <cell r="D84">
            <v>13070</v>
          </cell>
          <cell r="E84" t="str">
            <v>ECONOMIC MANAGEMENT &amp; TRAINING</v>
          </cell>
          <cell r="F84" t="str">
            <v>XDR</v>
          </cell>
          <cell r="G84">
            <v>8</v>
          </cell>
          <cell r="H84">
            <v>8887507.3499999996</v>
          </cell>
          <cell r="I84">
            <v>0.75</v>
          </cell>
          <cell r="J84">
            <v>33328.152999999998</v>
          </cell>
          <cell r="K84">
            <v>0</v>
          </cell>
          <cell r="L84">
            <v>0</v>
          </cell>
          <cell r="M84">
            <v>0</v>
          </cell>
          <cell r="N84">
            <v>48067</v>
          </cell>
          <cell r="O84">
            <v>0</v>
          </cell>
          <cell r="P84">
            <v>8839440.3499999996</v>
          </cell>
          <cell r="Q84">
            <v>0</v>
          </cell>
          <cell r="V84">
            <v>48067</v>
          </cell>
          <cell r="W84">
            <v>33328.152999999998</v>
          </cell>
        </row>
        <row r="85">
          <cell r="D85">
            <v>11340</v>
          </cell>
          <cell r="E85" t="str">
            <v xml:space="preserve">PETROLEUM EXPLORATN PROMOTION </v>
          </cell>
          <cell r="F85" t="str">
            <v>XDR</v>
          </cell>
          <cell r="G85">
            <v>8</v>
          </cell>
          <cell r="H85">
            <v>2743931.95</v>
          </cell>
          <cell r="I85">
            <v>0.75</v>
          </cell>
          <cell r="J85">
            <v>10289.745000000001</v>
          </cell>
          <cell r="K85">
            <v>0</v>
          </cell>
          <cell r="L85">
            <v>0</v>
          </cell>
          <cell r="M85">
            <v>0</v>
          </cell>
          <cell r="N85">
            <v>15076</v>
          </cell>
          <cell r="O85">
            <v>0</v>
          </cell>
          <cell r="P85">
            <v>2728855.95</v>
          </cell>
          <cell r="Q85">
            <v>0</v>
          </cell>
          <cell r="V85">
            <v>15076</v>
          </cell>
          <cell r="W85">
            <v>10289.745000000001</v>
          </cell>
        </row>
        <row r="86">
          <cell r="D86">
            <v>12000</v>
          </cell>
          <cell r="E86" t="str">
            <v xml:space="preserve">SECOND TELECOMMUNICATIONS     </v>
          </cell>
          <cell r="F86" t="str">
            <v>XDR</v>
          </cell>
          <cell r="G86">
            <v>8</v>
          </cell>
          <cell r="H86">
            <v>10797000</v>
          </cell>
          <cell r="I86">
            <v>0.75</v>
          </cell>
          <cell r="J86">
            <v>40488.75</v>
          </cell>
          <cell r="K86">
            <v>0</v>
          </cell>
          <cell r="L86">
            <v>0</v>
          </cell>
          <cell r="M86">
            <v>0</v>
          </cell>
          <cell r="N86">
            <v>59000</v>
          </cell>
          <cell r="O86">
            <v>0</v>
          </cell>
          <cell r="P86">
            <v>10738000</v>
          </cell>
          <cell r="Q86">
            <v>0</v>
          </cell>
          <cell r="V86">
            <v>59000</v>
          </cell>
          <cell r="W86">
            <v>40488.75</v>
          </cell>
        </row>
        <row r="87">
          <cell r="D87">
            <v>14310</v>
          </cell>
          <cell r="E87" t="str">
            <v xml:space="preserve">RURAL WATER SUPPLY            </v>
          </cell>
          <cell r="F87" t="str">
            <v>XDR</v>
          </cell>
          <cell r="G87">
            <v>8</v>
          </cell>
          <cell r="H87">
            <v>3699159.27</v>
          </cell>
          <cell r="I87">
            <v>0.75</v>
          </cell>
          <cell r="J87">
            <v>13871.847</v>
          </cell>
          <cell r="K87">
            <v>0</v>
          </cell>
          <cell r="L87">
            <v>0</v>
          </cell>
          <cell r="M87">
            <v>0</v>
          </cell>
          <cell r="N87">
            <v>51652</v>
          </cell>
          <cell r="O87">
            <v>0</v>
          </cell>
          <cell r="P87">
            <v>3647507.27</v>
          </cell>
          <cell r="Q87">
            <v>0</v>
          </cell>
          <cell r="V87">
            <v>51652</v>
          </cell>
          <cell r="W87">
            <v>13871.847</v>
          </cell>
        </row>
        <row r="88">
          <cell r="D88">
            <v>14420</v>
          </cell>
          <cell r="E88" t="str">
            <v xml:space="preserve">THIRD EDUCATION               </v>
          </cell>
          <cell r="F88" t="str">
            <v>XDR</v>
          </cell>
          <cell r="G88">
            <v>8</v>
          </cell>
          <cell r="H88">
            <v>4173600</v>
          </cell>
          <cell r="I88">
            <v>0.75</v>
          </cell>
          <cell r="J88">
            <v>15651</v>
          </cell>
          <cell r="K88">
            <v>0</v>
          </cell>
          <cell r="L88">
            <v>0</v>
          </cell>
          <cell r="M88">
            <v>0</v>
          </cell>
          <cell r="N88">
            <v>22200</v>
          </cell>
          <cell r="O88">
            <v>0</v>
          </cell>
          <cell r="P88">
            <v>4151400</v>
          </cell>
          <cell r="Q88">
            <v>0</v>
          </cell>
          <cell r="V88">
            <v>22200</v>
          </cell>
          <cell r="W88">
            <v>15651</v>
          </cell>
        </row>
        <row r="89">
          <cell r="D89" t="str">
            <v>F0070</v>
          </cell>
          <cell r="E89" t="str">
            <v xml:space="preserve">RURAL WATER SUPPLY            </v>
          </cell>
          <cell r="F89" t="str">
            <v>XDR</v>
          </cell>
          <cell r="G89">
            <v>8</v>
          </cell>
          <cell r="H89">
            <v>5066735.28</v>
          </cell>
          <cell r="I89">
            <v>0.75</v>
          </cell>
          <cell r="J89">
            <v>19000.257000000001</v>
          </cell>
          <cell r="K89">
            <v>0</v>
          </cell>
          <cell r="L89">
            <v>0</v>
          </cell>
          <cell r="M89">
            <v>0</v>
          </cell>
          <cell r="N89">
            <v>27094</v>
          </cell>
          <cell r="O89">
            <v>0</v>
          </cell>
          <cell r="P89">
            <v>5039641.28</v>
          </cell>
          <cell r="Q89">
            <v>0</v>
          </cell>
          <cell r="V89">
            <v>27094</v>
          </cell>
          <cell r="W89">
            <v>19000.257000000001</v>
          </cell>
        </row>
        <row r="90">
          <cell r="D90" t="str">
            <v>F0100</v>
          </cell>
          <cell r="E90" t="str">
            <v xml:space="preserve">THIRD EDUCATION               </v>
          </cell>
          <cell r="F90" t="str">
            <v>XDR</v>
          </cell>
          <cell r="G90">
            <v>8</v>
          </cell>
          <cell r="H90">
            <v>4351097.41</v>
          </cell>
          <cell r="I90">
            <v>0.75</v>
          </cell>
          <cell r="J90">
            <v>16316.615</v>
          </cell>
          <cell r="K90">
            <v>0</v>
          </cell>
          <cell r="L90">
            <v>0</v>
          </cell>
          <cell r="M90">
            <v>0</v>
          </cell>
          <cell r="N90">
            <v>23144</v>
          </cell>
          <cell r="O90">
            <v>0</v>
          </cell>
          <cell r="P90">
            <v>4327953.41</v>
          </cell>
          <cell r="Q90">
            <v>0</v>
          </cell>
          <cell r="V90">
            <v>23144</v>
          </cell>
          <cell r="W90">
            <v>16316.615</v>
          </cell>
        </row>
        <row r="91">
          <cell r="D91">
            <v>27370</v>
          </cell>
          <cell r="E91" t="str">
            <v>AGRICUL TRADING AND PROCESSING</v>
          </cell>
          <cell r="F91" t="str">
            <v>XDR</v>
          </cell>
          <cell r="G91">
            <v>8</v>
          </cell>
          <cell r="H91">
            <v>2297447.41</v>
          </cell>
          <cell r="I91">
            <v>0.75</v>
          </cell>
          <cell r="J91">
            <v>8615.4279999999999</v>
          </cell>
          <cell r="K91">
            <v>1602552.59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2297447.41</v>
          </cell>
          <cell r="Q91">
            <v>1602552.59</v>
          </cell>
          <cell r="V91">
            <v>0</v>
          </cell>
          <cell r="W91">
            <v>8615.4277875000007</v>
          </cell>
        </row>
        <row r="92">
          <cell r="D92">
            <v>31550</v>
          </cell>
          <cell r="E92" t="str">
            <v xml:space="preserve">HEALTH SECTOR DEV PROGRAM     </v>
          </cell>
          <cell r="F92" t="str">
            <v>XDR</v>
          </cell>
          <cell r="G92">
            <v>8</v>
          </cell>
          <cell r="H92">
            <v>646437.05000000005</v>
          </cell>
          <cell r="I92">
            <v>0.75</v>
          </cell>
          <cell r="J92">
            <v>2424.1390000000001</v>
          </cell>
          <cell r="K92">
            <v>27853562.949999999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646437.05000000005</v>
          </cell>
          <cell r="Q92">
            <v>27853562.949999999</v>
          </cell>
          <cell r="V92">
            <v>0</v>
          </cell>
          <cell r="W92">
            <v>2424.1389375000026</v>
          </cell>
        </row>
        <row r="93">
          <cell r="D93">
            <v>16770</v>
          </cell>
          <cell r="E93" t="str">
            <v xml:space="preserve">SECOND URBAN                  </v>
          </cell>
          <cell r="F93" t="str">
            <v>XDR</v>
          </cell>
          <cell r="G93">
            <v>9</v>
          </cell>
          <cell r="H93">
            <v>24053069.93</v>
          </cell>
          <cell r="I93">
            <v>0.75</v>
          </cell>
          <cell r="J93">
            <v>90199.012000000002</v>
          </cell>
          <cell r="K93">
            <v>0</v>
          </cell>
          <cell r="L93">
            <v>0</v>
          </cell>
          <cell r="M93">
            <v>0</v>
          </cell>
          <cell r="N93">
            <v>125276</v>
          </cell>
          <cell r="O93">
            <v>0</v>
          </cell>
          <cell r="P93">
            <v>23927793.93</v>
          </cell>
          <cell r="Q93">
            <v>0</v>
          </cell>
          <cell r="V93">
            <v>125276</v>
          </cell>
          <cell r="W93">
            <v>90199.012000000002</v>
          </cell>
        </row>
        <row r="94">
          <cell r="D94">
            <v>19060</v>
          </cell>
          <cell r="E94" t="str">
            <v xml:space="preserve">OFFICE DU NIGER CONSOLIDATION </v>
          </cell>
          <cell r="F94" t="str">
            <v>XDR</v>
          </cell>
          <cell r="G94">
            <v>9</v>
          </cell>
          <cell r="H94">
            <v>29739702.649999999</v>
          </cell>
          <cell r="I94">
            <v>0.75</v>
          </cell>
          <cell r="J94">
            <v>111523.88499999999</v>
          </cell>
          <cell r="K94">
            <v>0</v>
          </cell>
          <cell r="L94">
            <v>0</v>
          </cell>
          <cell r="M94">
            <v>0</v>
          </cell>
          <cell r="N94">
            <v>309788</v>
          </cell>
          <cell r="O94">
            <v>0</v>
          </cell>
          <cell r="P94">
            <v>29429914.649999999</v>
          </cell>
          <cell r="Q94">
            <v>0</v>
          </cell>
          <cell r="V94">
            <v>309788</v>
          </cell>
          <cell r="W94">
            <v>111523.88499999999</v>
          </cell>
        </row>
        <row r="95">
          <cell r="D95" t="str">
            <v>A0350</v>
          </cell>
          <cell r="E95" t="str">
            <v xml:space="preserve">OFFICE DU NIGER CONSOLIDATION </v>
          </cell>
          <cell r="F95" t="str">
            <v>XDR</v>
          </cell>
          <cell r="G95">
            <v>9</v>
          </cell>
          <cell r="H95">
            <v>6926231.9699999997</v>
          </cell>
          <cell r="I95">
            <v>0.75</v>
          </cell>
          <cell r="J95">
            <v>25973.37</v>
          </cell>
          <cell r="K95">
            <v>0</v>
          </cell>
          <cell r="L95">
            <v>0</v>
          </cell>
          <cell r="M95">
            <v>0</v>
          </cell>
          <cell r="N95">
            <v>35337</v>
          </cell>
          <cell r="O95">
            <v>0</v>
          </cell>
          <cell r="P95">
            <v>6890894.9699999997</v>
          </cell>
          <cell r="Q95">
            <v>0</v>
          </cell>
          <cell r="V95">
            <v>35337</v>
          </cell>
          <cell r="W95">
            <v>25973.37</v>
          </cell>
        </row>
        <row r="96">
          <cell r="D96">
            <v>23700</v>
          </cell>
          <cell r="E96" t="str">
            <v xml:space="preserve">NATURAL RESOURCE MANAGEMENT   </v>
          </cell>
          <cell r="F96" t="str">
            <v>XDR</v>
          </cell>
          <cell r="G96">
            <v>9</v>
          </cell>
          <cell r="H96">
            <v>13672630.92</v>
          </cell>
          <cell r="I96">
            <v>0.75</v>
          </cell>
          <cell r="J96">
            <v>51272.366000000002</v>
          </cell>
          <cell r="K96">
            <v>1327369.08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13672630.92</v>
          </cell>
          <cell r="Q96">
            <v>1327369.08</v>
          </cell>
          <cell r="V96">
            <v>0</v>
          </cell>
          <cell r="W96">
            <v>51272.365949999999</v>
          </cell>
        </row>
        <row r="97">
          <cell r="D97">
            <v>19980</v>
          </cell>
          <cell r="E97" t="str">
            <v xml:space="preserve">SECOND POWER                  </v>
          </cell>
          <cell r="F97" t="str">
            <v>XDR</v>
          </cell>
          <cell r="G97">
            <v>9</v>
          </cell>
          <cell r="H97">
            <v>23198124.969999999</v>
          </cell>
          <cell r="I97">
            <v>0.75</v>
          </cell>
          <cell r="J97">
            <v>86992.968999999997</v>
          </cell>
          <cell r="K97">
            <v>0</v>
          </cell>
          <cell r="L97">
            <v>0</v>
          </cell>
          <cell r="M97">
            <v>0</v>
          </cell>
          <cell r="N97">
            <v>236715</v>
          </cell>
          <cell r="O97">
            <v>0</v>
          </cell>
          <cell r="P97">
            <v>22961409.969999999</v>
          </cell>
          <cell r="Q97">
            <v>0</v>
          </cell>
          <cell r="V97">
            <v>236715</v>
          </cell>
          <cell r="W97">
            <v>86992.968999999997</v>
          </cell>
        </row>
        <row r="98">
          <cell r="D98">
            <v>20540</v>
          </cell>
          <cell r="E98" t="str">
            <v>EDUCATION SECTOR CONSOLIDATION</v>
          </cell>
          <cell r="F98" t="str">
            <v>XDR</v>
          </cell>
          <cell r="G98">
            <v>9</v>
          </cell>
          <cell r="H98">
            <v>18175734.170000002</v>
          </cell>
          <cell r="I98">
            <v>0.75</v>
          </cell>
          <cell r="J98">
            <v>68159.002999999997</v>
          </cell>
          <cell r="K98">
            <v>0</v>
          </cell>
          <cell r="L98">
            <v>0</v>
          </cell>
          <cell r="M98">
            <v>0</v>
          </cell>
          <cell r="N98">
            <v>185465</v>
          </cell>
          <cell r="O98">
            <v>0</v>
          </cell>
          <cell r="P98">
            <v>17990269.170000002</v>
          </cell>
          <cell r="Q98">
            <v>0</v>
          </cell>
          <cell r="V98">
            <v>185465</v>
          </cell>
          <cell r="W98">
            <v>68159.002999999997</v>
          </cell>
        </row>
        <row r="99">
          <cell r="D99" t="str">
            <v>N0210</v>
          </cell>
          <cell r="E99" t="str">
            <v>PILOT PRIVATE IRRIGATION PROMO</v>
          </cell>
          <cell r="F99" t="str">
            <v>XDR</v>
          </cell>
          <cell r="G99">
            <v>9</v>
          </cell>
          <cell r="H99">
            <v>678299.1</v>
          </cell>
          <cell r="I99">
            <v>0.75</v>
          </cell>
          <cell r="J99">
            <v>2543.6219999999998</v>
          </cell>
          <cell r="K99">
            <v>2321700.9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678299.1</v>
          </cell>
          <cell r="Q99">
            <v>2321700.9</v>
          </cell>
          <cell r="V99">
            <v>0</v>
          </cell>
          <cell r="W99">
            <v>2543.6216250000002</v>
          </cell>
        </row>
        <row r="100">
          <cell r="D100">
            <v>28500</v>
          </cell>
          <cell r="E100" t="str">
            <v xml:space="preserve">SELINGUE POWER REHABILITATION </v>
          </cell>
          <cell r="F100" t="str">
            <v>XDR</v>
          </cell>
          <cell r="G100">
            <v>9</v>
          </cell>
          <cell r="H100">
            <v>12391609.359999999</v>
          </cell>
          <cell r="I100">
            <v>0.75</v>
          </cell>
          <cell r="J100">
            <v>46468.535000000003</v>
          </cell>
          <cell r="K100">
            <v>6108390.6399999997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12391609.359999999</v>
          </cell>
          <cell r="Q100">
            <v>6108390.6399999997</v>
          </cell>
          <cell r="V100">
            <v>0</v>
          </cell>
          <cell r="W100">
            <v>46468.535099999994</v>
          </cell>
        </row>
        <row r="101">
          <cell r="D101">
            <v>29700</v>
          </cell>
          <cell r="E101" t="str">
            <v xml:space="preserve">REGIONAL HYDROPOWER DEV       </v>
          </cell>
          <cell r="F101" t="str">
            <v>XDR</v>
          </cell>
          <cell r="G101">
            <v>9</v>
          </cell>
          <cell r="H101">
            <v>4109800.04</v>
          </cell>
          <cell r="I101">
            <v>0.75</v>
          </cell>
          <cell r="J101">
            <v>15411.75</v>
          </cell>
          <cell r="K101">
            <v>8490199.9600000009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4109800.04</v>
          </cell>
          <cell r="Q101">
            <v>8490199.9600000009</v>
          </cell>
          <cell r="V101">
            <v>0</v>
          </cell>
          <cell r="W101">
            <v>15411.750149999996</v>
          </cell>
        </row>
        <row r="102">
          <cell r="D102" t="str">
            <v>N0040</v>
          </cell>
          <cell r="E102" t="str">
            <v xml:space="preserve">URBAN DEV. &amp; DECENTRALIZATION </v>
          </cell>
          <cell r="F102" t="str">
            <v>XDR</v>
          </cell>
          <cell r="G102">
            <v>9</v>
          </cell>
          <cell r="H102">
            <v>6033277.75</v>
          </cell>
          <cell r="I102">
            <v>0.75</v>
          </cell>
          <cell r="J102">
            <v>22624.792000000001</v>
          </cell>
          <cell r="K102">
            <v>49466722.25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6033277.75</v>
          </cell>
          <cell r="Q102">
            <v>49466722.25</v>
          </cell>
          <cell r="V102">
            <v>0</v>
          </cell>
          <cell r="W102">
            <v>22624.791562499999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4 SIGEF vs SIGADE"/>
      <sheetName val="2015 SIGEF vs SIGADE"/>
      <sheetName val="Sigade15"/>
      <sheetName val="Sigade15_60"/>
      <sheetName val="2014-2018 Ing Financiero"/>
      <sheetName val="END"/>
      <sheetName val="Conciliacion 14-18"/>
      <sheetName val="Conciliacion Ene-Jun 2018"/>
      <sheetName val="EO"/>
      <sheetName val="EO Anual BCRD"/>
      <sheetName val="EO Mensual BCRD"/>
      <sheetName val="Ing_SIGEF14"/>
      <sheetName val="GastoEcon_SIGEF14"/>
      <sheetName val="GastoObj_SIGEF14"/>
      <sheetName val="EvolDeuda14"/>
      <sheetName val="Ing_SIGEF15"/>
      <sheetName val="GastoEcon_SIGEF15"/>
      <sheetName val="GastoObj_SIGEF15"/>
      <sheetName val="EvolDeudaCP15"/>
      <sheetName val="Ing_SIGEF16"/>
      <sheetName val="GastoEcon_Sigef16"/>
      <sheetName val="GastoObj_Sigef16"/>
      <sheetName val="EvolDeudaCP16"/>
      <sheetName val="Ing_SIGEF17"/>
      <sheetName val="GastoEcon_SIGEF17."/>
      <sheetName val="GastoObj_SIGEF17"/>
      <sheetName val="EvolDeuda17Int"/>
      <sheetName val="EvolDeuda17Ext"/>
      <sheetName val="EO DGPLT 14-17"/>
      <sheetName val="BCRD Recap 14-17"/>
      <sheetName val="Trans_Sect_Elect"/>
      <sheetName val="BCRD-Dif SIFEG-SIGADE 14-17"/>
      <sheetName val="BCRD Otros Gastos_CxP 14-17"/>
      <sheetName val="Crédito SPNF"/>
      <sheetName val="Petrocaribe"/>
      <sheetName val="Bonos Internos_14-18"/>
      <sheetName val="BCRD-Cesiones 12-17"/>
      <sheetName val="Bonos Ext_10-18"/>
      <sheetName val="Intereses Corridos DGCP 14-18"/>
      <sheetName val="Intereses Corridos&amp;Prima 14-18"/>
      <sheetName val="AmortPrimaeInteresesExt"/>
      <sheetName val="AmortPrimaeInteresesIN"/>
      <sheetName val="IngresosSIGEF2018"/>
      <sheetName val="IngresosDGPLT2018"/>
      <sheetName val="IngrPetro2018"/>
      <sheetName val="GastoEcoR2018"/>
      <sheetName val="GastObjR2018"/>
      <sheetName val="DifSIGEF-SIGADE 2018"/>
      <sheetName val="IncurrimientoCxP2018"/>
      <sheetName val="Crédito SPNFact2018"/>
      <sheetName val="Fideicomisos 2018"/>
      <sheetName val="CESIONES 2018"/>
      <sheetName val="BCRD TipoDeCambio"/>
      <sheetName val="SaldoEvol Int 2018"/>
      <sheetName val="SaldoEvol Ext 2018"/>
      <sheetName val="Recap2018CP"/>
      <sheetName val="RECAPPagado2018"/>
      <sheetName val="AmortPrimaBonosIN"/>
      <sheetName val="AmortPrimaBonosEX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conditional delivery"/>
      <sheetName val="150dp"/>
      <sheetName val="#REF"/>
      <sheetName val="RED47"/>
      <sheetName val="Table 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#REF"/>
      <sheetName val="R1"/>
      <sheetName val="A"/>
      <sheetName val="WEO Input"/>
    </sheetNames>
    <sheetDataSet>
      <sheetData sheetId="0" refreshError="1"/>
      <sheetData sheetId="1" refreshError="1">
        <row r="3">
          <cell r="B3">
            <v>3700000</v>
          </cell>
        </row>
        <row r="4">
          <cell r="A4" t="str">
            <v>employment</v>
          </cell>
          <cell r="B4">
            <v>185000</v>
          </cell>
          <cell r="C4">
            <v>259000.00000000003</v>
          </cell>
          <cell r="D4">
            <v>46250</v>
          </cell>
        </row>
        <row r="5">
          <cell r="A5" t="str">
            <v>Unemployed</v>
          </cell>
          <cell r="B5">
            <v>494635.77498989948</v>
          </cell>
        </row>
        <row r="6">
          <cell r="A6" t="str">
            <v>New rate 25%</v>
          </cell>
          <cell r="B6">
            <v>14.618534459186472</v>
          </cell>
        </row>
        <row r="9">
          <cell r="B9">
            <v>13.368534459186474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P table1 (before)"/>
      <sheetName val="DP table1 (after)"/>
      <sheetName val="DP Table2"/>
      <sheetName val="DP Table 3"/>
      <sheetName val="DP Table 4"/>
      <sheetName val="Table 5"/>
      <sheetName val="Table 6"/>
      <sheetName val="Table 7"/>
      <sheetName val="Table 8"/>
      <sheetName val="Assist"/>
      <sheetName val="Prp-PostCologne"/>
      <sheetName val="Int-PostCologne"/>
      <sheetName val="Int-PostNaples"/>
      <sheetName val="Prp-PostNaples"/>
      <sheetName val="Table 16"/>
      <sheetName val="Table 17"/>
      <sheetName val="Table 18"/>
      <sheetName val="Table 20"/>
      <sheetName val="Table 19"/>
      <sheetName val="Table 21"/>
      <sheetName val="burdensh"/>
      <sheetName val="Delivery"/>
      <sheetName val="Table 9"/>
      <sheetName val="Table 10"/>
      <sheetName val="Table 11"/>
      <sheetName val="HIPC status"/>
      <sheetName val="Table 14e"/>
      <sheetName val="Table 15e"/>
      <sheetName val="SEI"/>
      <sheetName val="Figure_2 "/>
      <sheetName val="Figure_3"/>
      <sheetName val="Figure 4"/>
      <sheetName val="Figure 5"/>
      <sheetName val="Figure 1"/>
      <sheetName val="Figure 3"/>
      <sheetName val="Figure 2"/>
      <sheetName val="DS Before"/>
      <sheetName val="DS category Before"/>
      <sheetName val="DS After"/>
      <sheetName val="DS category After"/>
      <sheetName val="DC Before"/>
      <sheetName val="DC After"/>
      <sheetName val="Bilateral Assistance"/>
      <sheetName val="Table 14"/>
      <sheetName val="Table 15"/>
      <sheetName val="Assistance"/>
      <sheetName val="NEW-ALL"/>
      <sheetName val="NEW-IDA"/>
      <sheetName val="NEW-IMF"/>
      <sheetName val="NEW-OTHMULT1"/>
      <sheetName val="NEW-OTHMULT2"/>
      <sheetName val="NEW-BIL"/>
      <sheetName val="150d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">
          <cell r="A3" t="str">
            <v>Table 7. Cameroon:  External Debt Indicators, 1998/99-2018/19 1/</v>
          </cell>
        </row>
        <row r="8">
          <cell r="F8" t="str">
            <v>1998/99</v>
          </cell>
          <cell r="G8" t="str">
            <v>1999/00</v>
          </cell>
          <cell r="H8" t="str">
            <v>2000/01</v>
          </cell>
          <cell r="I8" t="str">
            <v>2001/02</v>
          </cell>
          <cell r="J8" t="str">
            <v>2002/03</v>
          </cell>
          <cell r="K8" t="str">
            <v>2003/04</v>
          </cell>
        </row>
        <row r="10">
          <cell r="F10" t="str">
            <v>(in millions of U.S. dollars)</v>
          </cell>
        </row>
        <row r="12">
          <cell r="A12" t="str">
            <v>Nominal debt stock after rescheduling (Naples terms)</v>
          </cell>
          <cell r="F12">
            <v>6357.7184168219273</v>
          </cell>
          <cell r="G12">
            <v>6481.660887150676</v>
          </cell>
          <cell r="H12">
            <v>6719.9666640959704</v>
          </cell>
          <cell r="I12">
            <v>6968.8356917664223</v>
          </cell>
          <cell r="J12">
            <v>7262.095267667215</v>
          </cell>
          <cell r="K12">
            <v>7579.7397630717069</v>
          </cell>
        </row>
        <row r="13">
          <cell r="A13" t="str">
            <v xml:space="preserve">    Multilateral</v>
          </cell>
          <cell r="F13">
            <v>1645.555550082544</v>
          </cell>
          <cell r="G13">
            <v>1716.6089949511547</v>
          </cell>
          <cell r="H13">
            <v>1859.8331109392902</v>
          </cell>
          <cell r="I13">
            <v>1994.5494521689329</v>
          </cell>
          <cell r="J13">
            <v>2151.7692840083319</v>
          </cell>
          <cell r="K13">
            <v>2324.5529891649776</v>
          </cell>
        </row>
        <row r="14">
          <cell r="A14" t="str">
            <v xml:space="preserve">    Official bilateral</v>
          </cell>
          <cell r="F14">
            <v>4480.3356982688983</v>
          </cell>
          <cell r="G14">
            <v>4533.2247237290358</v>
          </cell>
          <cell r="H14">
            <v>4628.3063846861951</v>
          </cell>
          <cell r="I14">
            <v>4742.4590711270039</v>
          </cell>
          <cell r="J14">
            <v>4878.4988151883981</v>
          </cell>
          <cell r="K14">
            <v>5023.3596054362442</v>
          </cell>
        </row>
        <row r="15">
          <cell r="A15" t="str">
            <v xml:space="preserve">    Multilateral: less new loans</v>
          </cell>
          <cell r="F15">
            <v>1645.555550082544</v>
          </cell>
          <cell r="G15">
            <v>1518.8578752643425</v>
          </cell>
          <cell r="H15">
            <v>1407.3756504263397</v>
          </cell>
          <cell r="I15">
            <v>1315.8118329598121</v>
          </cell>
          <cell r="J15">
            <v>1236.5782451322964</v>
          </cell>
          <cell r="K15">
            <v>1150.0403332518172</v>
          </cell>
        </row>
        <row r="16">
          <cell r="A16" t="str">
            <v xml:space="preserve">    Official Bilateral: less new loans</v>
          </cell>
          <cell r="F16">
            <v>4480.3356982688983</v>
          </cell>
          <cell r="G16">
            <v>4380.4229139655436</v>
          </cell>
          <cell r="H16">
            <v>4284.3024756910881</v>
          </cell>
          <cell r="I16">
            <v>4185.1083203923763</v>
          </cell>
          <cell r="J16">
            <v>4090.723733510712</v>
          </cell>
          <cell r="K16">
            <v>3982.6798143944184</v>
          </cell>
        </row>
        <row r="17">
          <cell r="A17" t="str">
            <v xml:space="preserve">     Of which:  Paris Club</v>
          </cell>
          <cell r="F17">
            <v>4405.9385717547839</v>
          </cell>
          <cell r="G17">
            <v>4312.0997123221568</v>
          </cell>
          <cell r="H17">
            <v>4222.0531989184283</v>
          </cell>
          <cell r="I17">
            <v>4128.9329684904433</v>
          </cell>
          <cell r="J17">
            <v>4038.4666833235046</v>
          </cell>
          <cell r="K17">
            <v>3933.0349030168104</v>
          </cell>
        </row>
        <row r="18">
          <cell r="A18" t="str">
            <v xml:space="preserve">    Commercial</v>
          </cell>
          <cell r="F18">
            <v>231.82716847048474</v>
          </cell>
          <cell r="G18">
            <v>231.82716847048474</v>
          </cell>
          <cell r="H18">
            <v>231.82716847048474</v>
          </cell>
          <cell r="I18">
            <v>231.82716847048474</v>
          </cell>
          <cell r="J18">
            <v>231.82716847048474</v>
          </cell>
          <cell r="K18">
            <v>231.82716847048474</v>
          </cell>
        </row>
        <row r="19">
          <cell r="A19" t="str">
            <v xml:space="preserve">    New debt</v>
          </cell>
          <cell r="F19">
            <v>0</v>
          </cell>
          <cell r="G19">
            <v>350.55292945030408</v>
          </cell>
          <cell r="H19">
            <v>796.46136950805749</v>
          </cell>
          <cell r="I19">
            <v>1236.0883699437481</v>
          </cell>
          <cell r="J19">
            <v>1702.9661205537213</v>
          </cell>
          <cell r="K19">
            <v>2215.1924469549863</v>
          </cell>
        </row>
        <row r="20">
          <cell r="A20" t="str">
            <v xml:space="preserve">       Of which:  multilateral</v>
          </cell>
          <cell r="F20">
            <v>0</v>
          </cell>
          <cell r="G20">
            <v>197.75111968681219</v>
          </cell>
          <cell r="H20">
            <v>452.4574605129506</v>
          </cell>
          <cell r="I20">
            <v>678.73761920912079</v>
          </cell>
          <cell r="J20">
            <v>915.19103887603535</v>
          </cell>
          <cell r="K20">
            <v>1174.5126559131604</v>
          </cell>
        </row>
        <row r="21">
          <cell r="A21" t="str">
            <v>Nominal debt before rescheduling</v>
          </cell>
          <cell r="F21">
            <v>7678.9449600214793</v>
          </cell>
          <cell r="G21">
            <v>7511.1881442628537</v>
          </cell>
          <cell r="H21">
            <v>7501.243456479624</v>
          </cell>
          <cell r="I21">
            <v>7523.0022720488987</v>
          </cell>
          <cell r="J21">
            <v>7583.559408530059</v>
          </cell>
          <cell r="K21">
            <v>7615.0859920347757</v>
          </cell>
        </row>
        <row r="22">
          <cell r="A22" t="str">
            <v xml:space="preserve">    Multilateral</v>
          </cell>
        </row>
        <row r="23">
          <cell r="A23" t="str">
            <v xml:space="preserve">    Official Bilateral</v>
          </cell>
        </row>
        <row r="24">
          <cell r="A24" t="str">
            <v xml:space="preserve">     o/w Paris Club</v>
          </cell>
        </row>
        <row r="25">
          <cell r="A25" t="str">
            <v xml:space="preserve">    Commercial</v>
          </cell>
        </row>
        <row r="26">
          <cell r="A26" t="str">
            <v xml:space="preserve">    New debt</v>
          </cell>
          <cell r="F26">
            <v>0</v>
          </cell>
          <cell r="G26">
            <v>350.55292945030408</v>
          </cell>
          <cell r="H26">
            <v>796.46136950805749</v>
          </cell>
          <cell r="I26">
            <v>1236.0883699437481</v>
          </cell>
          <cell r="J26">
            <v>1702.9661205537213</v>
          </cell>
          <cell r="K26">
            <v>2215.1924469549863</v>
          </cell>
        </row>
        <row r="27">
          <cell r="A27" t="str">
            <v xml:space="preserve">     o/w Multilateral</v>
          </cell>
          <cell r="F27">
            <v>0</v>
          </cell>
          <cell r="G27">
            <v>197.75111968681219</v>
          </cell>
          <cell r="H27">
            <v>452.4574605129506</v>
          </cell>
          <cell r="I27">
            <v>678.73761920912079</v>
          </cell>
          <cell r="J27">
            <v>915.19103887603535</v>
          </cell>
          <cell r="K27">
            <v>1174.5126559131604</v>
          </cell>
        </row>
        <row r="30">
          <cell r="A30" t="str">
            <v>NPV of debt after rescheduling (Naples terms)</v>
          </cell>
          <cell r="F30">
            <v>4896.2639910299586</v>
          </cell>
          <cell r="G30">
            <v>4877.3383868914507</v>
          </cell>
          <cell r="H30">
            <v>4932.9750505073152</v>
          </cell>
          <cell r="I30">
            <v>5019.077812326429</v>
          </cell>
          <cell r="J30">
            <v>5147.4463366523569</v>
          </cell>
          <cell r="K30">
            <v>5288.938031729067</v>
          </cell>
        </row>
        <row r="31">
          <cell r="A31" t="str">
            <v xml:space="preserve">    Multilateral</v>
          </cell>
          <cell r="F31">
            <v>1196.1020713170217</v>
          </cell>
          <cell r="G31">
            <v>1165.3370073683307</v>
          </cell>
          <cell r="H31">
            <v>1176.4484278245664</v>
          </cell>
          <cell r="I31">
            <v>1202.7865713837959</v>
          </cell>
          <cell r="J31">
            <v>1251.4629346671461</v>
          </cell>
          <cell r="K31">
            <v>1307.2090605836815</v>
          </cell>
        </row>
        <row r="32">
          <cell r="A32" t="str">
            <v xml:space="preserve">    Official bilateral</v>
          </cell>
          <cell r="F32">
            <v>3498.1324648042523</v>
          </cell>
          <cell r="G32">
            <v>3509.0190304369112</v>
          </cell>
          <cell r="H32">
            <v>3552.5474319396576</v>
          </cell>
          <cell r="I32">
            <v>3611.2692342055561</v>
          </cell>
          <cell r="J32">
            <v>3689.8704845806274</v>
          </cell>
          <cell r="K32">
            <v>3774.4748302734342</v>
          </cell>
        </row>
        <row r="33">
          <cell r="A33" t="str">
            <v xml:space="preserve">     Of which:  Paris Club</v>
          </cell>
          <cell r="F33">
            <v>3451.7647491762755</v>
          </cell>
          <cell r="G33">
            <v>3374.9318470540557</v>
          </cell>
          <cell r="H33">
            <v>3305.1674487777955</v>
          </cell>
          <cell r="I33">
            <v>3234.0994797880358</v>
          </cell>
          <cell r="J33">
            <v>3166.7786828105354</v>
          </cell>
          <cell r="K33">
            <v>3086.3295429253312</v>
          </cell>
        </row>
        <row r="34">
          <cell r="A34" t="str">
            <v xml:space="preserve">    Commercial</v>
          </cell>
          <cell r="F34">
            <v>202.0294549086847</v>
          </cell>
          <cell r="G34">
            <v>202.98234908620924</v>
          </cell>
          <cell r="H34">
            <v>203.97919074309212</v>
          </cell>
          <cell r="I34">
            <v>205.02200673707631</v>
          </cell>
          <cell r="J34">
            <v>206.11291740458381</v>
          </cell>
          <cell r="K34">
            <v>207.25414087195188</v>
          </cell>
        </row>
        <row r="35">
          <cell r="A35" t="str">
            <v xml:space="preserve">NPV of debt before rescheduling </v>
          </cell>
          <cell r="F35">
            <v>7178.8086124098627</v>
          </cell>
          <cell r="G35">
            <v>6835.1496784557667</v>
          </cell>
          <cell r="H35">
            <v>6606.5785789946094</v>
          </cell>
          <cell r="I35">
            <v>6433.8238312225039</v>
          </cell>
          <cell r="J35">
            <v>6299.4095131619924</v>
          </cell>
          <cell r="K35">
            <v>6127.3943616715569</v>
          </cell>
        </row>
        <row r="36">
          <cell r="A36" t="str">
            <v>Existing debt</v>
          </cell>
          <cell r="F36">
            <v>7178.8086124098627</v>
          </cell>
          <cell r="G36">
            <v>6656.1808244336307</v>
          </cell>
          <cell r="H36">
            <v>6198.6327095156203</v>
          </cell>
          <cell r="I36">
            <v>5786.7572840713437</v>
          </cell>
          <cell r="J36">
            <v>5391.4146549848429</v>
          </cell>
          <cell r="K36">
            <v>4927.854451482588</v>
          </cell>
        </row>
        <row r="37">
          <cell r="A37" t="str">
            <v>New debt</v>
          </cell>
          <cell r="F37">
            <v>0</v>
          </cell>
          <cell r="G37">
            <v>178.96885402213582</v>
          </cell>
          <cell r="H37">
            <v>407.94586947898887</v>
          </cell>
          <cell r="I37">
            <v>647.06654715116042</v>
          </cell>
          <cell r="J37">
            <v>907.99485817714947</v>
          </cell>
          <cell r="K37">
            <v>1199.5399101889689</v>
          </cell>
        </row>
        <row r="39">
          <cell r="F39" t="str">
            <v>(in percent of exports of goods and services) 2/</v>
          </cell>
        </row>
        <row r="40">
          <cell r="A40" t="str">
            <v>NPV of debt after recheduling 3/</v>
          </cell>
          <cell r="F40">
            <v>214.09233228700097</v>
          </cell>
          <cell r="G40">
            <v>200.5093982667959</v>
          </cell>
          <cell r="H40">
            <v>190.24573638043285</v>
          </cell>
          <cell r="I40">
            <v>178.74211063371231</v>
          </cell>
          <cell r="J40">
            <v>176.44679554962556</v>
          </cell>
          <cell r="K40">
            <v>171.15228521710506</v>
          </cell>
        </row>
        <row r="41">
          <cell r="A41" t="str">
            <v>of which: multilateral</v>
          </cell>
          <cell r="F41">
            <v>52.300342173279503</v>
          </cell>
          <cell r="G41">
            <v>47.907486335877437</v>
          </cell>
          <cell r="H41">
            <v>45.371058068106322</v>
          </cell>
          <cell r="I41">
            <v>42.834285191401541</v>
          </cell>
          <cell r="J41">
            <v>42.898285893497331</v>
          </cell>
          <cell r="K41">
            <v>42.301841434557232</v>
          </cell>
        </row>
        <row r="42">
          <cell r="A42" t="str">
            <v>NPV of debt before recheduling 3/</v>
          </cell>
          <cell r="F42">
            <v>313.89808263780623</v>
          </cell>
          <cell r="G42">
            <v>273.63834657221537</v>
          </cell>
          <cell r="H42">
            <v>239.05724888115122</v>
          </cell>
          <cell r="I42">
            <v>206.08112672405207</v>
          </cell>
          <cell r="J42">
            <v>184.80966621791777</v>
          </cell>
          <cell r="K42">
            <v>159.46746691467638</v>
          </cell>
        </row>
        <row r="44">
          <cell r="A44" t="str">
            <v>Debt service</v>
          </cell>
          <cell r="F44">
            <v>0</v>
          </cell>
          <cell r="G44">
            <v>15.844175989279041</v>
          </cell>
          <cell r="H44">
            <v>14.402673888557688</v>
          </cell>
          <cell r="I44">
            <v>12.903545013174575</v>
          </cell>
          <cell r="J44">
            <v>11.279086675075279</v>
          </cell>
          <cell r="K44">
            <v>10.836387145750013</v>
          </cell>
        </row>
        <row r="45">
          <cell r="A45" t="str">
            <v>o/w multilateral</v>
          </cell>
          <cell r="F45">
            <v>0</v>
          </cell>
          <cell r="G45">
            <v>6.5853679907865557</v>
          </cell>
          <cell r="H45">
            <v>5.6890520286756203</v>
          </cell>
          <cell r="I45">
            <v>4.5987045527079138</v>
          </cell>
          <cell r="J45">
            <v>3.7731955922620837</v>
          </cell>
          <cell r="K45">
            <v>3.627021230078066</v>
          </cell>
        </row>
        <row r="47">
          <cell r="F47" t="str">
            <v>(in percent)</v>
          </cell>
        </row>
        <row r="48">
          <cell r="A48" t="str">
            <v>NPV of debt-to-revenue ratio (after resched.) 4/</v>
          </cell>
          <cell r="F48">
            <v>343.91371831196022</v>
          </cell>
          <cell r="G48">
            <v>287.44191808149083</v>
          </cell>
          <cell r="H48">
            <v>270.14282167708978</v>
          </cell>
          <cell r="I48">
            <v>264.18492837646733</v>
          </cell>
          <cell r="J48">
            <v>240.06578394437298</v>
          </cell>
          <cell r="K48">
            <v>220.32608312369445</v>
          </cell>
        </row>
        <row r="49">
          <cell r="A49" t="str">
            <v>NPV of debt-to-revenue ratio (before resched.) 4/</v>
          </cell>
          <cell r="F49">
            <v>504.23971572342731</v>
          </cell>
          <cell r="G49">
            <v>402.82391298291867</v>
          </cell>
          <cell r="H49">
            <v>361.79379799974424</v>
          </cell>
          <cell r="I49">
            <v>338.65171085093749</v>
          </cell>
          <cell r="J49">
            <v>293.79085943951418</v>
          </cell>
          <cell r="K49">
            <v>255.25441806319517</v>
          </cell>
        </row>
        <row r="50">
          <cell r="A50" t="str">
            <v>NPV of debt-to-GDP ratio (after rescheduling)</v>
          </cell>
          <cell r="F50">
            <v>53.299164479312523</v>
          </cell>
          <cell r="G50">
            <v>54.646540650844642</v>
          </cell>
          <cell r="H50">
            <v>51.588211333267473</v>
          </cell>
          <cell r="I50">
            <v>48.285871428669786</v>
          </cell>
          <cell r="J50">
            <v>45.169900529984119</v>
          </cell>
          <cell r="K50">
            <v>42.447296666404199</v>
          </cell>
        </row>
        <row r="51">
          <cell r="A51" t="str">
            <v>NPV of debt-to-GDP ratio (before rescheduling)</v>
          </cell>
          <cell r="F51">
            <v>78.146215502128442</v>
          </cell>
          <cell r="G51">
            <v>74.576998179864106</v>
          </cell>
          <cell r="H51">
            <v>64.824243163952318</v>
          </cell>
          <cell r="I51">
            <v>55.671306294825499</v>
          </cell>
          <cell r="J51">
            <v>47.310772712191806</v>
          </cell>
          <cell r="K51">
            <v>39.549357276655115</v>
          </cell>
        </row>
        <row r="52">
          <cell r="A52" t="str">
            <v>Grant element in total debt</v>
          </cell>
          <cell r="F52">
            <v>22.987089549689671</v>
          </cell>
          <cell r="G52">
            <v>24.751719168765121</v>
          </cell>
          <cell r="H52">
            <v>26.592269023243094</v>
          </cell>
          <cell r="I52">
            <v>27.978244367902143</v>
          </cell>
          <cell r="J52">
            <v>29.118991875937503</v>
          </cell>
          <cell r="K52">
            <v>30.222696331915849</v>
          </cell>
        </row>
        <row r="53">
          <cell r="A53" t="str">
            <v>Grant element in new borrowing</v>
          </cell>
          <cell r="F53">
            <v>0</v>
          </cell>
          <cell r="G53">
            <v>48.946695638009999</v>
          </cell>
          <cell r="H53">
            <v>48.780206410894635</v>
          </cell>
          <cell r="I53">
            <v>47.652080313593828</v>
          </cell>
          <cell r="J53">
            <v>46.681566519836935</v>
          </cell>
          <cell r="K53">
            <v>45.849404107626768</v>
          </cell>
        </row>
        <row r="55">
          <cell r="A55" t="str">
            <v>Sources: Cameroonian authorities; and staff estimates and projections.</v>
          </cell>
        </row>
        <row r="57">
          <cell r="A57" t="str">
            <v>1/ All debt indicators refer to public and publicly guaranteed (PPG) debt and are defined after rescheduling, unless otherwise indicated.</v>
          </cell>
        </row>
        <row r="58">
          <cell r="A58" t="str">
            <v>2/ As defined in IMF, Balance of Payments Manual, 5th edition, 1993.</v>
          </cell>
        </row>
        <row r="59">
          <cell r="A59" t="str">
            <v>3/ Based on a three-year average of exports on the previous year (e.g., export average over 1997-99 for NPV of debt-to-exports ratio in 1999).</v>
          </cell>
        </row>
        <row r="60">
          <cell r="A60" t="str">
            <v>4/ Revenues are defined as central government revenues, excluding grants.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CHDIC97"/>
      <sheetName val="Sheet1"/>
    </sheetNames>
    <sheetDataSet>
      <sheetData sheetId="0" refreshError="1">
        <row r="1">
          <cell r="A1" t="str">
            <v>CON APERTURAS SUGERIDAS</v>
          </cell>
          <cell r="O1" t="str">
            <v xml:space="preserve"> </v>
          </cell>
          <cell r="P1">
            <v>0</v>
          </cell>
          <cell r="Q1">
            <v>0</v>
          </cell>
          <cell r="R1">
            <v>0</v>
          </cell>
          <cell r="S1">
            <v>1000</v>
          </cell>
          <cell r="T1">
            <v>7000586</v>
          </cell>
        </row>
        <row r="2">
          <cell r="P2">
            <v>0</v>
          </cell>
          <cell r="Q2">
            <v>0</v>
          </cell>
          <cell r="R2">
            <v>0</v>
          </cell>
          <cell r="T2">
            <v>1411272</v>
          </cell>
        </row>
        <row r="3">
          <cell r="A3" t="str">
            <v xml:space="preserve"> </v>
          </cell>
          <cell r="P3">
            <v>47.5</v>
          </cell>
          <cell r="Q3">
            <v>47.5</v>
          </cell>
          <cell r="R3">
            <v>47466</v>
          </cell>
          <cell r="T3">
            <v>2422686</v>
          </cell>
        </row>
        <row r="4">
          <cell r="A4" t="str">
            <v xml:space="preserve"> </v>
          </cell>
          <cell r="O4" t="str">
            <v>Apéndice III, Anexo 1</v>
          </cell>
          <cell r="P4">
            <v>515.70000000000005</v>
          </cell>
          <cell r="Q4">
            <v>515.70000000000005</v>
          </cell>
          <cell r="R4">
            <v>515739</v>
          </cell>
          <cell r="T4">
            <v>0</v>
          </cell>
        </row>
        <row r="5">
          <cell r="A5" t="str">
            <v>BALANCE DETALLADO DEL BANCO CENTRAL DE HONDURAS</v>
          </cell>
          <cell r="P5">
            <v>769</v>
          </cell>
          <cell r="Q5">
            <v>769</v>
          </cell>
          <cell r="R5">
            <v>768956</v>
          </cell>
          <cell r="T5">
            <v>48056</v>
          </cell>
        </row>
        <row r="6">
          <cell r="A6" t="str">
            <v>(Saldo en miles de lempiras)</v>
          </cell>
          <cell r="M6" t="str">
            <v xml:space="preserve">                        Tipo de Cambio L13.0869 = US$ 1.0</v>
          </cell>
          <cell r="P6">
            <v>-8.1999999999999993</v>
          </cell>
          <cell r="Q6">
            <v>-8.1999999999999993</v>
          </cell>
          <cell r="R6">
            <v>-8177</v>
          </cell>
          <cell r="T6">
            <v>51102</v>
          </cell>
        </row>
        <row r="7">
          <cell r="P7">
            <v>-279.89999999999998</v>
          </cell>
          <cell r="Q7">
            <v>-279.89999999999998</v>
          </cell>
          <cell r="R7">
            <v>-279913</v>
          </cell>
          <cell r="T7">
            <v>708469</v>
          </cell>
        </row>
        <row r="8">
          <cell r="A8">
            <v>35947</v>
          </cell>
          <cell r="N8" t="str">
            <v>Tipo de cambio</v>
          </cell>
          <cell r="O8">
            <v>13.094200000000001</v>
          </cell>
          <cell r="P8">
            <v>-27.5</v>
          </cell>
          <cell r="Q8">
            <v>-27.5</v>
          </cell>
          <cell r="R8">
            <v>-27462</v>
          </cell>
          <cell r="T8">
            <v>242854</v>
          </cell>
        </row>
        <row r="9">
          <cell r="A9">
            <v>35947.60937662037</v>
          </cell>
          <cell r="B9" t="str">
            <v>OFICINA</v>
          </cell>
          <cell r="C9" t="str">
            <v>SUCURSAL</v>
          </cell>
          <cell r="D9" t="str">
            <v>SUCURSAL</v>
          </cell>
          <cell r="E9" t="str">
            <v>SUCURSAL</v>
          </cell>
          <cell r="F9" t="str">
            <v>SUCURSAL</v>
          </cell>
          <cell r="L9" t="str">
            <v>FIDEICOMISO</v>
          </cell>
          <cell r="M9" t="str">
            <v xml:space="preserve">FIDEICOMISOS </v>
          </cell>
          <cell r="N9" t="str">
            <v xml:space="preserve">FIDEICOMISOS </v>
          </cell>
          <cell r="P9">
            <v>969.1</v>
          </cell>
          <cell r="Q9">
            <v>969.1</v>
          </cell>
          <cell r="T9">
            <v>135712</v>
          </cell>
        </row>
        <row r="10">
          <cell r="A10" t="str">
            <v>DICIEMBRE  1997 /p</v>
          </cell>
          <cell r="B10" t="str">
            <v>CENTRAL</v>
          </cell>
          <cell r="C10" t="str">
            <v>S.P.S</v>
          </cell>
          <cell r="D10" t="str">
            <v>LA CEIBA</v>
          </cell>
          <cell r="E10" t="str">
            <v>CHOLUTECA</v>
          </cell>
          <cell r="F10" t="str">
            <v>SANTA ROSA</v>
          </cell>
          <cell r="G10" t="str">
            <v>SUB-TOTAL</v>
          </cell>
          <cell r="H10" t="str">
            <v>FOPEME</v>
          </cell>
          <cell r="I10" t="str">
            <v xml:space="preserve">  PRI</v>
          </cell>
          <cell r="J10" t="str">
            <v>UPCA/FONDEI</v>
          </cell>
          <cell r="K10" t="str">
            <v>FOVI</v>
          </cell>
          <cell r="L10" t="str">
            <v>TRANSPORTE</v>
          </cell>
          <cell r="M10" t="str">
            <v xml:space="preserve">FONDEPRO </v>
          </cell>
          <cell r="N10" t="str">
            <v>CRED. Y VAL.</v>
          </cell>
          <cell r="O10" t="str">
            <v>TOTAL</v>
          </cell>
          <cell r="T10">
            <v>151070</v>
          </cell>
        </row>
        <row r="11">
          <cell r="A11" t="str">
            <v>I. ACTIVOS INTERNACIONALES</v>
          </cell>
          <cell r="B11">
            <v>10326937</v>
          </cell>
          <cell r="C11">
            <v>76026</v>
          </cell>
          <cell r="D11">
            <v>18272</v>
          </cell>
          <cell r="E11">
            <v>14775</v>
          </cell>
          <cell r="F11">
            <v>1134</v>
          </cell>
          <cell r="G11">
            <v>10437144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10437144</v>
          </cell>
          <cell r="T11">
            <v>1720</v>
          </cell>
        </row>
        <row r="12">
          <cell r="A12" t="str">
            <v>-</v>
          </cell>
          <cell r="B12" t="str">
            <v>-</v>
          </cell>
          <cell r="C12" t="str">
            <v>-</v>
          </cell>
          <cell r="D12" t="str">
            <v>-</v>
          </cell>
          <cell r="E12" t="str">
            <v>-</v>
          </cell>
          <cell r="F12" t="str">
            <v>-</v>
          </cell>
          <cell r="G12" t="str">
            <v>-</v>
          </cell>
          <cell r="H12" t="str">
            <v>-</v>
          </cell>
          <cell r="I12" t="str">
            <v>-</v>
          </cell>
          <cell r="J12" t="str">
            <v>-</v>
          </cell>
          <cell r="K12" t="str">
            <v>-</v>
          </cell>
          <cell r="L12" t="str">
            <v>-</v>
          </cell>
          <cell r="M12" t="str">
            <v>-</v>
          </cell>
          <cell r="N12" t="str">
            <v>-</v>
          </cell>
          <cell r="O12" t="str">
            <v>-</v>
          </cell>
          <cell r="T12">
            <v>518</v>
          </cell>
        </row>
        <row r="13">
          <cell r="T13">
            <v>1286382</v>
          </cell>
        </row>
        <row r="14">
          <cell r="A14" t="str">
            <v xml:space="preserve">  1. Disp. Internac. (C.P.)</v>
          </cell>
          <cell r="B14">
            <v>7625722</v>
          </cell>
          <cell r="C14">
            <v>76026</v>
          </cell>
          <cell r="D14">
            <v>18272</v>
          </cell>
          <cell r="E14">
            <v>14775</v>
          </cell>
          <cell r="F14">
            <v>1134</v>
          </cell>
          <cell r="G14">
            <v>7735929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7735929</v>
          </cell>
          <cell r="T14">
            <v>2670558</v>
          </cell>
        </row>
        <row r="15">
          <cell r="A15" t="str">
            <v>-</v>
          </cell>
          <cell r="B15" t="str">
            <v>-</v>
          </cell>
          <cell r="C15" t="str">
            <v>-</v>
          </cell>
          <cell r="D15" t="str">
            <v>-</v>
          </cell>
          <cell r="E15" t="str">
            <v>-</v>
          </cell>
          <cell r="F15" t="str">
            <v>-</v>
          </cell>
          <cell r="G15" t="str">
            <v>-</v>
          </cell>
          <cell r="H15" t="str">
            <v>-</v>
          </cell>
          <cell r="I15" t="str">
            <v>-</v>
          </cell>
          <cell r="J15" t="str">
            <v>-</v>
          </cell>
          <cell r="K15" t="str">
            <v>-</v>
          </cell>
          <cell r="L15" t="str">
            <v>-</v>
          </cell>
          <cell r="M15" t="str">
            <v>-</v>
          </cell>
          <cell r="N15" t="str">
            <v>-</v>
          </cell>
          <cell r="O15" t="str">
            <v>-</v>
          </cell>
          <cell r="T15">
            <v>1028725</v>
          </cell>
        </row>
        <row r="16">
          <cell r="A16" t="str">
            <v xml:space="preserve">     A. Tenencia de DEG</v>
          </cell>
          <cell r="B16">
            <v>992</v>
          </cell>
          <cell r="G16">
            <v>992</v>
          </cell>
          <cell r="O16">
            <v>992</v>
          </cell>
          <cell r="T16">
            <v>232301</v>
          </cell>
        </row>
        <row r="17">
          <cell r="A17" t="str">
            <v>-</v>
          </cell>
          <cell r="B17" t="str">
            <v>-</v>
          </cell>
          <cell r="C17" t="str">
            <v>-</v>
          </cell>
          <cell r="D17" t="str">
            <v>-</v>
          </cell>
          <cell r="E17" t="str">
            <v>-</v>
          </cell>
          <cell r="F17" t="str">
            <v>-</v>
          </cell>
          <cell r="G17" t="str">
            <v>-</v>
          </cell>
          <cell r="H17" t="str">
            <v>-</v>
          </cell>
          <cell r="I17" t="str">
            <v>-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T17">
            <v>4078972</v>
          </cell>
        </row>
        <row r="18">
          <cell r="A18" t="str">
            <v xml:space="preserve">     B. Oro y Divisas</v>
          </cell>
          <cell r="B18">
            <v>7572354</v>
          </cell>
          <cell r="C18">
            <v>76026</v>
          </cell>
          <cell r="D18">
            <v>18272</v>
          </cell>
          <cell r="E18">
            <v>14775</v>
          </cell>
          <cell r="F18">
            <v>1134</v>
          </cell>
          <cell r="G18">
            <v>7682561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7682561</v>
          </cell>
          <cell r="T18">
            <v>4274021</v>
          </cell>
        </row>
        <row r="19">
          <cell r="A19" t="str">
            <v xml:space="preserve">    </v>
          </cell>
          <cell r="B19" t="str">
            <v>-</v>
          </cell>
          <cell r="C19" t="str">
            <v>-</v>
          </cell>
          <cell r="D19" t="str">
            <v>-</v>
          </cell>
          <cell r="E19" t="str">
            <v>-</v>
          </cell>
          <cell r="F19" t="str">
            <v>-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  <cell r="T19">
            <v>179550</v>
          </cell>
        </row>
        <row r="20">
          <cell r="A20" t="str">
            <v xml:space="preserve">        a) Oro</v>
          </cell>
          <cell r="B20">
            <v>84178</v>
          </cell>
          <cell r="G20">
            <v>84178</v>
          </cell>
          <cell r="O20">
            <v>84178</v>
          </cell>
          <cell r="T20">
            <v>214488</v>
          </cell>
        </row>
        <row r="21">
          <cell r="A21" t="str">
            <v xml:space="preserve">        b) Bill. y Mons. Extranj.</v>
          </cell>
          <cell r="B21">
            <v>59355</v>
          </cell>
          <cell r="C21">
            <v>76026</v>
          </cell>
          <cell r="D21">
            <v>18272</v>
          </cell>
          <cell r="E21">
            <v>14775</v>
          </cell>
          <cell r="F21">
            <v>1134</v>
          </cell>
          <cell r="G21">
            <v>169562</v>
          </cell>
          <cell r="O21">
            <v>169562</v>
          </cell>
        </row>
        <row r="22">
          <cell r="A22" t="str">
            <v xml:space="preserve">        c) Dep. a Vta. Bco. Ext.</v>
          </cell>
          <cell r="B22">
            <v>1140274</v>
          </cell>
          <cell r="C22" t="str">
            <v xml:space="preserve"> </v>
          </cell>
          <cell r="E22" t="str">
            <v xml:space="preserve"> </v>
          </cell>
          <cell r="G22">
            <v>1140274</v>
          </cell>
          <cell r="H22" t="str">
            <v xml:space="preserve"> </v>
          </cell>
          <cell r="O22">
            <v>1140274</v>
          </cell>
          <cell r="T22">
            <v>22515</v>
          </cell>
        </row>
        <row r="23">
          <cell r="A23" t="str">
            <v xml:space="preserve">        d) Dep. a plazo Bco. Ext.</v>
          </cell>
          <cell r="B23">
            <v>6140368</v>
          </cell>
          <cell r="G23">
            <v>6140368</v>
          </cell>
          <cell r="O23">
            <v>6140368</v>
          </cell>
          <cell r="T23">
            <v>23497</v>
          </cell>
        </row>
        <row r="24">
          <cell r="A24" t="str">
            <v xml:space="preserve">        e) Inv. en Bcos. del Ext.</v>
          </cell>
          <cell r="B24">
            <v>148179</v>
          </cell>
          <cell r="G24">
            <v>148179</v>
          </cell>
          <cell r="O24">
            <v>148179</v>
          </cell>
          <cell r="T24">
            <v>0</v>
          </cell>
        </row>
        <row r="25">
          <cell r="T25">
            <v>306767</v>
          </cell>
        </row>
        <row r="26">
          <cell r="A26" t="str">
            <v xml:space="preserve">     C. Aporte en Oro y Divisas</v>
          </cell>
          <cell r="B26">
            <v>52376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52376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52376</v>
          </cell>
          <cell r="T26">
            <v>606149</v>
          </cell>
        </row>
        <row r="27">
          <cell r="A27" t="str">
            <v>-</v>
          </cell>
          <cell r="B27" t="str">
            <v>-</v>
          </cell>
          <cell r="C27" t="str">
            <v>-</v>
          </cell>
          <cell r="D27" t="str">
            <v>-</v>
          </cell>
          <cell r="E27" t="str">
            <v>-</v>
          </cell>
          <cell r="F27" t="str">
            <v>-</v>
          </cell>
          <cell r="G27" t="str">
            <v>-</v>
          </cell>
          <cell r="H27" t="str">
            <v>-</v>
          </cell>
          <cell r="I27" t="str">
            <v>-</v>
          </cell>
          <cell r="J27" t="str">
            <v>-</v>
          </cell>
          <cell r="K27" t="str">
            <v>-</v>
          </cell>
          <cell r="L27" t="str">
            <v>-</v>
          </cell>
          <cell r="M27" t="str">
            <v>-</v>
          </cell>
          <cell r="N27" t="str">
            <v>-</v>
          </cell>
          <cell r="O27" t="str">
            <v>-</v>
          </cell>
          <cell r="T27">
            <v>172139</v>
          </cell>
        </row>
        <row r="28">
          <cell r="A28" t="str">
            <v xml:space="preserve">        a) FOCEM</v>
          </cell>
          <cell r="B28">
            <v>52376</v>
          </cell>
          <cell r="G28">
            <v>52376</v>
          </cell>
          <cell r="O28">
            <v>52376</v>
          </cell>
          <cell r="T28">
            <v>34911</v>
          </cell>
        </row>
        <row r="29">
          <cell r="T29" t="str">
            <v xml:space="preserve"> </v>
          </cell>
        </row>
        <row r="30">
          <cell r="A30" t="str">
            <v xml:space="preserve">  2. Otros Activos Internacs. (L.P.)</v>
          </cell>
          <cell r="B30">
            <v>1284695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1284695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1284695</v>
          </cell>
          <cell r="T30">
            <v>0</v>
          </cell>
        </row>
        <row r="31">
          <cell r="A31" t="str">
            <v>-</v>
          </cell>
          <cell r="B31" t="str">
            <v>-</v>
          </cell>
          <cell r="C31" t="str">
            <v>-</v>
          </cell>
          <cell r="D31" t="str">
            <v>-</v>
          </cell>
          <cell r="E31" t="str">
            <v>-</v>
          </cell>
          <cell r="F31" t="str">
            <v>-</v>
          </cell>
          <cell r="G31" t="str">
            <v>-</v>
          </cell>
          <cell r="H31" t="str">
            <v>-</v>
          </cell>
          <cell r="I31" t="str">
            <v>-</v>
          </cell>
          <cell r="J31" t="str">
            <v>-</v>
          </cell>
          <cell r="K31" t="str">
            <v>-</v>
          </cell>
          <cell r="L31" t="str">
            <v>-</v>
          </cell>
          <cell r="M31" t="str">
            <v>-</v>
          </cell>
          <cell r="N31" t="str">
            <v>-</v>
          </cell>
          <cell r="O31" t="str">
            <v>-</v>
          </cell>
        </row>
        <row r="32">
          <cell r="A32" t="str">
            <v xml:space="preserve">     A. Aportes en M/E a Inst. Int.</v>
          </cell>
          <cell r="B32">
            <v>515739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515739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515739</v>
          </cell>
          <cell r="T32">
            <v>0</v>
          </cell>
        </row>
        <row r="33">
          <cell r="A33" t="str">
            <v>-</v>
          </cell>
          <cell r="B33" t="str">
            <v>-</v>
          </cell>
          <cell r="C33" t="str">
            <v>-</v>
          </cell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  <cell r="J33" t="str">
            <v>-</v>
          </cell>
          <cell r="K33" t="str">
            <v>-</v>
          </cell>
          <cell r="L33" t="str">
            <v>-</v>
          </cell>
          <cell r="M33" t="str">
            <v>-</v>
          </cell>
          <cell r="N33" t="str">
            <v>-</v>
          </cell>
          <cell r="O33" t="str">
            <v>-</v>
          </cell>
          <cell r="T33">
            <v>0</v>
          </cell>
        </row>
        <row r="34">
          <cell r="A34" t="str">
            <v xml:space="preserve">        a) BIRF</v>
          </cell>
          <cell r="B34">
            <v>3065</v>
          </cell>
          <cell r="G34">
            <v>3065</v>
          </cell>
          <cell r="O34">
            <v>3065</v>
          </cell>
          <cell r="T34">
            <v>0</v>
          </cell>
        </row>
        <row r="35">
          <cell r="A35" t="str">
            <v xml:space="preserve">        b) Corp. Financ. Internac.</v>
          </cell>
          <cell r="B35">
            <v>9362</v>
          </cell>
          <cell r="G35">
            <v>9362</v>
          </cell>
          <cell r="O35">
            <v>9362</v>
          </cell>
          <cell r="T35">
            <v>0</v>
          </cell>
        </row>
        <row r="36">
          <cell r="A36" t="str">
            <v xml:space="preserve">        c) BID</v>
          </cell>
          <cell r="B36">
            <v>214507</v>
          </cell>
          <cell r="G36">
            <v>214507</v>
          </cell>
          <cell r="O36">
            <v>214507</v>
          </cell>
          <cell r="T36">
            <v>0</v>
          </cell>
        </row>
        <row r="37">
          <cell r="A37" t="str">
            <v xml:space="preserve">        d) Asoc. Internac. de Fom.</v>
          </cell>
          <cell r="B37">
            <v>474</v>
          </cell>
          <cell r="G37">
            <v>474</v>
          </cell>
          <cell r="O37">
            <v>474</v>
          </cell>
          <cell r="T37">
            <v>0</v>
          </cell>
        </row>
        <row r="38">
          <cell r="A38" t="str">
            <v xml:space="preserve">        e) BLADEX</v>
          </cell>
          <cell r="B38">
            <v>12567</v>
          </cell>
          <cell r="G38">
            <v>12567</v>
          </cell>
          <cell r="O38">
            <v>12567</v>
          </cell>
          <cell r="T38">
            <v>128304</v>
          </cell>
        </row>
        <row r="39">
          <cell r="A39" t="str">
            <v xml:space="preserve">        f)  BCIE</v>
          </cell>
          <cell r="B39">
            <v>263455</v>
          </cell>
          <cell r="G39">
            <v>263455</v>
          </cell>
          <cell r="O39">
            <v>263455</v>
          </cell>
          <cell r="T39">
            <v>0</v>
          </cell>
        </row>
        <row r="40">
          <cell r="A40" t="str">
            <v xml:space="preserve">        g) Corp. Interamer. de Inversiones</v>
          </cell>
          <cell r="B40">
            <v>12309</v>
          </cell>
          <cell r="C40" t="str">
            <v xml:space="preserve"> </v>
          </cell>
          <cell r="G40">
            <v>12309</v>
          </cell>
          <cell r="O40">
            <v>12309</v>
          </cell>
          <cell r="T40">
            <v>0</v>
          </cell>
        </row>
        <row r="41">
          <cell r="T41">
            <v>0</v>
          </cell>
        </row>
        <row r="42">
          <cell r="A42" t="str">
            <v xml:space="preserve">     B. Aportes en M/N a Inst. Int.</v>
          </cell>
          <cell r="B42">
            <v>768956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768956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768956</v>
          </cell>
          <cell r="T42">
            <v>0</v>
          </cell>
        </row>
        <row r="43">
          <cell r="A43" t="str">
            <v>-</v>
          </cell>
          <cell r="B43" t="str">
            <v>-</v>
          </cell>
          <cell r="C43" t="str">
            <v>-</v>
          </cell>
          <cell r="D43" t="str">
            <v>-</v>
          </cell>
          <cell r="E43" t="str">
            <v>-</v>
          </cell>
          <cell r="F43" t="str">
            <v>-</v>
          </cell>
          <cell r="G43" t="str">
            <v>-</v>
          </cell>
          <cell r="H43" t="str">
            <v>-</v>
          </cell>
          <cell r="I43" t="str">
            <v>-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-</v>
          </cell>
          <cell r="N43" t="str">
            <v>-</v>
          </cell>
          <cell r="O43" t="str">
            <v>-</v>
          </cell>
          <cell r="T43">
            <v>0</v>
          </cell>
        </row>
        <row r="44">
          <cell r="A44" t="str">
            <v xml:space="preserve">        a) BIRF</v>
          </cell>
          <cell r="B44">
            <v>27587</v>
          </cell>
          <cell r="G44">
            <v>27587</v>
          </cell>
          <cell r="O44">
            <v>27587</v>
          </cell>
        </row>
        <row r="45">
          <cell r="A45" t="str">
            <v xml:space="preserve">        b) BID</v>
          </cell>
          <cell r="B45">
            <v>283846</v>
          </cell>
          <cell r="G45">
            <v>283846</v>
          </cell>
          <cell r="O45">
            <v>283846</v>
          </cell>
          <cell r="T45">
            <v>0</v>
          </cell>
        </row>
        <row r="46">
          <cell r="A46" t="str">
            <v xml:space="preserve">        c) Asoc. Internac. de Fom.</v>
          </cell>
          <cell r="B46">
            <v>797</v>
          </cell>
          <cell r="G46">
            <v>797</v>
          </cell>
          <cell r="O46">
            <v>797</v>
          </cell>
          <cell r="T46">
            <v>0</v>
          </cell>
        </row>
        <row r="47">
          <cell r="A47" t="str">
            <v xml:space="preserve">        d) BCIE</v>
          </cell>
          <cell r="B47">
            <v>456726</v>
          </cell>
          <cell r="G47">
            <v>456726</v>
          </cell>
          <cell r="O47">
            <v>456726</v>
          </cell>
          <cell r="T47">
            <v>7735929</v>
          </cell>
        </row>
        <row r="48">
          <cell r="T48">
            <v>735343</v>
          </cell>
        </row>
        <row r="49">
          <cell r="A49" t="str">
            <v xml:space="preserve">  3. Otros </v>
          </cell>
          <cell r="B49">
            <v>1416520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1416520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1416520</v>
          </cell>
          <cell r="T49">
            <v>515739</v>
          </cell>
        </row>
        <row r="50">
          <cell r="A50" t="str">
            <v>-</v>
          </cell>
          <cell r="B50" t="str">
            <v>-</v>
          </cell>
          <cell r="C50" t="str">
            <v>-</v>
          </cell>
          <cell r="D50" t="str">
            <v>-</v>
          </cell>
          <cell r="E50" t="str">
            <v>-</v>
          </cell>
          <cell r="F50" t="str">
            <v>-</v>
          </cell>
          <cell r="G50" t="str">
            <v>-</v>
          </cell>
          <cell r="H50" t="str">
            <v>-</v>
          </cell>
          <cell r="I50" t="str">
            <v>-</v>
          </cell>
          <cell r="J50" t="str">
            <v>-</v>
          </cell>
          <cell r="K50" t="str">
            <v>-</v>
          </cell>
          <cell r="L50" t="str">
            <v>-</v>
          </cell>
          <cell r="M50" t="str">
            <v>-</v>
          </cell>
          <cell r="N50" t="str">
            <v>-</v>
          </cell>
          <cell r="O50" t="str">
            <v>-</v>
          </cell>
          <cell r="T50">
            <v>656300</v>
          </cell>
        </row>
        <row r="51">
          <cell r="A51" t="str">
            <v xml:space="preserve">     A. Depósitos a Plazo BCIE</v>
          </cell>
          <cell r="B51">
            <v>10800</v>
          </cell>
          <cell r="G51">
            <v>10800</v>
          </cell>
          <cell r="O51">
            <v>10800</v>
          </cell>
          <cell r="T51">
            <v>235076</v>
          </cell>
        </row>
        <row r="52">
          <cell r="A52" t="str">
            <v xml:space="preserve">     B. Préstamo Compens. BCIE</v>
          </cell>
          <cell r="B52">
            <v>24088</v>
          </cell>
          <cell r="G52">
            <v>24088</v>
          </cell>
          <cell r="O52">
            <v>24088</v>
          </cell>
          <cell r="T52">
            <v>7734937</v>
          </cell>
        </row>
        <row r="53">
          <cell r="A53" t="str">
            <v xml:space="preserve">     C. Otros B.C. Nicaragua</v>
          </cell>
          <cell r="B53">
            <v>1381632</v>
          </cell>
          <cell r="G53">
            <v>1381632</v>
          </cell>
          <cell r="O53">
            <v>1381632</v>
          </cell>
          <cell r="T53">
            <v>606149</v>
          </cell>
        </row>
        <row r="54">
          <cell r="A54" t="str">
            <v xml:space="preserve">     D. BIAPE</v>
          </cell>
          <cell r="G54">
            <v>0</v>
          </cell>
          <cell r="K54">
            <v>0</v>
          </cell>
          <cell r="O54">
            <v>0</v>
          </cell>
          <cell r="T54">
            <v>129194</v>
          </cell>
        </row>
      </sheetData>
      <sheetData sheetId="1" refreshError="1"/>
      <sheetData sheetId="2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2 (2)"/>
      <sheetName val="trim9701"/>
      <sheetName val="ana3"/>
      <sheetName val="ana2"/>
      <sheetName val="bop1"/>
      <sheetName val="Q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2 (2)"/>
      <sheetName val="tricomp00pub99rev"/>
      <sheetName val="ana3"/>
      <sheetName val="ana2"/>
      <sheetName val="bop1datos rev"/>
      <sheetName val="bop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nciero 2021-2022"/>
      <sheetName val="Hoja1"/>
      <sheetName val="FINANCIERO (2022 Est. 2022)"/>
      <sheetName val="PP (2)"/>
      <sheetName val="PP"/>
      <sheetName val="PP (EST)"/>
      <sheetName val="DGII"/>
      <sheetName val="DGII (EST)"/>
      <sheetName val="DGA"/>
      <sheetName val="DGA (EST)"/>
      <sheetName val="TESORERIA"/>
      <sheetName val="TESORERIA (EST)"/>
      <sheetName val="2022 (REC)"/>
      <sheetName val="2022 (RESUMEN)"/>
      <sheetName val="2022 REC- EST "/>
      <sheetName val="2022 REC-EST 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1">
          <cell r="AC11">
            <v>87199.700000000012</v>
          </cell>
        </row>
        <row r="84">
          <cell r="AC84">
            <v>12117.6</v>
          </cell>
        </row>
        <row r="85">
          <cell r="AC85">
            <v>4540</v>
          </cell>
        </row>
        <row r="86">
          <cell r="AC86">
            <v>362.40000000000003</v>
          </cell>
        </row>
        <row r="88">
          <cell r="AC88">
            <v>6603.5999999999995</v>
          </cell>
        </row>
        <row r="89">
          <cell r="AC89">
            <v>1407.6999999999998</v>
          </cell>
        </row>
        <row r="90">
          <cell r="AC90">
            <v>1005.8</v>
          </cell>
        </row>
        <row r="91">
          <cell r="AC91">
            <v>10729.699999999999</v>
          </cell>
        </row>
        <row r="92">
          <cell r="AC92">
            <v>9239.1999999999989</v>
          </cell>
        </row>
        <row r="93">
          <cell r="AC93">
            <v>801.3</v>
          </cell>
        </row>
        <row r="98">
          <cell r="AC98">
            <v>35.000000000000007</v>
          </cell>
        </row>
        <row r="99">
          <cell r="AC99">
            <v>1116.9000000000001</v>
          </cell>
        </row>
        <row r="100">
          <cell r="AC100">
            <v>10016</v>
          </cell>
        </row>
        <row r="108">
          <cell r="AC108">
            <v>0</v>
          </cell>
        </row>
        <row r="109">
          <cell r="AC109">
            <v>0</v>
          </cell>
        </row>
        <row r="111">
          <cell r="AC111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fmi-bcrd"/>
      <sheetName val="cta fin 0304"/>
      <sheetName val="comparativo"/>
      <sheetName val="Sheet2"/>
      <sheetName val="cta cte resumida"/>
      <sheetName val="bop1"/>
      <sheetName val="ana2"/>
      <sheetName val="ana3"/>
      <sheetName val="BOP Cepal"/>
      <sheetName val="resumida anual"/>
      <sheetName val="bop ene-mar04"/>
      <sheetName val="bop ene-jun04"/>
      <sheetName val="bop ene-sep04"/>
      <sheetName val="Fax a envi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fmi-bcrd"/>
      <sheetName val="cta fin 0304"/>
      <sheetName val="comparativo"/>
      <sheetName val="Sheet2"/>
      <sheetName val="cta cte resumida"/>
      <sheetName val="bop1"/>
      <sheetName val="ana2"/>
      <sheetName val="ana3"/>
      <sheetName val="BOP Cepal"/>
      <sheetName val="resumida anual"/>
      <sheetName val="bop ene-mar04"/>
      <sheetName val="bop ene-jun04"/>
      <sheetName val="bop ene-sep04"/>
      <sheetName val="Fax a envi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tas cuantitativas"/>
      <sheetName val="Seguimientos"/>
      <sheetName val="money"/>
      <sheetName val="créditocons"/>
      <sheetName val="QF_BCRD"/>
      <sheetName val="QF_losses FMI"/>
      <sheetName val="cuadro baseQf)"/>
      <sheetName val="cuadro baseQf) (2)"/>
      <sheetName val="cable 1"/>
      <sheetName val="Escenario Base"/>
      <sheetName val="Q-F Base"/>
      <sheetName val="Escenario Alternativo"/>
      <sheetName val="Q-F Alternativo"/>
      <sheetName val="Seasonal Factors"/>
      <sheetName val="Supuestos Macro (3)"/>
      <sheetName val="Cable 2"/>
      <sheetName val="Sheet1"/>
      <sheetName val="Supuestos Mac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  <sheetName val="Growth&amp;Price Assump"/>
      <sheetName val="GeoBop.xls"/>
      <sheetName val="Prg-A"/>
      <sheetName val="Control"/>
      <sheetName val="A"/>
      <sheetName val="Resumen escenarios"/>
      <sheetName val="Combust. EIA "/>
      <sheetName val="2013-2020"/>
      <sheetName val="Combust. EIA (Con archivo MICM)"/>
      <sheetName val="Combust. EIA  +4"/>
      <sheetName val="Combust. EIA  +8"/>
      <sheetName val="Combust. EIA  +64"/>
      <sheetName val="Combust. EIA  USD100"/>
      <sheetName val="Main_Output_Table"/>
      <sheetName val="BoP_Sum_(comp)"/>
      <sheetName val="DS_after2001_(2)"/>
      <sheetName val="Chart1_DS"/>
      <sheetName val="A-II_3"/>
      <sheetName val="NPC_Debt"/>
      <sheetName val="Oil_shock"/>
      <sheetName val="Input-DS-04-Feb_05"/>
      <sheetName val="Input-DS-05-Feb_05"/>
      <sheetName val="Input-Grants-05-Feb_05-2"/>
      <sheetName val="Input-Grants-04-Feb_05"/>
      <sheetName val="Input-Credit-05-Feb_05"/>
      <sheetName val="Input-Credit_04_Feb_05"/>
      <sheetName val="Debt_stocks"/>
      <sheetName val="DSA_output"/>
      <sheetName val="CY_BOT_CASHFLOW"/>
      <sheetName val="A_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U201"/>
  <sheetViews>
    <sheetView showGridLines="0" tabSelected="1" topLeftCell="A12" zoomScale="80" zoomScaleNormal="80" workbookViewId="0">
      <pane xSplit="2" ySplit="1" topLeftCell="C130" activePane="bottomRight" state="frozen"/>
      <selection activeCell="A12" sqref="A12"/>
      <selection pane="topRight" activeCell="C12" sqref="C12"/>
      <selection pane="bottomLeft" activeCell="A13" sqref="A13"/>
      <selection pane="bottomRight" activeCell="B12" sqref="B1:AB1048576"/>
    </sheetView>
  </sheetViews>
  <sheetFormatPr baseColWidth="10" defaultColWidth="11.42578125" defaultRowHeight="17.25"/>
  <cols>
    <col min="1" max="1" width="6.85546875" style="1" customWidth="1"/>
    <col min="2" max="2" width="108.42578125" style="1" customWidth="1"/>
    <col min="3" max="3" width="16.7109375" style="1" customWidth="1"/>
    <col min="4" max="4" width="13.5703125" style="1" customWidth="1"/>
    <col min="5" max="5" width="14.85546875" style="1" customWidth="1"/>
    <col min="6" max="6" width="12.5703125" style="1" customWidth="1"/>
    <col min="7" max="7" width="12" style="1" customWidth="1"/>
    <col min="8" max="8" width="12.140625" style="1" customWidth="1"/>
    <col min="9" max="9" width="12.5703125" style="1" customWidth="1"/>
    <col min="10" max="10" width="13.42578125" style="1" customWidth="1"/>
    <col min="11" max="11" width="13.85546875" style="1" customWidth="1"/>
    <col min="12" max="12" width="12.5703125" style="1" customWidth="1"/>
    <col min="13" max="13" width="13.7109375" style="1" customWidth="1"/>
    <col min="14" max="14" width="13.140625" style="1" customWidth="1"/>
    <col min="15" max="16" width="13" style="1" customWidth="1"/>
    <col min="17" max="17" width="13.5703125" style="1" customWidth="1"/>
    <col min="18" max="18" width="13" style="1" customWidth="1"/>
    <col min="19" max="19" width="15.42578125" style="1" customWidth="1"/>
    <col min="20" max="20" width="14.42578125" style="1" customWidth="1"/>
    <col min="21" max="21" width="14.85546875" style="1" customWidth="1"/>
    <col min="22" max="22" width="14.5703125" style="1" customWidth="1"/>
    <col min="23" max="23" width="14.85546875" style="1" customWidth="1"/>
    <col min="24" max="24" width="15.5703125" style="1" customWidth="1"/>
    <col min="25" max="25" width="17.5703125" style="1" customWidth="1"/>
    <col min="26" max="26" width="17" style="1" customWidth="1"/>
    <col min="27" max="27" width="14" style="1" customWidth="1"/>
    <col min="28" max="28" width="16.7109375" style="1" customWidth="1"/>
    <col min="29" max="29" width="19.85546875" style="1" customWidth="1"/>
    <col min="30" max="30" width="14.140625" style="1" bestFit="1" customWidth="1"/>
    <col min="31" max="16384" width="11.42578125" style="1"/>
  </cols>
  <sheetData>
    <row r="1" spans="2:47"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</row>
    <row r="2" spans="2:47"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</row>
    <row r="3" spans="2:47"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</row>
    <row r="4" spans="2:47"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</row>
    <row r="5" spans="2:47"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</row>
    <row r="6" spans="2:47"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</row>
    <row r="7" spans="2:47" ht="18">
      <c r="B7" s="151" t="s">
        <v>1</v>
      </c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1"/>
    </row>
    <row r="8" spans="2:47" ht="18">
      <c r="B8" s="152" t="s">
        <v>2</v>
      </c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6"/>
      <c r="AD8" s="6"/>
      <c r="AE8" s="6"/>
      <c r="AF8" s="6"/>
      <c r="AG8" s="6"/>
      <c r="AH8" s="6"/>
      <c r="AI8" s="6"/>
      <c r="AJ8" s="6"/>
      <c r="AK8" s="6"/>
    </row>
    <row r="9" spans="2:47">
      <c r="B9" s="153" t="s">
        <v>53</v>
      </c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6"/>
      <c r="AD9" s="6"/>
      <c r="AE9" s="6"/>
      <c r="AF9" s="6"/>
      <c r="AG9" s="6"/>
      <c r="AH9" s="6"/>
      <c r="AI9" s="6"/>
      <c r="AJ9" s="6"/>
      <c r="AK9" s="6"/>
    </row>
    <row r="10" spans="2:47">
      <c r="B10" s="154" t="s">
        <v>157</v>
      </c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6"/>
      <c r="AD10" s="6"/>
      <c r="AE10" s="6"/>
      <c r="AF10" s="6"/>
      <c r="AG10" s="6"/>
      <c r="AH10" s="6"/>
      <c r="AI10" s="6"/>
      <c r="AJ10" s="6"/>
      <c r="AK10" s="6"/>
    </row>
    <row r="11" spans="2:47">
      <c r="B11" s="155" t="s">
        <v>111</v>
      </c>
      <c r="C11" s="155"/>
      <c r="D11" s="155"/>
      <c r="E11" s="155"/>
      <c r="F11" s="155"/>
      <c r="G11" s="155"/>
      <c r="H11" s="155"/>
      <c r="I11" s="155"/>
      <c r="J11" s="155"/>
      <c r="K11" s="155"/>
      <c r="L11" s="155"/>
      <c r="M11" s="155"/>
      <c r="N11" s="155"/>
      <c r="O11" s="155"/>
      <c r="P11" s="155"/>
      <c r="Q11" s="155"/>
      <c r="R11" s="155"/>
      <c r="S11" s="155"/>
      <c r="T11" s="155"/>
      <c r="U11" s="155"/>
      <c r="V11" s="155"/>
      <c r="W11" s="155"/>
      <c r="X11" s="155"/>
      <c r="Y11" s="155"/>
      <c r="Z11" s="155"/>
      <c r="AA11" s="155"/>
      <c r="AB11" s="155"/>
      <c r="AC11" s="7"/>
      <c r="AD11" s="7"/>
      <c r="AE11" s="7"/>
      <c r="AF11" s="7"/>
      <c r="AG11" s="7"/>
      <c r="AH11" s="7"/>
      <c r="AI11" s="7"/>
      <c r="AJ11" s="7"/>
      <c r="AK11" s="7"/>
      <c r="AL11" s="5"/>
      <c r="AM11" s="5"/>
      <c r="AN11" s="5"/>
      <c r="AO11" s="5"/>
      <c r="AP11" s="5"/>
      <c r="AQ11" s="5"/>
      <c r="AR11" s="5"/>
      <c r="AS11" s="5"/>
      <c r="AT11" s="5"/>
      <c r="AU11" s="5"/>
    </row>
    <row r="12" spans="2:47" ht="24" customHeight="1">
      <c r="B12" s="113" t="s">
        <v>51</v>
      </c>
      <c r="C12" s="66">
        <v>1998</v>
      </c>
      <c r="D12" s="66">
        <v>1999</v>
      </c>
      <c r="E12" s="66">
        <v>2000</v>
      </c>
      <c r="F12" s="66">
        <v>2001</v>
      </c>
      <c r="G12" s="66">
        <v>2002</v>
      </c>
      <c r="H12" s="66">
        <v>2003</v>
      </c>
      <c r="I12" s="66">
        <v>2004</v>
      </c>
      <c r="J12" s="66">
        <v>2005</v>
      </c>
      <c r="K12" s="66">
        <v>2006</v>
      </c>
      <c r="L12" s="66">
        <v>2007</v>
      </c>
      <c r="M12" s="66">
        <v>2008</v>
      </c>
      <c r="N12" s="66">
        <v>2009</v>
      </c>
      <c r="O12" s="66">
        <v>2010</v>
      </c>
      <c r="P12" s="66">
        <v>2011</v>
      </c>
      <c r="Q12" s="66">
        <v>2012</v>
      </c>
      <c r="R12" s="66">
        <v>2013</v>
      </c>
      <c r="S12" s="66">
        <v>2014</v>
      </c>
      <c r="T12" s="66">
        <v>2015</v>
      </c>
      <c r="U12" s="66">
        <v>2016</v>
      </c>
      <c r="V12" s="66">
        <v>2017</v>
      </c>
      <c r="W12" s="66">
        <v>2018</v>
      </c>
      <c r="X12" s="66">
        <v>2019</v>
      </c>
      <c r="Y12" s="66">
        <v>2020</v>
      </c>
      <c r="Z12" s="66">
        <v>2021</v>
      </c>
      <c r="AA12" s="114">
        <v>2022</v>
      </c>
      <c r="AB12" s="114">
        <v>2023</v>
      </c>
      <c r="AC12" s="114">
        <v>2024</v>
      </c>
      <c r="AD12" s="114">
        <v>2025</v>
      </c>
      <c r="AE12" s="6"/>
      <c r="AF12" s="6"/>
      <c r="AG12" s="6"/>
      <c r="AH12" s="6"/>
      <c r="AI12" s="6"/>
      <c r="AJ12" s="6"/>
      <c r="AK12" s="6"/>
    </row>
    <row r="13" spans="2:47">
      <c r="B13" s="67" t="s">
        <v>3</v>
      </c>
      <c r="C13" s="8">
        <f>+C14+C80+C81+C90+C116+C129</f>
        <v>38480.800000000003</v>
      </c>
      <c r="D13" s="8">
        <f t="shared" ref="D13" si="0">+D14+D80+D81+D90+D116+D129</f>
        <v>43459</v>
      </c>
      <c r="E13" s="8">
        <f t="shared" ref="E13:AC13" si="1">+E14+E80+E81+E90+E116+E129</f>
        <v>51263.8</v>
      </c>
      <c r="F13" s="8">
        <f t="shared" si="1"/>
        <v>59836.800000000003</v>
      </c>
      <c r="G13" s="8">
        <f t="shared" si="1"/>
        <v>66983.7</v>
      </c>
      <c r="H13" s="8">
        <f t="shared" si="1"/>
        <v>79631.100000000006</v>
      </c>
      <c r="I13" s="8">
        <f t="shared" si="1"/>
        <v>126030.40000000001</v>
      </c>
      <c r="J13" s="8">
        <f t="shared" si="1"/>
        <v>158099.70000000004</v>
      </c>
      <c r="K13" s="8">
        <f t="shared" si="1"/>
        <v>188897.00000000003</v>
      </c>
      <c r="L13" s="8">
        <f t="shared" si="1"/>
        <v>235952.30000000002</v>
      </c>
      <c r="M13" s="8">
        <f t="shared" si="1"/>
        <v>246836.90000000002</v>
      </c>
      <c r="N13" s="8">
        <f t="shared" si="1"/>
        <v>226125.9</v>
      </c>
      <c r="O13" s="8">
        <f t="shared" si="1"/>
        <v>255032.00008098999</v>
      </c>
      <c r="P13" s="8">
        <f t="shared" si="1"/>
        <v>280409.89576000004</v>
      </c>
      <c r="Q13" s="8">
        <f t="shared" si="1"/>
        <v>317853.40000000002</v>
      </c>
      <c r="R13" s="8">
        <f t="shared" si="1"/>
        <v>365494.69999999995</v>
      </c>
      <c r="S13" s="8">
        <f t="shared" si="1"/>
        <v>411547.6999999999</v>
      </c>
      <c r="T13" s="8">
        <f t="shared" si="1"/>
        <v>437104.5</v>
      </c>
      <c r="U13" s="8">
        <f t="shared" si="1"/>
        <v>480290.90000000008</v>
      </c>
      <c r="V13" s="8">
        <f t="shared" si="1"/>
        <v>529469</v>
      </c>
      <c r="W13" s="8">
        <f t="shared" si="1"/>
        <v>598048.29999999993</v>
      </c>
      <c r="X13" s="8">
        <f t="shared" si="1"/>
        <v>655672.00000000012</v>
      </c>
      <c r="Y13" s="8">
        <f t="shared" si="1"/>
        <v>618832.09999999986</v>
      </c>
      <c r="Z13" s="8">
        <f t="shared" si="1"/>
        <v>830532.79999999981</v>
      </c>
      <c r="AA13" s="8">
        <f t="shared" si="1"/>
        <v>944013.1</v>
      </c>
      <c r="AB13" s="8">
        <f t="shared" si="1"/>
        <v>1062279.2</v>
      </c>
      <c r="AC13" s="8">
        <f>+AC14+AC80+AC81+AC90+AC116+AC129</f>
        <v>1209155.4999999995</v>
      </c>
      <c r="AD13" s="8">
        <f t="shared" ref="AD13" si="2">+AD14+AD80+AD81+AD90+AD116+AD129</f>
        <v>1245060.2</v>
      </c>
      <c r="AE13" s="6"/>
      <c r="AF13" s="6"/>
      <c r="AG13" s="6"/>
      <c r="AH13" s="6"/>
      <c r="AI13" s="6"/>
      <c r="AJ13" s="6"/>
      <c r="AK13" s="6"/>
    </row>
    <row r="14" spans="2:47">
      <c r="B14" s="68" t="s">
        <v>0</v>
      </c>
      <c r="C14" s="8">
        <f>+C15+C20+C30+C62+C78+C79</f>
        <v>36173.700000000004</v>
      </c>
      <c r="D14" s="8">
        <f t="shared" ref="D14" si="3">+D15+D20+D30+D62+D78+D79</f>
        <v>40779.200000000004</v>
      </c>
      <c r="E14" s="8">
        <f t="shared" ref="E14:Y14" si="4">+E15+E20+E30+E62+E78+E79</f>
        <v>47792.299999999996</v>
      </c>
      <c r="F14" s="8">
        <f t="shared" si="4"/>
        <v>56787.5</v>
      </c>
      <c r="G14" s="8">
        <f t="shared" si="4"/>
        <v>62713.7</v>
      </c>
      <c r="H14" s="8">
        <f t="shared" si="4"/>
        <v>73726.5</v>
      </c>
      <c r="I14" s="8">
        <f t="shared" si="4"/>
        <v>117039.1</v>
      </c>
      <c r="J14" s="8">
        <f t="shared" si="4"/>
        <v>149540.50000000003</v>
      </c>
      <c r="K14" s="8">
        <f t="shared" si="4"/>
        <v>176583.5</v>
      </c>
      <c r="L14" s="8">
        <f t="shared" si="4"/>
        <v>217054.50000000003</v>
      </c>
      <c r="M14" s="8">
        <f t="shared" si="4"/>
        <v>235282.70000000004</v>
      </c>
      <c r="N14" s="8">
        <f t="shared" si="4"/>
        <v>219358.9</v>
      </c>
      <c r="O14" s="8">
        <f t="shared" si="4"/>
        <v>242096.70008099001</v>
      </c>
      <c r="P14" s="8">
        <f t="shared" si="4"/>
        <v>271803.59576</v>
      </c>
      <c r="Q14" s="8">
        <f t="shared" si="4"/>
        <v>310813.8</v>
      </c>
      <c r="R14" s="8">
        <f t="shared" si="4"/>
        <v>353761.8</v>
      </c>
      <c r="S14" s="8">
        <f t="shared" si="4"/>
        <v>391642.29999999993</v>
      </c>
      <c r="T14" s="8">
        <f t="shared" si="4"/>
        <v>412762.1</v>
      </c>
      <c r="U14" s="8">
        <f t="shared" si="4"/>
        <v>451641.10000000003</v>
      </c>
      <c r="V14" s="8">
        <f t="shared" si="4"/>
        <v>497947.60000000009</v>
      </c>
      <c r="W14" s="8">
        <f t="shared" si="4"/>
        <v>555166.5</v>
      </c>
      <c r="X14" s="8">
        <f t="shared" si="4"/>
        <v>611746.80000000005</v>
      </c>
      <c r="Y14" s="8">
        <f t="shared" si="4"/>
        <v>553769.79999999993</v>
      </c>
      <c r="Z14" s="8">
        <f t="shared" ref="Z14:AA14" si="5">+Z15+Z20+Z30+Z62+Z78+Z79</f>
        <v>779119.79999999981</v>
      </c>
      <c r="AA14" s="8">
        <f t="shared" si="5"/>
        <v>870447.10000000009</v>
      </c>
      <c r="AB14" s="8">
        <f t="shared" ref="AB14:AC14" si="6">+AB15+AB20+AB30+AB62+AB78+AB79</f>
        <v>971890.5</v>
      </c>
      <c r="AC14" s="8">
        <f t="shared" si="6"/>
        <v>1082460.2999999998</v>
      </c>
      <c r="AD14" s="8">
        <f t="shared" ref="AD14" si="7">+AD15+AD20+AD30+AD62+AD78+AD79</f>
        <v>1145040.3</v>
      </c>
      <c r="AE14" s="6"/>
      <c r="AF14" s="6"/>
      <c r="AG14" s="6"/>
      <c r="AH14" s="6"/>
      <c r="AI14" s="6"/>
      <c r="AJ14" s="6"/>
      <c r="AK14" s="6"/>
    </row>
    <row r="15" spans="2:47">
      <c r="B15" s="69" t="s">
        <v>6</v>
      </c>
      <c r="C15" s="144">
        <v>7495.7</v>
      </c>
      <c r="D15" s="126">
        <v>9222.7000000000007</v>
      </c>
      <c r="E15" s="8">
        <v>10782.3</v>
      </c>
      <c r="F15" s="8">
        <v>15327.1</v>
      </c>
      <c r="G15" s="8">
        <v>16046</v>
      </c>
      <c r="H15" s="8">
        <f>SUM(H16:H19)</f>
        <v>20384.800000000003</v>
      </c>
      <c r="I15" s="8">
        <f>SUM(I16:I19)</f>
        <v>24373.9</v>
      </c>
      <c r="J15" s="8">
        <f>SUM(J16:J19)</f>
        <v>30041.9</v>
      </c>
      <c r="K15" s="8">
        <f>SUM(K16:K19)</f>
        <v>38981.9</v>
      </c>
      <c r="L15" s="8">
        <f t="shared" ref="L15:Y15" si="8">SUM(L16:L19)</f>
        <v>55232.299999999996</v>
      </c>
      <c r="M15" s="8">
        <f t="shared" si="8"/>
        <v>58534.7</v>
      </c>
      <c r="N15" s="8">
        <f t="shared" si="8"/>
        <v>54127.69999999999</v>
      </c>
      <c r="O15" s="8">
        <f t="shared" si="8"/>
        <v>53643.4</v>
      </c>
      <c r="P15" s="8">
        <f t="shared" si="8"/>
        <v>65453.4</v>
      </c>
      <c r="Q15" s="8">
        <f t="shared" si="8"/>
        <v>92849.700000000012</v>
      </c>
      <c r="R15" s="8">
        <f t="shared" si="8"/>
        <v>108852.6</v>
      </c>
      <c r="S15" s="8">
        <f t="shared" si="8"/>
        <v>125097.79999999999</v>
      </c>
      <c r="T15" s="8">
        <f t="shared" si="8"/>
        <v>119819.20000000001</v>
      </c>
      <c r="U15" s="8">
        <f t="shared" si="8"/>
        <v>135699.50000000003</v>
      </c>
      <c r="V15" s="8">
        <f t="shared" si="8"/>
        <v>155024.29999999999</v>
      </c>
      <c r="W15" s="8">
        <f t="shared" si="8"/>
        <v>170561.09999999998</v>
      </c>
      <c r="X15" s="8">
        <f t="shared" si="8"/>
        <v>194280.69999999995</v>
      </c>
      <c r="Y15" s="8">
        <f t="shared" si="8"/>
        <v>188486.19999999995</v>
      </c>
      <c r="Z15" s="8">
        <f t="shared" ref="Z15:AA15" si="9">SUM(Z16:Z19)</f>
        <v>264631.29999999993</v>
      </c>
      <c r="AA15" s="8">
        <f t="shared" si="9"/>
        <v>278502.2</v>
      </c>
      <c r="AB15" s="8">
        <f t="shared" ref="AB15:AC15" si="10">SUM(AB16:AB19)</f>
        <v>342233.8</v>
      </c>
      <c r="AC15" s="8">
        <f t="shared" si="10"/>
        <v>383237.10000000003</v>
      </c>
      <c r="AD15" s="8">
        <f t="shared" ref="AD15" si="11">SUM(AD16:AD19)</f>
        <v>419380.39999999997</v>
      </c>
      <c r="AE15" s="6"/>
      <c r="AF15" s="6"/>
      <c r="AG15" s="6"/>
      <c r="AH15" s="6"/>
      <c r="AI15" s="6"/>
      <c r="AJ15" s="6"/>
      <c r="AK15" s="6"/>
    </row>
    <row r="16" spans="2:47">
      <c r="B16" s="70" t="s">
        <v>78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10">
        <v>5667.7</v>
      </c>
      <c r="I16" s="10">
        <v>6710.1</v>
      </c>
      <c r="J16" s="10">
        <v>7588</v>
      </c>
      <c r="K16" s="10">
        <v>10507.3</v>
      </c>
      <c r="L16" s="10">
        <v>14664.6</v>
      </c>
      <c r="M16" s="10">
        <v>16581.7</v>
      </c>
      <c r="N16" s="10">
        <v>15436.8</v>
      </c>
      <c r="O16" s="10">
        <v>17087.7</v>
      </c>
      <c r="P16" s="10">
        <v>20673</v>
      </c>
      <c r="Q16" s="10">
        <v>21874.100000000002</v>
      </c>
      <c r="R16" s="10">
        <v>27147.4</v>
      </c>
      <c r="S16" s="10">
        <v>31525</v>
      </c>
      <c r="T16" s="10">
        <v>35548.6</v>
      </c>
      <c r="U16" s="10">
        <v>40193.100000000006</v>
      </c>
      <c r="V16" s="10">
        <v>43553.100000000006</v>
      </c>
      <c r="W16" s="10">
        <v>51425.2</v>
      </c>
      <c r="X16" s="11">
        <v>59447.7</v>
      </c>
      <c r="Y16" s="11">
        <v>58746.900000000009</v>
      </c>
      <c r="Z16" s="11">
        <v>69025.8</v>
      </c>
      <c r="AA16" s="11">
        <v>87199.700000000012</v>
      </c>
      <c r="AB16" s="11">
        <v>103149.9</v>
      </c>
      <c r="AC16" s="11">
        <v>117251.7</v>
      </c>
      <c r="AD16" s="11">
        <v>133747.19999999998</v>
      </c>
      <c r="AE16" s="6"/>
      <c r="AF16" s="6"/>
      <c r="AG16" s="6"/>
      <c r="AH16" s="6"/>
      <c r="AI16" s="6"/>
      <c r="AJ16" s="6"/>
      <c r="AK16" s="6"/>
    </row>
    <row r="17" spans="2:37">
      <c r="B17" s="70" t="s">
        <v>79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10">
        <v>9383.7000000000007</v>
      </c>
      <c r="I17" s="10">
        <v>11723.4</v>
      </c>
      <c r="J17" s="10">
        <v>16221.7</v>
      </c>
      <c r="K17" s="10">
        <v>16556</v>
      </c>
      <c r="L17" s="10">
        <v>29202.799999999999</v>
      </c>
      <c r="M17" s="10">
        <v>26999.200000000001</v>
      </c>
      <c r="N17" s="10">
        <v>22545.799999999996</v>
      </c>
      <c r="O17" s="10">
        <v>21475.399999999998</v>
      </c>
      <c r="P17" s="10">
        <v>25125</v>
      </c>
      <c r="Q17" s="10">
        <v>46921</v>
      </c>
      <c r="R17" s="10">
        <v>58923.1</v>
      </c>
      <c r="S17" s="10">
        <v>72865.299999999988</v>
      </c>
      <c r="T17" s="10">
        <v>61694.900000000009</v>
      </c>
      <c r="U17" s="10">
        <v>69362.200000000012</v>
      </c>
      <c r="V17" s="10">
        <v>83046.599999999991</v>
      </c>
      <c r="W17" s="10">
        <v>88079.1</v>
      </c>
      <c r="X17" s="11">
        <v>96181.4</v>
      </c>
      <c r="Y17" s="11">
        <v>90442.4</v>
      </c>
      <c r="Z17" s="11">
        <v>150874.79999999999</v>
      </c>
      <c r="AA17" s="11">
        <v>140884.29999999999</v>
      </c>
      <c r="AB17" s="11">
        <v>180075.4</v>
      </c>
      <c r="AC17" s="11">
        <v>193430.7</v>
      </c>
      <c r="AD17" s="11">
        <v>214161.9</v>
      </c>
      <c r="AE17" s="6"/>
      <c r="AF17" s="6"/>
      <c r="AG17" s="6"/>
      <c r="AH17" s="6"/>
      <c r="AI17" s="6"/>
      <c r="AJ17" s="6"/>
      <c r="AK17" s="6"/>
    </row>
    <row r="18" spans="2:37">
      <c r="B18" s="70" t="s">
        <v>80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3">
        <v>4803.7</v>
      </c>
      <c r="I18" s="13">
        <v>5458.2</v>
      </c>
      <c r="J18" s="13">
        <v>5639.1</v>
      </c>
      <c r="K18" s="13">
        <v>11400.2</v>
      </c>
      <c r="L18" s="13">
        <v>10745.8</v>
      </c>
      <c r="M18" s="13">
        <v>14612.8</v>
      </c>
      <c r="N18" s="13">
        <v>15545.7</v>
      </c>
      <c r="O18" s="13">
        <v>14240.4</v>
      </c>
      <c r="P18" s="13">
        <v>18653.5</v>
      </c>
      <c r="Q18" s="13">
        <v>23063.8</v>
      </c>
      <c r="R18" s="13">
        <v>21626.5</v>
      </c>
      <c r="S18" s="13">
        <v>19790.599999999999</v>
      </c>
      <c r="T18" s="10">
        <v>21525.599999999999</v>
      </c>
      <c r="U18" s="10">
        <v>25249.1</v>
      </c>
      <c r="V18" s="10">
        <v>26696.100000000002</v>
      </c>
      <c r="W18" s="10">
        <v>29238.300000000003</v>
      </c>
      <c r="X18" s="11">
        <v>36395.300000000003</v>
      </c>
      <c r="Y18" s="11">
        <v>38020.599999999991</v>
      </c>
      <c r="Z18" s="11">
        <v>43361.100000000006</v>
      </c>
      <c r="AA18" s="11">
        <v>48380.299999999996</v>
      </c>
      <c r="AB18" s="11">
        <v>56747.700000000012</v>
      </c>
      <c r="AC18" s="11">
        <v>69809.5</v>
      </c>
      <c r="AD18" s="11">
        <v>67934.2</v>
      </c>
      <c r="AE18" s="6"/>
      <c r="AF18" s="6"/>
      <c r="AG18" s="6"/>
      <c r="AH18" s="6"/>
      <c r="AI18" s="6"/>
      <c r="AJ18" s="6"/>
      <c r="AK18" s="6"/>
    </row>
    <row r="19" spans="2:37">
      <c r="B19" s="70" t="s">
        <v>7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3">
        <v>529.70000000000005</v>
      </c>
      <c r="I19" s="13">
        <v>482.2</v>
      </c>
      <c r="J19" s="13">
        <v>593.1</v>
      </c>
      <c r="K19" s="13">
        <v>518.4</v>
      </c>
      <c r="L19" s="13">
        <v>619.1</v>
      </c>
      <c r="M19" s="13">
        <v>341</v>
      </c>
      <c r="N19" s="13">
        <v>599.4</v>
      </c>
      <c r="O19" s="13">
        <v>839.9</v>
      </c>
      <c r="P19" s="13">
        <v>1001.9</v>
      </c>
      <c r="Q19" s="13">
        <v>990.8</v>
      </c>
      <c r="R19" s="13">
        <v>1155.5999999999999</v>
      </c>
      <c r="S19" s="13">
        <v>916.9</v>
      </c>
      <c r="T19" s="10">
        <v>1050.1000000000001</v>
      </c>
      <c r="U19" s="10">
        <v>895.1</v>
      </c>
      <c r="V19" s="10">
        <v>1728.5</v>
      </c>
      <c r="W19" s="10">
        <v>1818.5000000000002</v>
      </c>
      <c r="X19" s="11">
        <v>2256.3000000000002</v>
      </c>
      <c r="Y19" s="11">
        <v>1276.3000000000002</v>
      </c>
      <c r="Z19" s="11">
        <v>1369.6</v>
      </c>
      <c r="AA19" s="11">
        <v>2037.9</v>
      </c>
      <c r="AB19" s="11">
        <v>2260.8000000000002</v>
      </c>
      <c r="AC19" s="11">
        <v>2745.2000000000003</v>
      </c>
      <c r="AD19" s="11">
        <v>3537.1</v>
      </c>
      <c r="AE19" s="6"/>
      <c r="AF19" s="6"/>
      <c r="AG19" s="6"/>
      <c r="AH19" s="6"/>
      <c r="AI19" s="6"/>
      <c r="AJ19" s="6"/>
      <c r="AK19" s="6"/>
    </row>
    <row r="20" spans="2:37">
      <c r="B20" s="71" t="s">
        <v>8</v>
      </c>
      <c r="C20" s="14">
        <f t="shared" ref="C20:D20" si="12">+C21+C29</f>
        <v>425.8</v>
      </c>
      <c r="D20" s="14">
        <f t="shared" si="12"/>
        <v>595.60000000000014</v>
      </c>
      <c r="E20" s="14">
        <f t="shared" ref="E20:J20" si="13">+E21+E29</f>
        <v>683.8</v>
      </c>
      <c r="F20" s="14">
        <f t="shared" si="13"/>
        <v>772.4</v>
      </c>
      <c r="G20" s="14">
        <f t="shared" si="13"/>
        <v>952.00000000000011</v>
      </c>
      <c r="H20" s="14">
        <f t="shared" si="13"/>
        <v>1315.6</v>
      </c>
      <c r="I20" s="14">
        <f t="shared" si="13"/>
        <v>2870.7000000000003</v>
      </c>
      <c r="J20" s="14">
        <f t="shared" si="13"/>
        <v>6749</v>
      </c>
      <c r="K20" s="14">
        <f>+K21+K29</f>
        <v>8049.5999999999995</v>
      </c>
      <c r="L20" s="14">
        <f t="shared" ref="L20:S20" si="14">+L21+L29</f>
        <v>9995.6999999999989</v>
      </c>
      <c r="M20" s="14">
        <f t="shared" si="14"/>
        <v>11863.300000000001</v>
      </c>
      <c r="N20" s="14">
        <f t="shared" si="14"/>
        <v>11684.400000000001</v>
      </c>
      <c r="O20" s="14">
        <f t="shared" si="14"/>
        <v>13314.606750830002</v>
      </c>
      <c r="P20" s="14">
        <f t="shared" si="14"/>
        <v>15927.900000000001</v>
      </c>
      <c r="Q20" s="14">
        <f t="shared" si="14"/>
        <v>19605.7</v>
      </c>
      <c r="R20" s="14">
        <f t="shared" si="14"/>
        <v>22928.400000000001</v>
      </c>
      <c r="S20" s="14">
        <f t="shared" si="14"/>
        <v>18183.000000000004</v>
      </c>
      <c r="T20" s="15">
        <f t="shared" ref="T20:Y20" si="15">+T21+T29</f>
        <v>19044.099999999999</v>
      </c>
      <c r="U20" s="15">
        <f t="shared" si="15"/>
        <v>20717.399999999998</v>
      </c>
      <c r="V20" s="15">
        <f t="shared" si="15"/>
        <v>22942.399999999998</v>
      </c>
      <c r="W20" s="15">
        <f t="shared" si="15"/>
        <v>25716.200000000004</v>
      </c>
      <c r="X20" s="15">
        <f t="shared" si="15"/>
        <v>29564.499999999993</v>
      </c>
      <c r="Y20" s="15">
        <f t="shared" si="15"/>
        <v>25251.4</v>
      </c>
      <c r="Z20" s="15">
        <f t="shared" ref="Z20:AA20" si="16">+Z21+Z29</f>
        <v>47648.2</v>
      </c>
      <c r="AA20" s="15">
        <f t="shared" si="16"/>
        <v>47361.9</v>
      </c>
      <c r="AB20" s="15">
        <f t="shared" ref="AB20:AC20" si="17">+AB21+AB29</f>
        <v>51309.599999999999</v>
      </c>
      <c r="AC20" s="15">
        <f t="shared" si="17"/>
        <v>55102.399999999994</v>
      </c>
      <c r="AD20" s="15">
        <f t="shared" ref="AD20" si="18">+AD21+AD29</f>
        <v>61919.9</v>
      </c>
      <c r="AE20" s="6"/>
      <c r="AF20" s="6"/>
      <c r="AG20" s="6"/>
      <c r="AH20" s="6"/>
      <c r="AI20" s="6"/>
      <c r="AJ20" s="6"/>
      <c r="AK20" s="6"/>
    </row>
    <row r="21" spans="2:37">
      <c r="B21" s="72" t="s">
        <v>9</v>
      </c>
      <c r="C21" s="14">
        <f t="shared" ref="C21:D21" si="19">SUM(C22:C28)</f>
        <v>406.8</v>
      </c>
      <c r="D21" s="14">
        <f t="shared" si="19"/>
        <v>561.40000000000009</v>
      </c>
      <c r="E21" s="14">
        <f t="shared" ref="E21:J21" si="20">SUM(E22:E28)</f>
        <v>644.29999999999995</v>
      </c>
      <c r="F21" s="14">
        <f t="shared" si="20"/>
        <v>742.8</v>
      </c>
      <c r="G21" s="14">
        <f t="shared" si="20"/>
        <v>912.40000000000009</v>
      </c>
      <c r="H21" s="14">
        <f t="shared" si="20"/>
        <v>1252.5</v>
      </c>
      <c r="I21" s="14">
        <f t="shared" si="20"/>
        <v>2804.3</v>
      </c>
      <c r="J21" s="14">
        <f t="shared" si="20"/>
        <v>6621.6</v>
      </c>
      <c r="K21" s="14">
        <f>SUM(K22:K28)</f>
        <v>7783.2</v>
      </c>
      <c r="L21" s="14">
        <f t="shared" ref="L21:S21" si="21">SUM(L22:L28)</f>
        <v>9694.0999999999985</v>
      </c>
      <c r="M21" s="14">
        <f t="shared" si="21"/>
        <v>11408.6</v>
      </c>
      <c r="N21" s="14">
        <f t="shared" si="21"/>
        <v>10910.400000000001</v>
      </c>
      <c r="O21" s="14">
        <f t="shared" si="21"/>
        <v>12415.506750830002</v>
      </c>
      <c r="P21" s="14">
        <f t="shared" si="21"/>
        <v>14917.900000000001</v>
      </c>
      <c r="Q21" s="14">
        <f t="shared" si="21"/>
        <v>18637.400000000001</v>
      </c>
      <c r="R21" s="14">
        <f t="shared" si="21"/>
        <v>22175.7</v>
      </c>
      <c r="S21" s="14">
        <f t="shared" si="21"/>
        <v>17489.300000000003</v>
      </c>
      <c r="T21" s="15">
        <f t="shared" ref="T21:Y21" si="22">SUM(T22:T28)</f>
        <v>18336.3</v>
      </c>
      <c r="U21" s="15">
        <f t="shared" si="22"/>
        <v>19809.399999999998</v>
      </c>
      <c r="V21" s="15">
        <f t="shared" si="22"/>
        <v>21501.8</v>
      </c>
      <c r="W21" s="15">
        <f t="shared" si="22"/>
        <v>23955.300000000003</v>
      </c>
      <c r="X21" s="15">
        <f t="shared" si="22"/>
        <v>27374.199999999993</v>
      </c>
      <c r="Y21" s="15">
        <f t="shared" si="22"/>
        <v>24366.800000000003</v>
      </c>
      <c r="Z21" s="15">
        <f>SUM(Z22:Z28)</f>
        <v>45798.5</v>
      </c>
      <c r="AA21" s="15">
        <f>SUM(AA22:AA28)</f>
        <v>45060.9</v>
      </c>
      <c r="AB21" s="15">
        <f>SUM(AB22:AB28)</f>
        <v>49223.5</v>
      </c>
      <c r="AC21" s="15">
        <f>SUM(AC22:AC28)</f>
        <v>52618.7</v>
      </c>
      <c r="AD21" s="15">
        <f>SUM(AD22:AD28)</f>
        <v>58324.700000000004</v>
      </c>
      <c r="AE21" s="6"/>
      <c r="AF21" s="6"/>
      <c r="AG21" s="6"/>
      <c r="AH21" s="6"/>
      <c r="AI21" s="6"/>
      <c r="AJ21" s="6"/>
      <c r="AK21" s="6"/>
    </row>
    <row r="22" spans="2:37">
      <c r="B22" s="73" t="s">
        <v>84</v>
      </c>
      <c r="C22" s="124">
        <v>56.9</v>
      </c>
      <c r="D22" s="124">
        <v>87.7</v>
      </c>
      <c r="E22" s="13">
        <v>114.5</v>
      </c>
      <c r="F22" s="13">
        <v>155</v>
      </c>
      <c r="G22" s="13">
        <v>192.4</v>
      </c>
      <c r="H22" s="13">
        <v>245.5</v>
      </c>
      <c r="I22" s="13">
        <v>337.7</v>
      </c>
      <c r="J22" s="13">
        <v>1709.5</v>
      </c>
      <c r="K22" s="13">
        <v>1691</v>
      </c>
      <c r="L22" s="13">
        <v>593.80000000000007</v>
      </c>
      <c r="M22" s="13">
        <v>551.6</v>
      </c>
      <c r="N22" s="13">
        <v>472.6</v>
      </c>
      <c r="O22" s="13">
        <v>555</v>
      </c>
      <c r="P22" s="13">
        <v>629.19999999999993</v>
      </c>
      <c r="Q22" s="13">
        <v>686.4</v>
      </c>
      <c r="R22" s="13">
        <v>1517.6</v>
      </c>
      <c r="S22" s="13">
        <v>1578.5999999999997</v>
      </c>
      <c r="T22" s="10">
        <v>1754.8999999999999</v>
      </c>
      <c r="U22" s="10">
        <v>1871.3000000000002</v>
      </c>
      <c r="V22" s="10">
        <v>2166.3000000000002</v>
      </c>
      <c r="W22" s="10">
        <v>2526.8000000000002</v>
      </c>
      <c r="X22" s="11">
        <v>2904.3</v>
      </c>
      <c r="Y22" s="11">
        <v>2856.7</v>
      </c>
      <c r="Z22" s="11">
        <v>4170.7</v>
      </c>
      <c r="AA22" s="11">
        <v>4437.5</v>
      </c>
      <c r="AB22" s="11">
        <v>5105.2000000000007</v>
      </c>
      <c r="AC22" s="11">
        <v>5348.7000000000007</v>
      </c>
      <c r="AD22" s="11">
        <v>6032.1999999999989</v>
      </c>
      <c r="AE22" s="6"/>
      <c r="AF22" s="6"/>
      <c r="AG22" s="6"/>
      <c r="AH22" s="6"/>
      <c r="AI22" s="6"/>
      <c r="AJ22" s="6"/>
      <c r="AK22" s="6"/>
    </row>
    <row r="23" spans="2:37">
      <c r="B23" s="73" t="s">
        <v>10</v>
      </c>
      <c r="C23" s="125" t="s">
        <v>165</v>
      </c>
      <c r="D23" s="125" t="s">
        <v>166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3">
        <v>58.3</v>
      </c>
      <c r="L23" s="13">
        <v>1280.8</v>
      </c>
      <c r="M23" s="13">
        <v>2015.7</v>
      </c>
      <c r="N23" s="13">
        <v>2229.4</v>
      </c>
      <c r="O23" s="13">
        <v>2448.5067508300003</v>
      </c>
      <c r="P23" s="13">
        <v>2789.6</v>
      </c>
      <c r="Q23" s="13">
        <v>3044</v>
      </c>
      <c r="R23" s="13">
        <v>3337</v>
      </c>
      <c r="S23" s="13">
        <v>3453.7000000000003</v>
      </c>
      <c r="T23" s="10">
        <v>3445.1000000000004</v>
      </c>
      <c r="U23" s="10">
        <v>3544.0000000000005</v>
      </c>
      <c r="V23" s="10">
        <v>4112.4999999999991</v>
      </c>
      <c r="W23" s="10">
        <v>4608.5</v>
      </c>
      <c r="X23" s="11">
        <v>5154.9999999999991</v>
      </c>
      <c r="Y23" s="11">
        <v>4522.3</v>
      </c>
      <c r="Z23" s="11">
        <v>8395.6999999999989</v>
      </c>
      <c r="AA23" s="11">
        <v>8614.5</v>
      </c>
      <c r="AB23" s="11">
        <v>9401</v>
      </c>
      <c r="AC23" s="11">
        <v>9989.7999999999993</v>
      </c>
      <c r="AD23" s="11">
        <v>10823.500000000002</v>
      </c>
      <c r="AE23" s="6"/>
      <c r="AF23" s="6"/>
      <c r="AG23" s="6"/>
      <c r="AH23" s="6"/>
      <c r="AI23" s="6"/>
      <c r="AJ23" s="6"/>
      <c r="AK23" s="6"/>
    </row>
    <row r="24" spans="2:37">
      <c r="B24" s="73" t="s">
        <v>81</v>
      </c>
      <c r="C24" s="124">
        <v>147.9</v>
      </c>
      <c r="D24" s="124">
        <v>194.1</v>
      </c>
      <c r="E24" s="13">
        <v>217.1</v>
      </c>
      <c r="F24" s="13">
        <v>241.5</v>
      </c>
      <c r="G24" s="13">
        <v>320.60000000000002</v>
      </c>
      <c r="H24" s="13">
        <v>393.8</v>
      </c>
      <c r="I24" s="13">
        <v>726.3</v>
      </c>
      <c r="J24" s="13">
        <v>1412.9</v>
      </c>
      <c r="K24" s="13">
        <v>1962.8</v>
      </c>
      <c r="L24" s="13">
        <v>3290.8</v>
      </c>
      <c r="M24" s="13">
        <v>3404.2999999999997</v>
      </c>
      <c r="N24" s="13">
        <v>3261.6000000000004</v>
      </c>
      <c r="O24" s="13">
        <v>3863.5000000000005</v>
      </c>
      <c r="P24" s="13">
        <v>3762.9</v>
      </c>
      <c r="Q24" s="13">
        <v>3871.5</v>
      </c>
      <c r="R24" s="13">
        <v>5236.1000000000004</v>
      </c>
      <c r="S24" s="13">
        <v>4875.8999999999996</v>
      </c>
      <c r="T24" s="10">
        <v>5169.2</v>
      </c>
      <c r="U24" s="10">
        <v>5668.2</v>
      </c>
      <c r="V24" s="10">
        <v>5801.7</v>
      </c>
      <c r="W24" s="10">
        <v>6320.4000000000005</v>
      </c>
      <c r="X24" s="11">
        <v>7525.9</v>
      </c>
      <c r="Y24" s="11">
        <v>5909.9</v>
      </c>
      <c r="Z24" s="11">
        <v>17067.900000000001</v>
      </c>
      <c r="AA24" s="11">
        <v>13014.699999999999</v>
      </c>
      <c r="AB24" s="11">
        <v>13131.8</v>
      </c>
      <c r="AC24" s="11">
        <v>14106.599999999997</v>
      </c>
      <c r="AD24" s="11">
        <v>16346.900000000001</v>
      </c>
      <c r="AE24" s="6"/>
      <c r="AF24" s="6"/>
      <c r="AG24" s="6"/>
      <c r="AH24" s="6"/>
      <c r="AI24" s="6"/>
      <c r="AJ24" s="6"/>
      <c r="AK24" s="6"/>
    </row>
    <row r="25" spans="2:37">
      <c r="B25" s="74" t="s">
        <v>11</v>
      </c>
      <c r="C25" s="124">
        <v>100.7</v>
      </c>
      <c r="D25" s="124">
        <v>133.80000000000001</v>
      </c>
      <c r="E25" s="13">
        <v>160</v>
      </c>
      <c r="F25" s="13">
        <v>184.6</v>
      </c>
      <c r="G25" s="13">
        <v>233.2</v>
      </c>
      <c r="H25" s="13">
        <v>400.8</v>
      </c>
      <c r="I25" s="13">
        <v>550.79999999999995</v>
      </c>
      <c r="J25" s="13">
        <v>169.9</v>
      </c>
      <c r="K25" s="13">
        <v>184.5</v>
      </c>
      <c r="L25" s="13">
        <v>251.4</v>
      </c>
      <c r="M25" s="13">
        <v>385.60000000000008</v>
      </c>
      <c r="N25" s="13">
        <v>507.1</v>
      </c>
      <c r="O25" s="13">
        <v>532.5</v>
      </c>
      <c r="P25" s="13">
        <v>572.20000000000005</v>
      </c>
      <c r="Q25" s="13">
        <v>682.2</v>
      </c>
      <c r="R25" s="13">
        <v>805.1</v>
      </c>
      <c r="S25" s="13">
        <v>897.59999999999991</v>
      </c>
      <c r="T25" s="10">
        <v>947</v>
      </c>
      <c r="U25" s="10">
        <v>1005.4</v>
      </c>
      <c r="V25" s="10">
        <v>1076.4000000000001</v>
      </c>
      <c r="W25" s="10">
        <v>1215</v>
      </c>
      <c r="X25" s="11">
        <v>1422.2</v>
      </c>
      <c r="Y25" s="11">
        <v>1080.2</v>
      </c>
      <c r="Z25" s="11">
        <v>1906.9</v>
      </c>
      <c r="AA25" s="11">
        <v>2048.2999999999997</v>
      </c>
      <c r="AB25" s="11">
        <v>2098.9</v>
      </c>
      <c r="AC25" s="11">
        <v>2394.2000000000003</v>
      </c>
      <c r="AD25" s="11">
        <v>2589.0999999999995</v>
      </c>
      <c r="AE25" s="6"/>
      <c r="AF25" s="6"/>
      <c r="AG25" s="6"/>
      <c r="AH25" s="6"/>
      <c r="AI25" s="6"/>
      <c r="AJ25" s="6"/>
      <c r="AK25" s="6"/>
    </row>
    <row r="26" spans="2:37">
      <c r="B26" s="74" t="s">
        <v>101</v>
      </c>
      <c r="C26" s="125" t="s">
        <v>165</v>
      </c>
      <c r="D26" s="125" t="s">
        <v>166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0</v>
      </c>
      <c r="O26" s="12">
        <v>0</v>
      </c>
      <c r="P26" s="13">
        <v>1815.5</v>
      </c>
      <c r="Q26" s="13">
        <v>4620.3999999999996</v>
      </c>
      <c r="R26" s="13">
        <v>5328.7</v>
      </c>
      <c r="S26" s="12">
        <v>0</v>
      </c>
      <c r="T26" s="9">
        <v>0</v>
      </c>
      <c r="U26" s="9">
        <v>0</v>
      </c>
      <c r="V26" s="9">
        <v>0</v>
      </c>
      <c r="W26" s="9">
        <v>0</v>
      </c>
      <c r="X26" s="75">
        <v>0</v>
      </c>
      <c r="Y26" s="75">
        <v>0</v>
      </c>
      <c r="Z26" s="75">
        <v>0</v>
      </c>
      <c r="AA26" s="75">
        <v>0</v>
      </c>
      <c r="AB26" s="75">
        <v>0</v>
      </c>
      <c r="AC26" s="75">
        <v>0</v>
      </c>
      <c r="AD26" s="75">
        <v>0</v>
      </c>
      <c r="AE26" s="6"/>
      <c r="AF26" s="6"/>
      <c r="AG26" s="6"/>
      <c r="AH26" s="6"/>
      <c r="AI26" s="6"/>
      <c r="AJ26" s="6"/>
      <c r="AK26" s="6"/>
    </row>
    <row r="27" spans="2:37">
      <c r="B27" s="73" t="s">
        <v>12</v>
      </c>
      <c r="C27" s="125" t="s">
        <v>165</v>
      </c>
      <c r="D27" s="125" t="s">
        <v>166</v>
      </c>
      <c r="E27" s="12">
        <v>0</v>
      </c>
      <c r="F27" s="12">
        <v>0</v>
      </c>
      <c r="G27" s="12">
        <v>0</v>
      </c>
      <c r="H27" s="12">
        <v>0</v>
      </c>
      <c r="I27" s="13">
        <v>890.1</v>
      </c>
      <c r="J27" s="13">
        <v>3132.8</v>
      </c>
      <c r="K27" s="13">
        <v>3553.9</v>
      </c>
      <c r="L27" s="13">
        <v>3832.5</v>
      </c>
      <c r="M27" s="13">
        <v>4472</v>
      </c>
      <c r="N27" s="13">
        <v>3919</v>
      </c>
      <c r="O27" s="13">
        <v>4261.8</v>
      </c>
      <c r="P27" s="13">
        <v>4491.8</v>
      </c>
      <c r="Q27" s="13">
        <v>4851.5</v>
      </c>
      <c r="R27" s="13">
        <v>5167.3</v>
      </c>
      <c r="S27" s="13">
        <v>5620.0999999999995</v>
      </c>
      <c r="T27" s="10">
        <v>5950.8000000000011</v>
      </c>
      <c r="U27" s="10">
        <v>6590.9</v>
      </c>
      <c r="V27" s="10">
        <v>7116.9000000000005</v>
      </c>
      <c r="W27" s="10">
        <v>8139.4000000000005</v>
      </c>
      <c r="X27" s="11">
        <v>8646.4999999999982</v>
      </c>
      <c r="Y27" s="11">
        <v>8644.3000000000011</v>
      </c>
      <c r="Z27" s="76">
        <v>11231.300000000001</v>
      </c>
      <c r="AA27" s="76">
        <v>13547.500000000002</v>
      </c>
      <c r="AB27" s="76">
        <v>15506.1</v>
      </c>
      <c r="AC27" s="75">
        <v>17958.3</v>
      </c>
      <c r="AD27" s="75">
        <v>20009.599999999999</v>
      </c>
      <c r="AE27" s="6"/>
      <c r="AF27" s="6"/>
      <c r="AG27" s="6"/>
      <c r="AH27" s="6"/>
      <c r="AI27" s="6"/>
      <c r="AJ27" s="6"/>
      <c r="AK27" s="6"/>
    </row>
    <row r="28" spans="2:37">
      <c r="B28" s="74" t="s">
        <v>13</v>
      </c>
      <c r="C28" s="124">
        <v>101.3</v>
      </c>
      <c r="D28" s="124">
        <v>145.80000000000001</v>
      </c>
      <c r="E28" s="13">
        <v>152.69999999999999</v>
      </c>
      <c r="F28" s="13">
        <v>161.69999999999999</v>
      </c>
      <c r="G28" s="13">
        <v>166.2</v>
      </c>
      <c r="H28" s="13">
        <v>212.4</v>
      </c>
      <c r="I28" s="13">
        <v>299.39999999999998</v>
      </c>
      <c r="J28" s="13">
        <v>196.5</v>
      </c>
      <c r="K28" s="13">
        <v>332.7</v>
      </c>
      <c r="L28" s="13">
        <v>444.8</v>
      </c>
      <c r="M28" s="13">
        <v>579.4</v>
      </c>
      <c r="N28" s="13">
        <v>520.70000000000005</v>
      </c>
      <c r="O28" s="13">
        <v>754.19999999999982</v>
      </c>
      <c r="P28" s="13">
        <v>856.7</v>
      </c>
      <c r="Q28" s="13">
        <v>881.4</v>
      </c>
      <c r="R28" s="13">
        <v>783.9</v>
      </c>
      <c r="S28" s="13">
        <v>1063.4000000000001</v>
      </c>
      <c r="T28" s="10">
        <v>1069.3000000000002</v>
      </c>
      <c r="U28" s="10">
        <v>1129.5999999999999</v>
      </c>
      <c r="V28" s="10">
        <v>1227.9999999999998</v>
      </c>
      <c r="W28" s="10">
        <v>1145.2</v>
      </c>
      <c r="X28" s="11">
        <v>1720.3</v>
      </c>
      <c r="Y28" s="11">
        <v>1353.4</v>
      </c>
      <c r="Z28" s="11">
        <v>3026</v>
      </c>
      <c r="AA28" s="11">
        <v>3398.4</v>
      </c>
      <c r="AB28" s="11">
        <v>3980.5</v>
      </c>
      <c r="AC28" s="76">
        <v>2821.1000000000004</v>
      </c>
      <c r="AD28" s="76">
        <v>2523.4</v>
      </c>
      <c r="AE28" s="6"/>
      <c r="AF28" s="6"/>
      <c r="AG28" s="6"/>
      <c r="AH28" s="6"/>
      <c r="AI28" s="6"/>
      <c r="AJ28" s="6"/>
      <c r="AK28" s="6"/>
    </row>
    <row r="29" spans="2:37">
      <c r="B29" s="72" t="s">
        <v>14</v>
      </c>
      <c r="C29" s="126">
        <v>19</v>
      </c>
      <c r="D29" s="126">
        <v>34.200000000000003</v>
      </c>
      <c r="E29" s="8">
        <v>39.5</v>
      </c>
      <c r="F29" s="8">
        <v>29.6</v>
      </c>
      <c r="G29" s="8">
        <v>39.6</v>
      </c>
      <c r="H29" s="8">
        <v>63.1</v>
      </c>
      <c r="I29" s="8">
        <v>66.400000000000006</v>
      </c>
      <c r="J29" s="8">
        <v>127.4</v>
      </c>
      <c r="K29" s="8">
        <v>266.39999999999998</v>
      </c>
      <c r="L29" s="8">
        <v>301.60000000000002</v>
      </c>
      <c r="M29" s="8">
        <v>454.7</v>
      </c>
      <c r="N29" s="8">
        <v>774</v>
      </c>
      <c r="O29" s="8">
        <v>899.10000000000014</v>
      </c>
      <c r="P29" s="8">
        <v>1010</v>
      </c>
      <c r="Q29" s="8">
        <v>968.3</v>
      </c>
      <c r="R29" s="8">
        <v>752.7</v>
      </c>
      <c r="S29" s="8">
        <v>693.70000000000016</v>
      </c>
      <c r="T29" s="16">
        <v>707.8</v>
      </c>
      <c r="U29" s="16">
        <v>908.00000000000011</v>
      </c>
      <c r="V29" s="16">
        <v>1440.6000000000001</v>
      </c>
      <c r="W29" s="16">
        <v>1760.9</v>
      </c>
      <c r="X29" s="77">
        <v>2190.3000000000002</v>
      </c>
      <c r="Y29" s="77">
        <v>884.6</v>
      </c>
      <c r="Z29" s="77">
        <v>1849.7</v>
      </c>
      <c r="AA29" s="77">
        <v>2301</v>
      </c>
      <c r="AB29" s="77">
        <v>2086.1</v>
      </c>
      <c r="AC29" s="77">
        <v>2483.7000000000003</v>
      </c>
      <c r="AD29" s="77">
        <v>3595.2000000000003</v>
      </c>
      <c r="AE29" s="6"/>
      <c r="AF29" s="6"/>
      <c r="AG29" s="6"/>
      <c r="AH29" s="6"/>
      <c r="AI29" s="6"/>
      <c r="AJ29" s="6"/>
      <c r="AK29" s="6"/>
    </row>
    <row r="30" spans="2:37">
      <c r="B30" s="78" t="s">
        <v>82</v>
      </c>
      <c r="C30" s="8">
        <f t="shared" ref="C30:K30" si="23">+C31+C34+C49+C61</f>
        <v>17582</v>
      </c>
      <c r="D30" s="8">
        <f t="shared" si="23"/>
        <v>17346.7</v>
      </c>
      <c r="E30" s="8">
        <f t="shared" si="23"/>
        <v>18697</v>
      </c>
      <c r="F30" s="8">
        <f t="shared" si="23"/>
        <v>27339.000000000004</v>
      </c>
      <c r="G30" s="8">
        <f t="shared" si="23"/>
        <v>30946.6</v>
      </c>
      <c r="H30" s="8">
        <f t="shared" si="23"/>
        <v>34420.800000000003</v>
      </c>
      <c r="I30" s="8">
        <f t="shared" si="23"/>
        <v>52536.7</v>
      </c>
      <c r="J30" s="8">
        <f t="shared" si="23"/>
        <v>74833.700000000012</v>
      </c>
      <c r="K30" s="8">
        <f t="shared" si="23"/>
        <v>102628.80000000002</v>
      </c>
      <c r="L30" s="8">
        <f t="shared" ref="L30:W30" si="24">+L31+L34+L49+L61</f>
        <v>128477.70000000001</v>
      </c>
      <c r="M30" s="8">
        <f t="shared" si="24"/>
        <v>140054.70000000004</v>
      </c>
      <c r="N30" s="8">
        <f t="shared" si="24"/>
        <v>131604.1</v>
      </c>
      <c r="O30" s="8">
        <f t="shared" si="24"/>
        <v>151730.29333016</v>
      </c>
      <c r="P30" s="8">
        <f t="shared" si="24"/>
        <v>167418.9</v>
      </c>
      <c r="Q30" s="8">
        <f t="shared" si="24"/>
        <v>174914.1</v>
      </c>
      <c r="R30" s="8">
        <f t="shared" si="24"/>
        <v>197908.1</v>
      </c>
      <c r="S30" s="8">
        <f t="shared" si="24"/>
        <v>221382.5</v>
      </c>
      <c r="T30" s="16">
        <f t="shared" si="24"/>
        <v>242282.29999999996</v>
      </c>
      <c r="U30" s="16">
        <f t="shared" si="24"/>
        <v>261054.99999999997</v>
      </c>
      <c r="V30" s="16">
        <f t="shared" si="24"/>
        <v>283970.60000000009</v>
      </c>
      <c r="W30" s="16">
        <f t="shared" si="24"/>
        <v>318714</v>
      </c>
      <c r="X30" s="16">
        <f t="shared" ref="X30:AC30" si="25">+X31+X34+X49+X61</f>
        <v>346896.60000000003</v>
      </c>
      <c r="Y30" s="16">
        <f t="shared" si="25"/>
        <v>306667.5</v>
      </c>
      <c r="Z30" s="16">
        <f t="shared" si="25"/>
        <v>416882.9</v>
      </c>
      <c r="AA30" s="16">
        <f t="shared" si="25"/>
        <v>483901.60000000003</v>
      </c>
      <c r="AB30" s="16">
        <f t="shared" si="25"/>
        <v>516077.29999999993</v>
      </c>
      <c r="AC30" s="16">
        <f t="shared" si="25"/>
        <v>571576.59999999986</v>
      </c>
      <c r="AD30" s="16">
        <f t="shared" ref="AD30" si="26">+AD31+AD34+AD49+AD61</f>
        <v>589259.89999999991</v>
      </c>
      <c r="AE30" s="6"/>
      <c r="AF30" s="6"/>
      <c r="AG30" s="6"/>
      <c r="AH30" s="6"/>
      <c r="AI30" s="6"/>
      <c r="AJ30" s="6"/>
      <c r="AK30" s="6"/>
    </row>
    <row r="31" spans="2:37">
      <c r="B31" s="79" t="s">
        <v>15</v>
      </c>
      <c r="C31" s="8">
        <f t="shared" ref="C31:K31" si="27">SUM(C32:C33)</f>
        <v>7178.4</v>
      </c>
      <c r="D31" s="8">
        <f t="shared" si="27"/>
        <v>8562.7999999999993</v>
      </c>
      <c r="E31" s="8">
        <f t="shared" si="27"/>
        <v>9911.5999999999985</v>
      </c>
      <c r="F31" s="8">
        <f t="shared" si="27"/>
        <v>14225.199999999999</v>
      </c>
      <c r="G31" s="8">
        <f t="shared" si="27"/>
        <v>16579.099999999999</v>
      </c>
      <c r="H31" s="8">
        <f t="shared" si="27"/>
        <v>19007.5</v>
      </c>
      <c r="I31" s="8">
        <f t="shared" si="27"/>
        <v>30415</v>
      </c>
      <c r="J31" s="8">
        <f t="shared" si="27"/>
        <v>40983.4</v>
      </c>
      <c r="K31" s="8">
        <f t="shared" si="27"/>
        <v>53512.600000000006</v>
      </c>
      <c r="L31" s="8">
        <f t="shared" ref="L31:Y31" si="28">SUM(L32:L33)</f>
        <v>66612.600000000006</v>
      </c>
      <c r="M31" s="8">
        <f t="shared" si="28"/>
        <v>74138.100000000006</v>
      </c>
      <c r="N31" s="8">
        <f t="shared" si="28"/>
        <v>69401</v>
      </c>
      <c r="O31" s="8">
        <f t="shared" si="28"/>
        <v>81225.899999999994</v>
      </c>
      <c r="P31" s="8">
        <f t="shared" si="28"/>
        <v>88892.1</v>
      </c>
      <c r="Q31" s="8">
        <f t="shared" si="28"/>
        <v>92205.200000000012</v>
      </c>
      <c r="R31" s="8">
        <f t="shared" si="28"/>
        <v>112730.3</v>
      </c>
      <c r="S31" s="8">
        <f t="shared" si="28"/>
        <v>130446.7</v>
      </c>
      <c r="T31" s="16">
        <f t="shared" si="28"/>
        <v>147038.79999999999</v>
      </c>
      <c r="U31" s="16">
        <f t="shared" si="28"/>
        <v>159211.9</v>
      </c>
      <c r="V31" s="16">
        <f t="shared" si="28"/>
        <v>169628.80000000005</v>
      </c>
      <c r="W31" s="16">
        <f t="shared" si="28"/>
        <v>194725</v>
      </c>
      <c r="X31" s="16">
        <f t="shared" si="28"/>
        <v>214324</v>
      </c>
      <c r="Y31" s="16">
        <f t="shared" si="28"/>
        <v>194407.59999999998</v>
      </c>
      <c r="Z31" s="16">
        <f t="shared" ref="Z31:AA31" si="29">SUM(Z32:Z33)</f>
        <v>261207.00000000003</v>
      </c>
      <c r="AA31" s="16">
        <f t="shared" si="29"/>
        <v>310788.3</v>
      </c>
      <c r="AB31" s="16">
        <f t="shared" ref="AB31:AC31" si="30">SUM(AB32:AB33)</f>
        <v>336693.6</v>
      </c>
      <c r="AC31" s="16">
        <f t="shared" si="30"/>
        <v>375087.6</v>
      </c>
      <c r="AD31" s="16">
        <f t="shared" ref="AD31" si="31">SUM(AD32:AD33)</f>
        <v>389676.9</v>
      </c>
      <c r="AE31" s="6"/>
      <c r="AF31" s="6"/>
      <c r="AG31" s="6"/>
      <c r="AH31" s="6"/>
      <c r="AI31" s="6"/>
      <c r="AJ31" s="6"/>
      <c r="AK31" s="6"/>
    </row>
    <row r="32" spans="2:37">
      <c r="B32" s="80" t="s">
        <v>16</v>
      </c>
      <c r="C32" s="124">
        <v>3697.5</v>
      </c>
      <c r="D32" s="124">
        <v>4482.8</v>
      </c>
      <c r="E32" s="13">
        <v>5309.2</v>
      </c>
      <c r="F32" s="13">
        <v>8484.2999999999993</v>
      </c>
      <c r="G32" s="13">
        <v>9680.7999999999993</v>
      </c>
      <c r="H32" s="13">
        <v>12108.6</v>
      </c>
      <c r="I32" s="13">
        <v>18480</v>
      </c>
      <c r="J32" s="13">
        <v>24920.5</v>
      </c>
      <c r="K32" s="13">
        <v>29141.7</v>
      </c>
      <c r="L32" s="13">
        <v>35712.400000000001</v>
      </c>
      <c r="M32" s="13">
        <v>40034.699999999997</v>
      </c>
      <c r="N32" s="13">
        <v>41593.300000000003</v>
      </c>
      <c r="O32" s="13">
        <v>44703.7</v>
      </c>
      <c r="P32" s="13">
        <v>45639.1</v>
      </c>
      <c r="Q32" s="13">
        <v>52359.3</v>
      </c>
      <c r="R32" s="13">
        <v>66972.100000000006</v>
      </c>
      <c r="S32" s="13">
        <v>77082.3</v>
      </c>
      <c r="T32" s="10">
        <v>84921.7</v>
      </c>
      <c r="U32" s="10">
        <v>92049.5</v>
      </c>
      <c r="V32" s="10">
        <v>94770.700000000012</v>
      </c>
      <c r="W32" s="10">
        <v>106661.99999999999</v>
      </c>
      <c r="X32" s="11">
        <v>120605.6</v>
      </c>
      <c r="Y32" s="11">
        <v>112315.79999999999</v>
      </c>
      <c r="Z32" s="11">
        <v>136179.30000000002</v>
      </c>
      <c r="AA32" s="11">
        <v>159208.6</v>
      </c>
      <c r="AB32" s="11">
        <v>188587.6</v>
      </c>
      <c r="AC32" s="11">
        <v>207949.5</v>
      </c>
      <c r="AD32" s="11">
        <v>216391.09999999998</v>
      </c>
      <c r="AE32" s="6"/>
      <c r="AF32" s="6"/>
      <c r="AG32" s="6"/>
      <c r="AH32" s="6"/>
      <c r="AI32" s="6"/>
      <c r="AJ32" s="6"/>
      <c r="AK32" s="6"/>
    </row>
    <row r="33" spans="2:37">
      <c r="B33" s="80" t="s">
        <v>17</v>
      </c>
      <c r="C33" s="124">
        <v>3480.9</v>
      </c>
      <c r="D33" s="124">
        <v>4080</v>
      </c>
      <c r="E33" s="13">
        <v>4602.3999999999996</v>
      </c>
      <c r="F33" s="13">
        <v>5740.9</v>
      </c>
      <c r="G33" s="13">
        <v>6898.3</v>
      </c>
      <c r="H33" s="13">
        <v>6898.9</v>
      </c>
      <c r="I33" s="13">
        <v>11935</v>
      </c>
      <c r="J33" s="13">
        <v>16062.9</v>
      </c>
      <c r="K33" s="13">
        <v>24370.9</v>
      </c>
      <c r="L33" s="13">
        <v>30900.2</v>
      </c>
      <c r="M33" s="13">
        <v>34103.4</v>
      </c>
      <c r="N33" s="13">
        <v>27807.7</v>
      </c>
      <c r="O33" s="13">
        <v>36522.200000000004</v>
      </c>
      <c r="P33" s="13">
        <v>43253</v>
      </c>
      <c r="Q33" s="13">
        <v>39845.9</v>
      </c>
      <c r="R33" s="13">
        <v>45758.2</v>
      </c>
      <c r="S33" s="13">
        <v>53364.399999999994</v>
      </c>
      <c r="T33" s="10">
        <v>62117.100000000006</v>
      </c>
      <c r="U33" s="10">
        <v>67162.399999999994</v>
      </c>
      <c r="V33" s="10">
        <v>74858.10000000002</v>
      </c>
      <c r="W33" s="10">
        <v>88063</v>
      </c>
      <c r="X33" s="11">
        <v>93718.400000000009</v>
      </c>
      <c r="Y33" s="11">
        <v>82091.8</v>
      </c>
      <c r="Z33" s="11">
        <v>125027.70000000001</v>
      </c>
      <c r="AA33" s="11">
        <v>151579.69999999998</v>
      </c>
      <c r="AB33" s="11">
        <v>148106</v>
      </c>
      <c r="AC33" s="11">
        <v>167138.09999999998</v>
      </c>
      <c r="AD33" s="11">
        <v>173285.80000000002</v>
      </c>
      <c r="AE33" s="6"/>
      <c r="AF33" s="6"/>
      <c r="AG33" s="6"/>
      <c r="AH33" s="6"/>
      <c r="AI33" s="6"/>
      <c r="AJ33" s="6"/>
      <c r="AK33" s="6"/>
    </row>
    <row r="34" spans="2:37">
      <c r="B34" s="81" t="s">
        <v>18</v>
      </c>
      <c r="C34" s="8">
        <f t="shared" ref="C34:K34" si="32">SUM(C35:C48)</f>
        <v>9840.9000000000015</v>
      </c>
      <c r="D34" s="8">
        <f t="shared" si="32"/>
        <v>7873.9000000000005</v>
      </c>
      <c r="E34" s="8">
        <f t="shared" si="32"/>
        <v>7375.4</v>
      </c>
      <c r="F34" s="8">
        <f t="shared" si="32"/>
        <v>11901.100000000002</v>
      </c>
      <c r="G34" s="8">
        <f t="shared" si="32"/>
        <v>12765.499999999998</v>
      </c>
      <c r="H34" s="8">
        <f t="shared" si="32"/>
        <v>13508.4</v>
      </c>
      <c r="I34" s="8">
        <f t="shared" si="32"/>
        <v>19888.2</v>
      </c>
      <c r="J34" s="8">
        <f t="shared" si="32"/>
        <v>30116.7</v>
      </c>
      <c r="K34" s="8">
        <f t="shared" si="32"/>
        <v>41878.800000000003</v>
      </c>
      <c r="L34" s="8">
        <f t="shared" ref="L34:Y34" si="33">SUM(L35:L48)</f>
        <v>53557.900000000009</v>
      </c>
      <c r="M34" s="8">
        <f t="shared" si="33"/>
        <v>58888.3</v>
      </c>
      <c r="N34" s="8">
        <f t="shared" si="33"/>
        <v>56267.9</v>
      </c>
      <c r="O34" s="8">
        <f t="shared" si="33"/>
        <v>63197.38313694</v>
      </c>
      <c r="P34" s="8">
        <f t="shared" si="33"/>
        <v>70950.399999999994</v>
      </c>
      <c r="Q34" s="8">
        <f t="shared" si="33"/>
        <v>74842.5</v>
      </c>
      <c r="R34" s="8">
        <f t="shared" si="33"/>
        <v>77069.600000000006</v>
      </c>
      <c r="S34" s="8">
        <f t="shared" si="33"/>
        <v>81579.600000000006</v>
      </c>
      <c r="T34" s="16">
        <f t="shared" si="33"/>
        <v>84358.8</v>
      </c>
      <c r="U34" s="16">
        <f t="shared" si="33"/>
        <v>88545.999999999985</v>
      </c>
      <c r="V34" s="16">
        <f t="shared" si="33"/>
        <v>100473.2</v>
      </c>
      <c r="W34" s="16">
        <f t="shared" si="33"/>
        <v>109033.2</v>
      </c>
      <c r="X34" s="16">
        <f t="shared" si="33"/>
        <v>114491.40000000001</v>
      </c>
      <c r="Y34" s="16">
        <f t="shared" si="33"/>
        <v>100155.9</v>
      </c>
      <c r="Z34" s="16">
        <f t="shared" ref="Z34:AA34" si="34">SUM(Z35:Z48)</f>
        <v>134006.79999999999</v>
      </c>
      <c r="AA34" s="16">
        <f t="shared" si="34"/>
        <v>148910.6</v>
      </c>
      <c r="AB34" s="16">
        <f t="shared" ref="AB34:AC34" si="35">SUM(AB35:AB48)</f>
        <v>153214.6</v>
      </c>
      <c r="AC34" s="16">
        <f t="shared" si="35"/>
        <v>166424.79999999996</v>
      </c>
      <c r="AD34" s="16">
        <f t="shared" ref="AD34" si="36">SUM(AD35:AD48)</f>
        <v>168644.3</v>
      </c>
      <c r="AE34" s="6"/>
      <c r="AF34" s="6"/>
      <c r="AG34" s="6"/>
      <c r="AH34" s="6"/>
      <c r="AI34" s="6"/>
      <c r="AJ34" s="6"/>
      <c r="AK34" s="6"/>
    </row>
    <row r="35" spans="2:37">
      <c r="B35" s="80" t="s">
        <v>83</v>
      </c>
      <c r="C35" s="128" t="s">
        <v>167</v>
      </c>
      <c r="D35" s="128" t="s">
        <v>168</v>
      </c>
      <c r="E35" s="12">
        <v>0</v>
      </c>
      <c r="F35" s="13">
        <v>7511.1</v>
      </c>
      <c r="G35" s="13">
        <v>8100.9</v>
      </c>
      <c r="H35" s="13">
        <v>8277.6</v>
      </c>
      <c r="I35" s="13">
        <v>11082.3</v>
      </c>
      <c r="J35" s="13">
        <v>14712.2</v>
      </c>
      <c r="K35" s="13">
        <v>15735.9</v>
      </c>
      <c r="L35" s="13">
        <v>17838.3</v>
      </c>
      <c r="M35" s="13">
        <v>17915.000000000004</v>
      </c>
      <c r="N35" s="13">
        <v>19213.100000000002</v>
      </c>
      <c r="O35" s="13">
        <v>20042.183136940002</v>
      </c>
      <c r="P35" s="13">
        <v>22052.9</v>
      </c>
      <c r="Q35" s="13">
        <v>24251.3</v>
      </c>
      <c r="R35" s="13">
        <v>24321.100000000002</v>
      </c>
      <c r="S35" s="13">
        <v>25473.499999999996</v>
      </c>
      <c r="T35" s="10">
        <v>29988.500000000004</v>
      </c>
      <c r="U35" s="10">
        <v>32697.400000000005</v>
      </c>
      <c r="V35" s="10">
        <v>36148</v>
      </c>
      <c r="W35" s="10">
        <v>36433.599999999999</v>
      </c>
      <c r="X35" s="11">
        <v>40590.700000000004</v>
      </c>
      <c r="Y35" s="11">
        <v>33407.300000000003</v>
      </c>
      <c r="Z35" s="11">
        <v>43260.1</v>
      </c>
      <c r="AA35" s="11">
        <v>45678.3</v>
      </c>
      <c r="AB35" s="11">
        <v>47188.700000000004</v>
      </c>
      <c r="AC35" s="11">
        <v>54108.599999999991</v>
      </c>
      <c r="AD35" s="11">
        <v>53533.900000000009</v>
      </c>
      <c r="AE35" s="6"/>
      <c r="AF35" s="6"/>
      <c r="AG35" s="6"/>
      <c r="AH35" s="6"/>
      <c r="AI35" s="6"/>
      <c r="AJ35" s="6"/>
      <c r="AK35" s="6"/>
    </row>
    <row r="36" spans="2:37">
      <c r="B36" s="80" t="s">
        <v>23</v>
      </c>
      <c r="C36" s="128" t="s">
        <v>167</v>
      </c>
      <c r="D36" s="128" t="s">
        <v>168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3">
        <v>8008.1</v>
      </c>
      <c r="L36" s="13">
        <v>12147.100000000002</v>
      </c>
      <c r="M36" s="13">
        <v>15990.2</v>
      </c>
      <c r="N36" s="13">
        <v>11160.1</v>
      </c>
      <c r="O36" s="13">
        <v>14555.4</v>
      </c>
      <c r="P36" s="13">
        <v>18250.2</v>
      </c>
      <c r="Q36" s="13">
        <v>18124.7</v>
      </c>
      <c r="R36" s="13">
        <v>17901</v>
      </c>
      <c r="S36" s="13">
        <v>18861.300000000003</v>
      </c>
      <c r="T36" s="10">
        <v>13326.7</v>
      </c>
      <c r="U36" s="10">
        <v>13000.3</v>
      </c>
      <c r="V36" s="10">
        <v>16926.600000000002</v>
      </c>
      <c r="W36" s="10">
        <v>20619.2</v>
      </c>
      <c r="X36" s="11">
        <v>20237.600000000002</v>
      </c>
      <c r="Y36" s="11">
        <v>14446.5</v>
      </c>
      <c r="Z36" s="11">
        <v>24562.9</v>
      </c>
      <c r="AA36" s="11">
        <v>32896.6</v>
      </c>
      <c r="AB36" s="11">
        <v>32225.100000000002</v>
      </c>
      <c r="AC36" s="11">
        <v>32047.5</v>
      </c>
      <c r="AD36" s="11">
        <v>32808.799999999996</v>
      </c>
      <c r="AE36" s="6"/>
      <c r="AF36" s="6"/>
      <c r="AG36" s="6"/>
      <c r="AH36" s="6"/>
      <c r="AI36" s="6"/>
      <c r="AJ36" s="6"/>
      <c r="AK36" s="6"/>
    </row>
    <row r="37" spans="2:37">
      <c r="B37" s="80" t="s">
        <v>149</v>
      </c>
      <c r="C37" s="124">
        <v>5701.1</v>
      </c>
      <c r="D37" s="124">
        <v>3647.7</v>
      </c>
      <c r="E37" s="13">
        <v>2627.1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9">
        <v>0</v>
      </c>
      <c r="U37" s="9">
        <v>0</v>
      </c>
      <c r="V37" s="9">
        <v>0</v>
      </c>
      <c r="W37" s="9">
        <v>0</v>
      </c>
      <c r="X37" s="75">
        <v>0</v>
      </c>
      <c r="Y37" s="75">
        <v>0</v>
      </c>
      <c r="Z37" s="75">
        <v>0</v>
      </c>
      <c r="AA37" s="75">
        <v>0</v>
      </c>
      <c r="AB37" s="75">
        <v>0</v>
      </c>
      <c r="AC37" s="75">
        <v>0</v>
      </c>
      <c r="AD37" s="75">
        <v>0</v>
      </c>
      <c r="AE37" s="6"/>
      <c r="AF37" s="6"/>
      <c r="AG37" s="6"/>
      <c r="AH37" s="6"/>
      <c r="AI37" s="6"/>
      <c r="AJ37" s="6"/>
      <c r="AK37" s="6"/>
    </row>
    <row r="38" spans="2:37">
      <c r="B38" s="80" t="s">
        <v>150</v>
      </c>
      <c r="C38" s="124">
        <v>559.1</v>
      </c>
      <c r="D38" s="124">
        <v>501.2</v>
      </c>
      <c r="E38" s="13">
        <v>516.1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9">
        <v>0</v>
      </c>
      <c r="U38" s="9">
        <v>0</v>
      </c>
      <c r="V38" s="9">
        <v>0</v>
      </c>
      <c r="W38" s="9">
        <v>0</v>
      </c>
      <c r="X38" s="75">
        <v>0</v>
      </c>
      <c r="Y38" s="75">
        <v>0</v>
      </c>
      <c r="Z38" s="75">
        <v>0</v>
      </c>
      <c r="AA38" s="75">
        <v>0</v>
      </c>
      <c r="AB38" s="75">
        <v>0</v>
      </c>
      <c r="AC38" s="75">
        <v>0</v>
      </c>
      <c r="AD38" s="75">
        <v>0</v>
      </c>
      <c r="AE38" s="6"/>
      <c r="AF38" s="6"/>
      <c r="AG38" s="6"/>
      <c r="AH38" s="6"/>
      <c r="AI38" s="6"/>
      <c r="AJ38" s="6"/>
      <c r="AK38" s="6"/>
    </row>
    <row r="39" spans="2:37">
      <c r="B39" s="80" t="s">
        <v>85</v>
      </c>
      <c r="C39" s="124">
        <v>1947</v>
      </c>
      <c r="D39" s="124">
        <v>2144.1</v>
      </c>
      <c r="E39" s="13">
        <v>2455.1999999999998</v>
      </c>
      <c r="F39" s="13">
        <v>2891.3</v>
      </c>
      <c r="G39" s="13">
        <v>3220.9</v>
      </c>
      <c r="H39" s="13">
        <v>3644.9</v>
      </c>
      <c r="I39" s="13">
        <v>3551.8</v>
      </c>
      <c r="J39" s="13">
        <v>8142</v>
      </c>
      <c r="K39" s="13">
        <v>10571.3</v>
      </c>
      <c r="L39" s="13">
        <v>13100.800000000001</v>
      </c>
      <c r="M39" s="13">
        <v>13029.599999999999</v>
      </c>
      <c r="N39" s="13">
        <v>13343.3</v>
      </c>
      <c r="O39" s="13">
        <v>15053.999999999998</v>
      </c>
      <c r="P39" s="13">
        <v>16239.5</v>
      </c>
      <c r="Q39" s="13">
        <v>17088.400000000001</v>
      </c>
      <c r="R39" s="13">
        <v>17969.099999999999</v>
      </c>
      <c r="S39" s="13">
        <v>19779.099999999999</v>
      </c>
      <c r="T39" s="10">
        <v>22371.3</v>
      </c>
      <c r="U39" s="10">
        <v>23616.999999999996</v>
      </c>
      <c r="V39" s="10">
        <v>25694</v>
      </c>
      <c r="W39" s="10">
        <v>28882.1</v>
      </c>
      <c r="X39" s="11">
        <v>30610.300000000003</v>
      </c>
      <c r="Y39" s="11">
        <v>29336.400000000001</v>
      </c>
      <c r="Z39" s="11">
        <v>39822.1</v>
      </c>
      <c r="AA39" s="11">
        <v>42491.399999999994</v>
      </c>
      <c r="AB39" s="11">
        <v>43904.5</v>
      </c>
      <c r="AC39" s="11">
        <v>47591.199999999997</v>
      </c>
      <c r="AD39" s="11">
        <v>48356.9</v>
      </c>
      <c r="AE39" s="6"/>
      <c r="AF39" s="6"/>
      <c r="AG39" s="6"/>
      <c r="AH39" s="6"/>
      <c r="AI39" s="6"/>
      <c r="AJ39" s="6"/>
      <c r="AK39" s="6"/>
    </row>
    <row r="40" spans="2:37">
      <c r="B40" s="80" t="s">
        <v>54</v>
      </c>
      <c r="C40" s="124">
        <v>381.9</v>
      </c>
      <c r="D40" s="124">
        <v>403.7</v>
      </c>
      <c r="E40" s="13">
        <v>469</v>
      </c>
      <c r="F40" s="13">
        <v>996.3</v>
      </c>
      <c r="G40" s="13">
        <v>1069.4000000000001</v>
      </c>
      <c r="H40" s="13">
        <v>1182.9000000000001</v>
      </c>
      <c r="I40" s="13">
        <v>1615.3</v>
      </c>
      <c r="J40" s="13">
        <v>2878.9</v>
      </c>
      <c r="K40" s="13">
        <v>2643.5</v>
      </c>
      <c r="L40" s="13">
        <v>3283.4</v>
      </c>
      <c r="M40" s="13">
        <v>4179.5999999999995</v>
      </c>
      <c r="N40" s="13">
        <v>4131</v>
      </c>
      <c r="O40" s="13">
        <v>4529.1999999999989</v>
      </c>
      <c r="P40" s="13">
        <v>4241.3999999999996</v>
      </c>
      <c r="Q40" s="13">
        <v>4470.1000000000004</v>
      </c>
      <c r="R40" s="13">
        <v>4355.6000000000004</v>
      </c>
      <c r="S40" s="13">
        <v>4381.7000000000007</v>
      </c>
      <c r="T40" s="10">
        <v>4532.0999999999995</v>
      </c>
      <c r="U40" s="10">
        <v>4116.6000000000004</v>
      </c>
      <c r="V40" s="10">
        <v>5120.2000000000007</v>
      </c>
      <c r="W40" s="10">
        <v>4355</v>
      </c>
      <c r="X40" s="11">
        <v>3922.7999999999993</v>
      </c>
      <c r="Y40" s="11">
        <v>3507.3999999999996</v>
      </c>
      <c r="Z40" s="11">
        <v>3746.9000000000005</v>
      </c>
      <c r="AA40" s="11">
        <v>3309.9999999999995</v>
      </c>
      <c r="AB40" s="11">
        <v>3088.1</v>
      </c>
      <c r="AC40" s="11">
        <v>2907.3999999999996</v>
      </c>
      <c r="AD40" s="11">
        <v>2813.8999999999996</v>
      </c>
      <c r="AE40" s="6"/>
      <c r="AF40" s="6"/>
      <c r="AG40" s="6"/>
      <c r="AH40" s="6"/>
      <c r="AI40" s="6"/>
      <c r="AJ40" s="6"/>
      <c r="AK40" s="6"/>
    </row>
    <row r="41" spans="2:37">
      <c r="B41" s="80" t="s">
        <v>55</v>
      </c>
      <c r="C41" s="128" t="s">
        <v>169</v>
      </c>
      <c r="D41" s="128" t="s">
        <v>170</v>
      </c>
      <c r="E41" s="12">
        <v>0</v>
      </c>
      <c r="F41" s="12">
        <v>0</v>
      </c>
      <c r="G41" s="12">
        <v>0</v>
      </c>
      <c r="H41" s="12">
        <v>0</v>
      </c>
      <c r="I41" s="13">
        <v>355.4</v>
      </c>
      <c r="J41" s="13">
        <v>3193.3</v>
      </c>
      <c r="K41" s="13">
        <v>3365</v>
      </c>
      <c r="L41" s="13">
        <v>3866.4</v>
      </c>
      <c r="M41" s="13">
        <v>4100</v>
      </c>
      <c r="N41" s="13">
        <v>4592.3</v>
      </c>
      <c r="O41" s="13">
        <v>4885.5999999999995</v>
      </c>
      <c r="P41" s="13">
        <v>4946.5</v>
      </c>
      <c r="Q41" s="13">
        <v>5124.2</v>
      </c>
      <c r="R41" s="13">
        <v>5897.1</v>
      </c>
      <c r="S41" s="13">
        <v>6129.3</v>
      </c>
      <c r="T41" s="10">
        <v>6374.7</v>
      </c>
      <c r="U41" s="10">
        <v>6607.4000000000005</v>
      </c>
      <c r="V41" s="10">
        <v>6781.4000000000005</v>
      </c>
      <c r="W41" s="10">
        <v>7145.4999999999991</v>
      </c>
      <c r="X41" s="11">
        <v>7313</v>
      </c>
      <c r="Y41" s="11">
        <v>7494.2</v>
      </c>
      <c r="Z41" s="11">
        <v>8181.8</v>
      </c>
      <c r="AA41" s="11">
        <v>8715.6999999999989</v>
      </c>
      <c r="AB41" s="11">
        <v>9035.5</v>
      </c>
      <c r="AC41" s="11">
        <v>9495</v>
      </c>
      <c r="AD41" s="11">
        <v>9759.4</v>
      </c>
      <c r="AE41" s="6"/>
      <c r="AF41" s="6"/>
      <c r="AG41" s="6"/>
      <c r="AH41" s="6"/>
      <c r="AI41" s="6"/>
      <c r="AJ41" s="6"/>
      <c r="AK41" s="6"/>
    </row>
    <row r="42" spans="2:37">
      <c r="B42" s="80" t="s">
        <v>56</v>
      </c>
      <c r="C42" s="128" t="s">
        <v>169</v>
      </c>
      <c r="D42" s="128" t="s">
        <v>170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3">
        <v>2210.7999999999997</v>
      </c>
      <c r="M42" s="13">
        <v>2795.8</v>
      </c>
      <c r="N42" s="13">
        <v>2978.3999999999996</v>
      </c>
      <c r="O42" s="13">
        <v>3088.2</v>
      </c>
      <c r="P42" s="13">
        <v>3237.7</v>
      </c>
      <c r="Q42" s="13">
        <v>3437.3</v>
      </c>
      <c r="R42" s="13">
        <v>3673.9</v>
      </c>
      <c r="S42" s="13">
        <v>3964.8</v>
      </c>
      <c r="T42" s="10">
        <v>4300.8000000000011</v>
      </c>
      <c r="U42" s="10">
        <v>4828.4000000000005</v>
      </c>
      <c r="V42" s="10">
        <v>5236.3999999999996</v>
      </c>
      <c r="W42" s="10">
        <v>5975.5</v>
      </c>
      <c r="X42" s="11">
        <v>6782.3</v>
      </c>
      <c r="Y42" s="11">
        <v>7127.9000000000005</v>
      </c>
      <c r="Z42" s="11">
        <v>8495.5</v>
      </c>
      <c r="AA42" s="11">
        <v>9567</v>
      </c>
      <c r="AB42" s="11">
        <v>11491.3</v>
      </c>
      <c r="AC42" s="11">
        <v>13715.300000000001</v>
      </c>
      <c r="AD42" s="11">
        <v>15229.799999999997</v>
      </c>
      <c r="AE42" s="6"/>
      <c r="AF42" s="6"/>
      <c r="AG42" s="6"/>
      <c r="AH42" s="6"/>
      <c r="AI42" s="6"/>
      <c r="AJ42" s="6"/>
      <c r="AK42" s="6"/>
    </row>
    <row r="43" spans="2:37">
      <c r="B43" s="80" t="s">
        <v>140</v>
      </c>
      <c r="C43" s="124">
        <v>367.2</v>
      </c>
      <c r="D43" s="124">
        <v>456.3</v>
      </c>
      <c r="E43" s="13">
        <v>584</v>
      </c>
      <c r="F43" s="13">
        <v>312.60000000000002</v>
      </c>
      <c r="G43" s="17">
        <v>239.5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6"/>
      <c r="AF43" s="6"/>
      <c r="AG43" s="6"/>
      <c r="AH43" s="6"/>
      <c r="AI43" s="6"/>
      <c r="AJ43" s="6"/>
      <c r="AK43" s="6"/>
    </row>
    <row r="44" spans="2:37">
      <c r="B44" s="80" t="s">
        <v>141</v>
      </c>
      <c r="C44" s="124">
        <v>144.9</v>
      </c>
      <c r="D44" s="124">
        <v>163.69999999999999</v>
      </c>
      <c r="E44" s="13">
        <v>190.5</v>
      </c>
      <c r="F44" s="13">
        <v>19.7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6"/>
      <c r="AF44" s="6"/>
      <c r="AG44" s="6"/>
      <c r="AH44" s="6"/>
      <c r="AI44" s="6"/>
      <c r="AJ44" s="6"/>
      <c r="AK44" s="6"/>
    </row>
    <row r="45" spans="2:37">
      <c r="B45" s="80" t="s">
        <v>148</v>
      </c>
      <c r="C45" s="124">
        <v>357.5</v>
      </c>
      <c r="D45" s="124">
        <v>263.3</v>
      </c>
      <c r="E45" s="13">
        <v>276.7</v>
      </c>
      <c r="F45" s="13">
        <v>21.1</v>
      </c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6"/>
      <c r="AF45" s="6"/>
      <c r="AG45" s="6"/>
      <c r="AH45" s="6"/>
      <c r="AI45" s="6"/>
      <c r="AJ45" s="6"/>
      <c r="AK45" s="6"/>
    </row>
    <row r="46" spans="2:37">
      <c r="B46" s="80" t="s">
        <v>142</v>
      </c>
      <c r="C46" s="124">
        <v>221.7</v>
      </c>
      <c r="D46" s="124">
        <v>0.6</v>
      </c>
      <c r="E46" s="13">
        <v>4.7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6"/>
      <c r="AF46" s="6"/>
      <c r="AG46" s="6"/>
      <c r="AH46" s="6"/>
      <c r="AI46" s="6"/>
      <c r="AJ46" s="6"/>
      <c r="AK46" s="6"/>
    </row>
    <row r="47" spans="2:37">
      <c r="B47" s="80" t="s">
        <v>139</v>
      </c>
      <c r="C47" s="128" t="s">
        <v>169</v>
      </c>
      <c r="D47" s="128" t="s">
        <v>170</v>
      </c>
      <c r="E47" s="12">
        <v>0</v>
      </c>
      <c r="F47" s="12">
        <v>0</v>
      </c>
      <c r="G47" s="12">
        <v>0</v>
      </c>
      <c r="H47" s="12">
        <v>0</v>
      </c>
      <c r="I47" s="13">
        <v>2122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6"/>
      <c r="AF47" s="6"/>
      <c r="AG47" s="6"/>
      <c r="AH47" s="6"/>
      <c r="AI47" s="6"/>
      <c r="AJ47" s="6"/>
      <c r="AK47" s="6"/>
    </row>
    <row r="48" spans="2:37">
      <c r="B48" s="80" t="s">
        <v>13</v>
      </c>
      <c r="C48" s="124">
        <v>160.5</v>
      </c>
      <c r="D48" s="124">
        <f>180.5+113.4-0.6</f>
        <v>293.29999999999995</v>
      </c>
      <c r="E48" s="13">
        <v>252.1</v>
      </c>
      <c r="F48" s="13">
        <v>149</v>
      </c>
      <c r="G48" s="13">
        <v>134.80000000000001</v>
      </c>
      <c r="H48" s="13">
        <v>403</v>
      </c>
      <c r="I48" s="13">
        <v>1161.4000000000001</v>
      </c>
      <c r="J48" s="13">
        <v>1190.3</v>
      </c>
      <c r="K48" s="13">
        <v>1555</v>
      </c>
      <c r="L48" s="13">
        <v>1111.0999999999999</v>
      </c>
      <c r="M48" s="13">
        <v>878.1</v>
      </c>
      <c r="N48" s="13">
        <v>849.7</v>
      </c>
      <c r="O48" s="13">
        <v>1042.8000000000002</v>
      </c>
      <c r="P48" s="13">
        <v>1982.2</v>
      </c>
      <c r="Q48" s="13">
        <v>2346.5</v>
      </c>
      <c r="R48" s="13">
        <v>2951.8</v>
      </c>
      <c r="S48" s="13">
        <v>2989.9</v>
      </c>
      <c r="T48" s="10">
        <v>3464.7</v>
      </c>
      <c r="U48" s="10">
        <v>3678.9</v>
      </c>
      <c r="V48" s="10">
        <v>4566.6000000000004</v>
      </c>
      <c r="W48" s="10">
        <v>5622.3</v>
      </c>
      <c r="X48" s="11">
        <v>5034.7</v>
      </c>
      <c r="Y48" s="11">
        <v>4836.2</v>
      </c>
      <c r="Z48" s="11">
        <v>5937.5</v>
      </c>
      <c r="AA48" s="11">
        <v>6251.6</v>
      </c>
      <c r="AB48" s="11">
        <v>6281.4000000000005</v>
      </c>
      <c r="AC48" s="11">
        <v>6559.8</v>
      </c>
      <c r="AD48" s="11">
        <v>6141.5999999999995</v>
      </c>
      <c r="AE48" s="6"/>
      <c r="AF48" s="6"/>
      <c r="AG48" s="6"/>
      <c r="AH48" s="6"/>
      <c r="AI48" s="6"/>
      <c r="AJ48" s="6"/>
      <c r="AK48" s="6"/>
    </row>
    <row r="49" spans="2:37">
      <c r="B49" s="79" t="s">
        <v>24</v>
      </c>
      <c r="C49" s="8">
        <f t="shared" ref="C49:D49" si="37">SUM(C50:C60)-C53</f>
        <v>431.1</v>
      </c>
      <c r="D49" s="8">
        <f t="shared" si="37"/>
        <v>672.09999999999991</v>
      </c>
      <c r="E49" s="8">
        <f>SUM(E50:E60)-E53</f>
        <v>1111.3</v>
      </c>
      <c r="F49" s="8">
        <f>SUM(F50:F60)-F53</f>
        <v>1034.3999999999999</v>
      </c>
      <c r="G49" s="8">
        <f t="shared" ref="G49:J49" si="38">SUM(G50:G60)-G53</f>
        <v>1304.5</v>
      </c>
      <c r="H49" s="8">
        <f t="shared" si="38"/>
        <v>1708.2999999999997</v>
      </c>
      <c r="I49" s="8">
        <f t="shared" si="38"/>
        <v>1950.4999999999998</v>
      </c>
      <c r="J49" s="8">
        <f t="shared" si="38"/>
        <v>3270.5</v>
      </c>
      <c r="K49" s="8">
        <f>SUM(K50:K60)-K53</f>
        <v>6791.1</v>
      </c>
      <c r="L49" s="8">
        <f t="shared" ref="L49" si="39">SUM(L50:L60)-L53</f>
        <v>7891</v>
      </c>
      <c r="M49" s="8">
        <f t="shared" ref="M49" si="40">SUM(M50:M60)-M53</f>
        <v>6770.6</v>
      </c>
      <c r="N49" s="8">
        <f t="shared" ref="N49" si="41">SUM(N50:N60)-N53</f>
        <v>5341.5999999999995</v>
      </c>
      <c r="O49" s="8">
        <f t="shared" ref="O49" si="42">SUM(O50:O60)-O53</f>
        <v>6474.8101932200007</v>
      </c>
      <c r="P49" s="8">
        <f>SUM(P50:P60)-P53</f>
        <v>6679.2999999999993</v>
      </c>
      <c r="Q49" s="8">
        <f>SUM(Q50:Q60)-Q53</f>
        <v>7045.3</v>
      </c>
      <c r="R49" s="8">
        <f>SUM(R50:R60)-R53</f>
        <v>7136.8</v>
      </c>
      <c r="S49" s="8">
        <f t="shared" ref="S49" si="43">SUM(S50:S60)-S53</f>
        <v>8392.5000000000018</v>
      </c>
      <c r="T49" s="8">
        <f t="shared" ref="T49" si="44">SUM(T50:T60)-T53</f>
        <v>9926.8000000000011</v>
      </c>
      <c r="U49" s="8">
        <f t="shared" ref="U49" si="45">SUM(U50:U60)-U53</f>
        <v>12234.7</v>
      </c>
      <c r="V49" s="8">
        <f>SUM(V50:V60)-V53</f>
        <v>12579.2</v>
      </c>
      <c r="W49" s="8">
        <f t="shared" ref="W49" si="46">SUM(W50:W60)-W53</f>
        <v>13430.2</v>
      </c>
      <c r="X49" s="16">
        <f t="shared" ref="X49:AC49" si="47">+X50+X51+X52+X55+X56+X57</f>
        <v>16299.2</v>
      </c>
      <c r="Y49" s="16">
        <f t="shared" si="47"/>
        <v>11117.499999999998</v>
      </c>
      <c r="Z49" s="16">
        <f t="shared" si="47"/>
        <v>19722.099999999995</v>
      </c>
      <c r="AA49" s="16">
        <f t="shared" si="47"/>
        <v>21784.2</v>
      </c>
      <c r="AB49" s="16">
        <f t="shared" si="47"/>
        <v>23977.599999999999</v>
      </c>
      <c r="AC49" s="16">
        <f t="shared" si="47"/>
        <v>27250.999999999996</v>
      </c>
      <c r="AD49" s="16">
        <f t="shared" ref="AD49" si="48">+AD50+AD51+AD52+AD55+AD56+AD57</f>
        <v>27637.699999999997</v>
      </c>
      <c r="AE49" s="6"/>
      <c r="AF49" s="6"/>
      <c r="AG49" s="6"/>
      <c r="AH49" s="6"/>
      <c r="AI49" s="6"/>
      <c r="AJ49" s="6"/>
      <c r="AK49" s="6"/>
    </row>
    <row r="50" spans="2:37">
      <c r="B50" s="80" t="s">
        <v>57</v>
      </c>
      <c r="C50" s="128" t="s">
        <v>169</v>
      </c>
      <c r="D50" s="128" t="s">
        <v>170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3">
        <v>2660.1</v>
      </c>
      <c r="L50" s="13">
        <v>4140.1000000000004</v>
      </c>
      <c r="M50" s="13">
        <v>4797.7999999999993</v>
      </c>
      <c r="N50" s="13">
        <v>3162.7</v>
      </c>
      <c r="O50" s="13">
        <v>4233.6101932199999</v>
      </c>
      <c r="P50" s="13">
        <v>4268.5</v>
      </c>
      <c r="Q50" s="13">
        <v>4505.2</v>
      </c>
      <c r="R50" s="13">
        <v>4595.3</v>
      </c>
      <c r="S50" s="13">
        <v>5682.9000000000005</v>
      </c>
      <c r="T50" s="10">
        <v>6989.9000000000005</v>
      </c>
      <c r="U50" s="10">
        <v>8903</v>
      </c>
      <c r="V50" s="10">
        <v>9071.6999999999989</v>
      </c>
      <c r="W50" s="10">
        <v>9667.2000000000007</v>
      </c>
      <c r="X50" s="11">
        <v>11442</v>
      </c>
      <c r="Y50" s="11">
        <v>8882.0999999999985</v>
      </c>
      <c r="Z50" s="11">
        <v>15188.199999999999</v>
      </c>
      <c r="AA50" s="11">
        <v>17059.099999999999</v>
      </c>
      <c r="AB50" s="11">
        <v>19329.2</v>
      </c>
      <c r="AC50" s="11">
        <v>21916.499999999996</v>
      </c>
      <c r="AD50" s="11">
        <v>22685.199999999997</v>
      </c>
      <c r="AE50" s="6"/>
      <c r="AF50" s="6"/>
      <c r="AG50" s="6"/>
      <c r="AH50" s="6"/>
      <c r="AI50" s="6"/>
      <c r="AJ50" s="6"/>
      <c r="AK50" s="6"/>
    </row>
    <row r="51" spans="2:37">
      <c r="B51" s="80" t="s">
        <v>19</v>
      </c>
      <c r="C51" s="124">
        <v>183.4</v>
      </c>
      <c r="D51" s="124">
        <v>222.1</v>
      </c>
      <c r="E51" s="13">
        <v>268.2</v>
      </c>
      <c r="F51" s="13">
        <v>214.9</v>
      </c>
      <c r="G51" s="13">
        <v>451.6</v>
      </c>
      <c r="H51" s="13">
        <v>655.9</v>
      </c>
      <c r="I51" s="13">
        <v>365.2</v>
      </c>
      <c r="J51" s="13">
        <v>976.5</v>
      </c>
      <c r="K51" s="13">
        <v>1217.7</v>
      </c>
      <c r="L51" s="13">
        <v>1390.5</v>
      </c>
      <c r="M51" s="13">
        <v>1183.3000000000002</v>
      </c>
      <c r="N51" s="13">
        <v>1224.8</v>
      </c>
      <c r="O51" s="13">
        <v>1277.1000000000001</v>
      </c>
      <c r="P51" s="13">
        <v>1300.0999999999999</v>
      </c>
      <c r="Q51" s="13">
        <v>1270.7</v>
      </c>
      <c r="R51" s="13">
        <v>1073</v>
      </c>
      <c r="S51" s="13">
        <v>1288.9000000000001</v>
      </c>
      <c r="T51" s="10">
        <v>1558</v>
      </c>
      <c r="U51" s="10">
        <v>1932.2</v>
      </c>
      <c r="V51" s="10">
        <v>2081.3000000000002</v>
      </c>
      <c r="W51" s="10">
        <v>2309.5</v>
      </c>
      <c r="X51" s="11">
        <v>3406.6000000000004</v>
      </c>
      <c r="Y51" s="11">
        <v>1189.3</v>
      </c>
      <c r="Z51" s="11">
        <v>2990.9999999999995</v>
      </c>
      <c r="AA51" s="11">
        <v>3022.6000000000004</v>
      </c>
      <c r="AB51" s="11">
        <v>2765.5</v>
      </c>
      <c r="AC51" s="11">
        <v>3314.2000000000003</v>
      </c>
      <c r="AD51" s="11">
        <v>2967.5</v>
      </c>
      <c r="AE51" s="6"/>
      <c r="AF51" s="6"/>
      <c r="AG51" s="6"/>
      <c r="AH51" s="6"/>
      <c r="AI51" s="6"/>
      <c r="AJ51" s="6"/>
      <c r="AK51" s="6"/>
    </row>
    <row r="52" spans="2:37">
      <c r="B52" s="18" t="s">
        <v>113</v>
      </c>
      <c r="C52" s="126">
        <f>+C53</f>
        <v>111.5</v>
      </c>
      <c r="D52" s="126">
        <f>+D53</f>
        <v>118.6</v>
      </c>
      <c r="E52" s="8">
        <v>237</v>
      </c>
      <c r="F52" s="8">
        <v>220.8</v>
      </c>
      <c r="G52" s="8">
        <v>270.5</v>
      </c>
      <c r="H52" s="8">
        <v>259.10000000000002</v>
      </c>
      <c r="I52" s="8">
        <v>302.3</v>
      </c>
      <c r="J52" s="8">
        <v>244</v>
      </c>
      <c r="K52" s="8">
        <v>238.6</v>
      </c>
      <c r="L52" s="8">
        <v>315.5</v>
      </c>
      <c r="M52" s="8">
        <v>214.1</v>
      </c>
      <c r="N52" s="8">
        <v>345.7</v>
      </c>
      <c r="O52" s="8">
        <v>295.60000000000002</v>
      </c>
      <c r="P52" s="8">
        <v>252.7</v>
      </c>
      <c r="Q52" s="8">
        <v>193.6</v>
      </c>
      <c r="R52" s="8">
        <v>239.6</v>
      </c>
      <c r="S52" s="8">
        <v>200.1</v>
      </c>
      <c r="T52" s="16">
        <v>170.8</v>
      </c>
      <c r="U52" s="16">
        <v>189.89999999999998</v>
      </c>
      <c r="V52" s="16">
        <v>175.9</v>
      </c>
      <c r="W52" s="16">
        <v>191.49999999999994</v>
      </c>
      <c r="X52" s="77">
        <v>182.1</v>
      </c>
      <c r="Y52" s="77">
        <v>161.5</v>
      </c>
      <c r="Z52" s="77">
        <v>168.5</v>
      </c>
      <c r="AA52" s="77">
        <f>+AA53+AA54</f>
        <v>275.89999999999998</v>
      </c>
      <c r="AB52" s="77">
        <f>+AB53+AB54</f>
        <v>273.59999999999997</v>
      </c>
      <c r="AC52" s="77">
        <v>384.4</v>
      </c>
      <c r="AD52" s="77">
        <v>292.5</v>
      </c>
      <c r="AE52" s="6"/>
      <c r="AF52" s="6"/>
      <c r="AG52" s="6"/>
      <c r="AH52" s="6"/>
      <c r="AI52" s="6"/>
      <c r="AJ52" s="6"/>
      <c r="AK52" s="6"/>
    </row>
    <row r="53" spans="2:37">
      <c r="B53" s="19" t="s">
        <v>114</v>
      </c>
      <c r="C53" s="124">
        <v>111.5</v>
      </c>
      <c r="D53" s="124">
        <v>118.6</v>
      </c>
      <c r="E53" s="13">
        <v>237</v>
      </c>
      <c r="F53" s="13">
        <v>220.8</v>
      </c>
      <c r="G53" s="20">
        <v>270.5</v>
      </c>
      <c r="H53" s="20">
        <v>259.10000000000002</v>
      </c>
      <c r="I53" s="20">
        <v>302.3</v>
      </c>
      <c r="J53" s="20">
        <v>244</v>
      </c>
      <c r="K53" s="20">
        <v>238.6</v>
      </c>
      <c r="L53" s="20">
        <v>315.5</v>
      </c>
      <c r="M53" s="20">
        <v>214.1</v>
      </c>
      <c r="N53" s="20">
        <v>345.7</v>
      </c>
      <c r="O53" s="20">
        <v>295.60000000000002</v>
      </c>
      <c r="P53" s="20">
        <v>252.7</v>
      </c>
      <c r="Q53" s="20">
        <v>193.6</v>
      </c>
      <c r="R53" s="20">
        <v>239.6</v>
      </c>
      <c r="S53" s="20">
        <v>200.1</v>
      </c>
      <c r="T53" s="20">
        <v>170.8</v>
      </c>
      <c r="U53" s="20">
        <v>189.89999999999998</v>
      </c>
      <c r="V53" s="20">
        <v>175.9</v>
      </c>
      <c r="W53" s="20">
        <v>191.49999999999994</v>
      </c>
      <c r="X53" s="11">
        <v>162</v>
      </c>
      <c r="Y53" s="11">
        <v>111.4</v>
      </c>
      <c r="Z53" s="11">
        <v>101.89999999999999</v>
      </c>
      <c r="AA53" s="11">
        <v>142.10000000000002</v>
      </c>
      <c r="AB53" s="11">
        <v>113.39999999999999</v>
      </c>
      <c r="AC53" s="11">
        <v>192.79999999999998</v>
      </c>
      <c r="AD53" s="11">
        <v>186.60000000000002</v>
      </c>
      <c r="AE53" s="6"/>
      <c r="AF53" s="6"/>
      <c r="AG53" s="6"/>
      <c r="AH53" s="6"/>
      <c r="AI53" s="6"/>
      <c r="AJ53" s="6"/>
      <c r="AK53" s="6"/>
    </row>
    <row r="54" spans="2:37">
      <c r="B54" s="21" t="s">
        <v>115</v>
      </c>
      <c r="C54" s="127" t="s">
        <v>171</v>
      </c>
      <c r="D54" s="127" t="s">
        <v>172</v>
      </c>
      <c r="E54" s="22">
        <v>0</v>
      </c>
      <c r="F54" s="23">
        <v>0</v>
      </c>
      <c r="G54" s="23">
        <v>0</v>
      </c>
      <c r="H54" s="23">
        <v>0</v>
      </c>
      <c r="I54" s="23">
        <v>0</v>
      </c>
      <c r="J54" s="23">
        <v>0</v>
      </c>
      <c r="K54" s="23">
        <v>0</v>
      </c>
      <c r="L54" s="23">
        <v>0</v>
      </c>
      <c r="M54" s="23">
        <v>0</v>
      </c>
      <c r="N54" s="23">
        <v>0</v>
      </c>
      <c r="O54" s="23">
        <v>0</v>
      </c>
      <c r="P54" s="23">
        <v>0</v>
      </c>
      <c r="Q54" s="23">
        <v>0</v>
      </c>
      <c r="R54" s="23">
        <v>0</v>
      </c>
      <c r="S54" s="23">
        <v>0</v>
      </c>
      <c r="T54" s="23">
        <v>0</v>
      </c>
      <c r="U54" s="23">
        <v>0</v>
      </c>
      <c r="V54" s="23">
        <v>0</v>
      </c>
      <c r="W54" s="23">
        <v>0</v>
      </c>
      <c r="X54" s="82">
        <v>20.100000000000001</v>
      </c>
      <c r="Y54" s="82">
        <v>50.100000000000009</v>
      </c>
      <c r="Z54" s="82">
        <v>66.599999999999994</v>
      </c>
      <c r="AA54" s="82">
        <v>133.79999999999998</v>
      </c>
      <c r="AB54" s="82">
        <v>160.19999999999999</v>
      </c>
      <c r="AC54" s="82">
        <v>191.6</v>
      </c>
      <c r="AD54" s="82">
        <v>105.89999999999999</v>
      </c>
      <c r="AE54" s="6"/>
      <c r="AF54" s="6"/>
      <c r="AG54" s="6"/>
      <c r="AH54" s="6"/>
      <c r="AI54" s="6"/>
      <c r="AJ54" s="6"/>
      <c r="AK54" s="6"/>
    </row>
    <row r="55" spans="2:37">
      <c r="B55" s="80" t="s">
        <v>20</v>
      </c>
      <c r="C55" s="128" t="s">
        <v>167</v>
      </c>
      <c r="D55" s="128" t="s">
        <v>168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3">
        <v>371.5</v>
      </c>
      <c r="Q55" s="13">
        <v>803.5</v>
      </c>
      <c r="R55" s="13">
        <v>937.2</v>
      </c>
      <c r="S55" s="13">
        <v>975</v>
      </c>
      <c r="T55" s="10">
        <v>965.59999999999991</v>
      </c>
      <c r="U55" s="10">
        <v>949.9</v>
      </c>
      <c r="V55" s="10">
        <v>984.7</v>
      </c>
      <c r="W55" s="10">
        <v>988.30000000000007</v>
      </c>
      <c r="X55" s="11">
        <v>985.80000000000007</v>
      </c>
      <c r="Y55" s="11">
        <v>685.2</v>
      </c>
      <c r="Z55" s="11">
        <v>1027.3000000000002</v>
      </c>
      <c r="AA55" s="11">
        <v>1084.4000000000001</v>
      </c>
      <c r="AB55" s="11">
        <v>1217.1999999999998</v>
      </c>
      <c r="AC55" s="11">
        <v>1233.1000000000001</v>
      </c>
      <c r="AD55" s="11">
        <v>1291.2</v>
      </c>
      <c r="AE55" s="6"/>
      <c r="AF55" s="6"/>
      <c r="AG55" s="6"/>
      <c r="AH55" s="6"/>
      <c r="AI55" s="6"/>
      <c r="AJ55" s="6"/>
      <c r="AK55" s="6"/>
    </row>
    <row r="56" spans="2:37">
      <c r="B56" s="80" t="s">
        <v>21</v>
      </c>
      <c r="C56" s="128" t="s">
        <v>167</v>
      </c>
      <c r="D56" s="128" t="s">
        <v>168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3">
        <v>84.2</v>
      </c>
      <c r="Q56" s="13">
        <v>272.3</v>
      </c>
      <c r="R56" s="13">
        <v>291.69999999999993</v>
      </c>
      <c r="S56" s="13">
        <v>245.6</v>
      </c>
      <c r="T56" s="10">
        <v>242.5</v>
      </c>
      <c r="U56" s="10">
        <v>259.7</v>
      </c>
      <c r="V56" s="10">
        <v>265.60000000000002</v>
      </c>
      <c r="W56" s="10">
        <v>273.7</v>
      </c>
      <c r="X56" s="11">
        <v>282.7</v>
      </c>
      <c r="Y56" s="11">
        <v>199.39999999999998</v>
      </c>
      <c r="Z56" s="11">
        <v>347.1</v>
      </c>
      <c r="AA56" s="11">
        <v>342.2</v>
      </c>
      <c r="AB56" s="11">
        <v>392.09999999999997</v>
      </c>
      <c r="AC56" s="11">
        <v>402.8</v>
      </c>
      <c r="AD56" s="11">
        <v>401.30000000000007</v>
      </c>
      <c r="AE56" s="6"/>
      <c r="AF56" s="6"/>
      <c r="AG56" s="6"/>
      <c r="AH56" s="6"/>
      <c r="AI56" s="6"/>
      <c r="AJ56" s="6"/>
      <c r="AK56" s="6"/>
    </row>
    <row r="57" spans="2:37">
      <c r="B57" s="80" t="s">
        <v>99</v>
      </c>
      <c r="C57" s="128" t="s">
        <v>169</v>
      </c>
      <c r="D57" s="128">
        <v>27.7</v>
      </c>
      <c r="E57" s="20">
        <v>114.4</v>
      </c>
      <c r="F57" s="20">
        <v>50.5</v>
      </c>
      <c r="G57" s="20">
        <v>66.2</v>
      </c>
      <c r="H57" s="20">
        <v>57.4</v>
      </c>
      <c r="I57" s="20">
        <v>48.6</v>
      </c>
      <c r="J57" s="20">
        <v>155.4</v>
      </c>
      <c r="K57" s="20">
        <v>204.3</v>
      </c>
      <c r="L57" s="20">
        <v>217.2</v>
      </c>
      <c r="M57" s="20">
        <v>186.5</v>
      </c>
      <c r="N57" s="20">
        <v>199</v>
      </c>
      <c r="O57" s="13">
        <v>210.6</v>
      </c>
      <c r="P57" s="13">
        <v>114.9</v>
      </c>
      <c r="Q57" s="12">
        <v>0</v>
      </c>
      <c r="R57" s="12">
        <v>0</v>
      </c>
      <c r="S57" s="12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6"/>
      <c r="AF57" s="6"/>
      <c r="AG57" s="6"/>
      <c r="AH57" s="6"/>
      <c r="AI57" s="6"/>
      <c r="AJ57" s="6"/>
      <c r="AK57" s="6"/>
    </row>
    <row r="58" spans="2:37">
      <c r="B58" s="80" t="s">
        <v>104</v>
      </c>
      <c r="C58" s="128">
        <v>91.6</v>
      </c>
      <c r="D58" s="128">
        <v>244.2</v>
      </c>
      <c r="E58" s="20">
        <v>401.5</v>
      </c>
      <c r="F58" s="20">
        <v>474.1</v>
      </c>
      <c r="G58" s="20">
        <v>454.7</v>
      </c>
      <c r="H58" s="20">
        <v>675.1</v>
      </c>
      <c r="I58" s="20">
        <v>1176.2</v>
      </c>
      <c r="J58" s="20">
        <v>1562.6</v>
      </c>
      <c r="K58" s="20">
        <v>2225.9</v>
      </c>
      <c r="L58" s="20">
        <v>1456.6</v>
      </c>
      <c r="M58" s="20">
        <v>2.3000000000000003</v>
      </c>
      <c r="N58" s="20">
        <v>0.2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9">
        <v>0</v>
      </c>
      <c r="U58" s="9">
        <v>0</v>
      </c>
      <c r="V58" s="9">
        <v>0</v>
      </c>
      <c r="W58" s="9">
        <v>0</v>
      </c>
      <c r="X58" s="9">
        <v>0</v>
      </c>
      <c r="Y58" s="9">
        <v>0</v>
      </c>
      <c r="Z58" s="9">
        <v>0</v>
      </c>
      <c r="AA58" s="9">
        <v>0</v>
      </c>
      <c r="AB58" s="9">
        <v>0</v>
      </c>
      <c r="AC58" s="9">
        <v>0</v>
      </c>
      <c r="AD58" s="9">
        <v>0</v>
      </c>
      <c r="AE58" s="6"/>
      <c r="AF58" s="6"/>
      <c r="AG58" s="6"/>
      <c r="AH58" s="6"/>
      <c r="AI58" s="6"/>
      <c r="AJ58" s="6"/>
      <c r="AK58" s="6"/>
    </row>
    <row r="59" spans="2:37">
      <c r="B59" s="80" t="s">
        <v>117</v>
      </c>
      <c r="C59" s="128">
        <v>22.7</v>
      </c>
      <c r="D59" s="128">
        <v>47.5</v>
      </c>
      <c r="E59" s="20">
        <v>59.9</v>
      </c>
      <c r="F59" s="20">
        <v>65.5</v>
      </c>
      <c r="G59" s="20">
        <v>54.1</v>
      </c>
      <c r="H59" s="20">
        <v>55.7</v>
      </c>
      <c r="I59" s="20">
        <v>53.7</v>
      </c>
      <c r="J59" s="20">
        <v>101.9</v>
      </c>
      <c r="K59" s="20">
        <v>208.9</v>
      </c>
      <c r="L59" s="20">
        <v>371.1</v>
      </c>
      <c r="M59" s="20">
        <v>385</v>
      </c>
      <c r="N59" s="20">
        <v>409.2</v>
      </c>
      <c r="O59" s="13">
        <v>457.90000000000003</v>
      </c>
      <c r="P59" s="13">
        <v>287.39999999999998</v>
      </c>
      <c r="Q59" s="12">
        <v>0</v>
      </c>
      <c r="R59" s="12">
        <v>0</v>
      </c>
      <c r="S59" s="12">
        <v>0</v>
      </c>
      <c r="T59" s="9">
        <v>0</v>
      </c>
      <c r="U59" s="9">
        <v>0</v>
      </c>
      <c r="V59" s="9">
        <v>0</v>
      </c>
      <c r="W59" s="9">
        <v>0</v>
      </c>
      <c r="X59" s="9">
        <v>0</v>
      </c>
      <c r="Y59" s="9">
        <v>0</v>
      </c>
      <c r="Z59" s="9">
        <v>0</v>
      </c>
      <c r="AA59" s="9">
        <v>0</v>
      </c>
      <c r="AB59" s="9">
        <v>0</v>
      </c>
      <c r="AC59" s="9">
        <v>0</v>
      </c>
      <c r="AD59" s="9">
        <v>0</v>
      </c>
      <c r="AE59" s="6"/>
      <c r="AF59" s="6"/>
      <c r="AG59" s="6"/>
      <c r="AH59" s="6"/>
      <c r="AI59" s="6"/>
      <c r="AJ59" s="6"/>
      <c r="AK59" s="6"/>
    </row>
    <row r="60" spans="2:37">
      <c r="B60" s="80" t="s">
        <v>13</v>
      </c>
      <c r="C60" s="128">
        <v>21.9</v>
      </c>
      <c r="D60" s="128">
        <v>12</v>
      </c>
      <c r="E60" s="20">
        <v>30.3</v>
      </c>
      <c r="F60" s="20">
        <v>8.6</v>
      </c>
      <c r="G60" s="20">
        <v>7.4</v>
      </c>
      <c r="H60" s="20">
        <v>5.0999999999999996</v>
      </c>
      <c r="I60" s="20">
        <v>4.5</v>
      </c>
      <c r="J60" s="20">
        <v>230.1</v>
      </c>
      <c r="K60" s="20">
        <v>35.6</v>
      </c>
      <c r="L60" s="20">
        <v>0</v>
      </c>
      <c r="M60" s="20">
        <v>1.6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28">
        <v>0.1</v>
      </c>
      <c r="AD60" s="9">
        <v>0</v>
      </c>
      <c r="AE60" s="6"/>
      <c r="AF60" s="6"/>
      <c r="AG60" s="6"/>
      <c r="AH60" s="6"/>
      <c r="AI60" s="6"/>
      <c r="AJ60" s="6"/>
      <c r="AK60" s="6"/>
    </row>
    <row r="61" spans="2:37">
      <c r="B61" s="79" t="s">
        <v>22</v>
      </c>
      <c r="C61" s="126">
        <v>131.6</v>
      </c>
      <c r="D61" s="126">
        <v>237.9</v>
      </c>
      <c r="E61" s="8">
        <v>298.7</v>
      </c>
      <c r="F61" s="8">
        <v>178.3</v>
      </c>
      <c r="G61" s="8">
        <v>297.5</v>
      </c>
      <c r="H61" s="8">
        <v>196.6</v>
      </c>
      <c r="I61" s="8">
        <v>283</v>
      </c>
      <c r="J61" s="8">
        <v>463.1</v>
      </c>
      <c r="K61" s="8">
        <v>446.3</v>
      </c>
      <c r="L61" s="8">
        <v>416.2</v>
      </c>
      <c r="M61" s="8">
        <v>257.7</v>
      </c>
      <c r="N61" s="8">
        <v>593.6</v>
      </c>
      <c r="O61" s="8">
        <v>832.19999999999993</v>
      </c>
      <c r="P61" s="8">
        <v>897.1</v>
      </c>
      <c r="Q61" s="8">
        <v>821.1</v>
      </c>
      <c r="R61" s="8">
        <v>971.4</v>
      </c>
      <c r="S61" s="8">
        <v>963.7</v>
      </c>
      <c r="T61" s="16">
        <v>957.9</v>
      </c>
      <c r="U61" s="16">
        <v>1062.4000000000001</v>
      </c>
      <c r="V61" s="16">
        <v>1289.4000000000001</v>
      </c>
      <c r="W61" s="16">
        <v>1525.6</v>
      </c>
      <c r="X61" s="77">
        <v>1782</v>
      </c>
      <c r="Y61" s="77">
        <v>986.5</v>
      </c>
      <c r="Z61" s="77">
        <v>1947.0000000000002</v>
      </c>
      <c r="AA61" s="77">
        <v>2418.5</v>
      </c>
      <c r="AB61" s="77">
        <v>2191.5</v>
      </c>
      <c r="AC61" s="77">
        <v>2813.2</v>
      </c>
      <c r="AD61" s="77">
        <v>3301</v>
      </c>
      <c r="AE61" s="6"/>
      <c r="AF61" s="6"/>
      <c r="AG61" s="6"/>
      <c r="AH61" s="6"/>
      <c r="AI61" s="6"/>
      <c r="AJ61" s="6"/>
      <c r="AK61" s="6"/>
    </row>
    <row r="62" spans="2:37">
      <c r="B62" s="78" t="s">
        <v>25</v>
      </c>
      <c r="C62" s="8">
        <f t="shared" ref="C62:D62" si="49">+C63+C66+C67</f>
        <v>10649.400000000001</v>
      </c>
      <c r="D62" s="8">
        <f t="shared" si="49"/>
        <v>13589.4</v>
      </c>
      <c r="E62" s="8">
        <f>+E63+E66+E67</f>
        <v>17601.5</v>
      </c>
      <c r="F62" s="8">
        <f>+F63+F66+F67</f>
        <v>13320.300000000001</v>
      </c>
      <c r="G62" s="8">
        <f>+G63+G66+G67</f>
        <v>14734.5</v>
      </c>
      <c r="H62" s="8">
        <f>+H63+H66+H67+H73</f>
        <v>17579.899999999998</v>
      </c>
      <c r="I62" s="8">
        <f>+I63+I66+I67+I73</f>
        <v>37226.200000000004</v>
      </c>
      <c r="J62" s="8">
        <f>+J63+J66+J67+J73</f>
        <v>37875.300000000003</v>
      </c>
      <c r="K62" s="8">
        <f>+K63+K66+K67+K73</f>
        <v>26871.4</v>
      </c>
      <c r="L62" s="8">
        <f t="shared" ref="L62:Y62" si="50">+L63+L66+L67</f>
        <v>23304.100000000006</v>
      </c>
      <c r="M62" s="8">
        <f t="shared" si="50"/>
        <v>24829.899999999998</v>
      </c>
      <c r="N62" s="8">
        <f t="shared" si="50"/>
        <v>21942.399999999998</v>
      </c>
      <c r="O62" s="8">
        <f t="shared" si="50"/>
        <v>23408.399999999998</v>
      </c>
      <c r="P62" s="8">
        <f t="shared" si="50"/>
        <v>23003.295760000001</v>
      </c>
      <c r="Q62" s="8">
        <f t="shared" si="50"/>
        <v>23444.1</v>
      </c>
      <c r="R62" s="8">
        <f t="shared" si="50"/>
        <v>23795.499999999996</v>
      </c>
      <c r="S62" s="8">
        <f t="shared" si="50"/>
        <v>26562.800000000003</v>
      </c>
      <c r="T62" s="16">
        <f t="shared" si="50"/>
        <v>31100.1</v>
      </c>
      <c r="U62" s="16">
        <f t="shared" si="50"/>
        <v>33501</v>
      </c>
      <c r="V62" s="16">
        <f t="shared" si="50"/>
        <v>35334.399999999994</v>
      </c>
      <c r="W62" s="16">
        <f t="shared" si="50"/>
        <v>39463.200000000004</v>
      </c>
      <c r="X62" s="16">
        <f t="shared" si="50"/>
        <v>40168.9</v>
      </c>
      <c r="Y62" s="16">
        <f t="shared" si="50"/>
        <v>32734.6</v>
      </c>
      <c r="Z62" s="16">
        <f t="shared" ref="Z62:AA62" si="51">+Z63+Z66+Z67</f>
        <v>48854</v>
      </c>
      <c r="AA62" s="16">
        <f t="shared" si="51"/>
        <v>59469.400000000009</v>
      </c>
      <c r="AB62" s="16">
        <f t="shared" ref="AB62:AC62" si="52">+AB63+AB66+AB67</f>
        <v>60865.600000000006</v>
      </c>
      <c r="AC62" s="16">
        <f t="shared" si="52"/>
        <v>70925.099999999991</v>
      </c>
      <c r="AD62" s="16">
        <f t="shared" ref="AD62" si="53">+AD63+AD66+AD67</f>
        <v>72889</v>
      </c>
      <c r="AE62" s="6"/>
      <c r="AF62" s="6"/>
      <c r="AG62" s="6"/>
      <c r="AH62" s="6"/>
      <c r="AI62" s="6"/>
      <c r="AJ62" s="6"/>
      <c r="AK62" s="6"/>
    </row>
    <row r="63" spans="2:37">
      <c r="B63" s="79" t="s">
        <v>4</v>
      </c>
      <c r="C63" s="8">
        <f t="shared" ref="C63:Y63" si="54">SUM(C64:C65)</f>
        <v>10143.400000000001</v>
      </c>
      <c r="D63" s="8">
        <f t="shared" si="54"/>
        <v>12224.6</v>
      </c>
      <c r="E63" s="8">
        <f t="shared" si="54"/>
        <v>13459.099999999999</v>
      </c>
      <c r="F63" s="8">
        <f t="shared" si="54"/>
        <v>9338.1</v>
      </c>
      <c r="G63" s="8">
        <f t="shared" si="54"/>
        <v>10847</v>
      </c>
      <c r="H63" s="8">
        <f>SUM(H64:H65)</f>
        <v>10721.4</v>
      </c>
      <c r="I63" s="8">
        <f t="shared" si="54"/>
        <v>12460.9</v>
      </c>
      <c r="J63" s="8">
        <f t="shared" si="54"/>
        <v>14298.9</v>
      </c>
      <c r="K63" s="8">
        <f t="shared" si="54"/>
        <v>17473.100000000002</v>
      </c>
      <c r="L63" s="8">
        <f t="shared" si="54"/>
        <v>19336.900000000005</v>
      </c>
      <c r="M63" s="8">
        <f t="shared" si="54"/>
        <v>21141.1</v>
      </c>
      <c r="N63" s="8">
        <f t="shared" si="54"/>
        <v>18264.899999999998</v>
      </c>
      <c r="O63" s="8">
        <f t="shared" si="54"/>
        <v>19455.099999999999</v>
      </c>
      <c r="P63" s="8">
        <f t="shared" si="54"/>
        <v>18801.3</v>
      </c>
      <c r="Q63" s="8">
        <f t="shared" si="54"/>
        <v>18890.900000000001</v>
      </c>
      <c r="R63" s="8">
        <f t="shared" si="54"/>
        <v>19042.399999999998</v>
      </c>
      <c r="S63" s="8">
        <f t="shared" si="54"/>
        <v>21314.5</v>
      </c>
      <c r="T63" s="16">
        <f t="shared" si="54"/>
        <v>25211.5</v>
      </c>
      <c r="U63" s="16">
        <f t="shared" si="54"/>
        <v>27286.100000000002</v>
      </c>
      <c r="V63" s="16">
        <f t="shared" si="54"/>
        <v>28702.699999999993</v>
      </c>
      <c r="W63" s="16">
        <f t="shared" si="54"/>
        <v>32095.800000000003</v>
      </c>
      <c r="X63" s="16">
        <f t="shared" si="54"/>
        <v>32478.400000000001</v>
      </c>
      <c r="Y63" s="16">
        <f t="shared" si="54"/>
        <v>29630.1</v>
      </c>
      <c r="Z63" s="16">
        <f t="shared" ref="Z63:AA63" si="55">SUM(Z64:Z65)</f>
        <v>42637.5</v>
      </c>
      <c r="AA63" s="16">
        <f t="shared" si="55"/>
        <v>50634.700000000004</v>
      </c>
      <c r="AB63" s="16">
        <f t="shared" ref="AB63:AC63" si="56">SUM(AB64:AB65)</f>
        <v>50795.000000000007</v>
      </c>
      <c r="AC63" s="16">
        <f t="shared" si="56"/>
        <v>60110.399999999994</v>
      </c>
      <c r="AD63" s="16">
        <f t="shared" ref="AD63" si="57">SUM(AD64:AD65)</f>
        <v>61613.9</v>
      </c>
      <c r="AE63" s="6"/>
      <c r="AF63" s="6"/>
      <c r="AG63" s="6"/>
      <c r="AH63" s="6"/>
      <c r="AI63" s="6"/>
      <c r="AJ63" s="6"/>
      <c r="AK63" s="6"/>
    </row>
    <row r="64" spans="2:37">
      <c r="B64" s="80" t="s">
        <v>26</v>
      </c>
      <c r="C64" s="124">
        <v>10139.700000000001</v>
      </c>
      <c r="D64" s="124">
        <v>12220.9</v>
      </c>
      <c r="E64" s="13">
        <v>13456.3</v>
      </c>
      <c r="F64" s="13">
        <v>9336.1</v>
      </c>
      <c r="G64" s="13">
        <v>10845.3</v>
      </c>
      <c r="H64" s="13">
        <v>10720.5</v>
      </c>
      <c r="I64" s="13">
        <v>12460.4</v>
      </c>
      <c r="J64" s="13">
        <v>14293.1</v>
      </c>
      <c r="K64" s="13">
        <v>17472.7</v>
      </c>
      <c r="L64" s="13">
        <v>19336.400000000005</v>
      </c>
      <c r="M64" s="13">
        <v>21140.6</v>
      </c>
      <c r="N64" s="13">
        <v>18264.599999999999</v>
      </c>
      <c r="O64" s="13">
        <v>19455.099999999999</v>
      </c>
      <c r="P64" s="13">
        <v>18801.3</v>
      </c>
      <c r="Q64" s="13">
        <v>18775.7</v>
      </c>
      <c r="R64" s="13">
        <v>18916.099999999999</v>
      </c>
      <c r="S64" s="13">
        <v>21238.3</v>
      </c>
      <c r="T64" s="10">
        <v>24378</v>
      </c>
      <c r="U64" s="10">
        <v>26397.000000000004</v>
      </c>
      <c r="V64" s="10">
        <v>27276.399999999994</v>
      </c>
      <c r="W64" s="10">
        <v>30931.300000000003</v>
      </c>
      <c r="X64" s="11">
        <v>32478.400000000001</v>
      </c>
      <c r="Y64" s="11">
        <v>29630.1</v>
      </c>
      <c r="Z64" s="11">
        <v>42637.5</v>
      </c>
      <c r="AA64" s="11">
        <v>50634.700000000004</v>
      </c>
      <c r="AB64" s="11">
        <v>50795.000000000007</v>
      </c>
      <c r="AC64" s="11">
        <v>60110.399999999994</v>
      </c>
      <c r="AD64" s="11">
        <v>61613.9</v>
      </c>
      <c r="AE64" s="6"/>
      <c r="AF64" s="6"/>
      <c r="AG64" s="6"/>
      <c r="AH64" s="6"/>
      <c r="AI64" s="6"/>
      <c r="AJ64" s="6"/>
      <c r="AK64" s="6"/>
    </row>
    <row r="65" spans="2:37">
      <c r="B65" s="80" t="s">
        <v>13</v>
      </c>
      <c r="C65" s="124">
        <v>3.7</v>
      </c>
      <c r="D65" s="124">
        <v>3.7</v>
      </c>
      <c r="E65" s="13">
        <v>2.8</v>
      </c>
      <c r="F65" s="13">
        <v>2</v>
      </c>
      <c r="G65" s="13">
        <v>1.7</v>
      </c>
      <c r="H65" s="13">
        <v>0.9</v>
      </c>
      <c r="I65" s="13">
        <v>0.5</v>
      </c>
      <c r="J65" s="13">
        <v>5.8</v>
      </c>
      <c r="K65" s="13">
        <f>1.2-0.8</f>
        <v>0.39999999999999991</v>
      </c>
      <c r="L65" s="13">
        <v>0.5</v>
      </c>
      <c r="M65" s="13">
        <v>0.5</v>
      </c>
      <c r="N65" s="13">
        <v>0.30000000000000004</v>
      </c>
      <c r="O65" s="13">
        <v>0</v>
      </c>
      <c r="P65" s="13">
        <v>0</v>
      </c>
      <c r="Q65" s="13">
        <v>115.2</v>
      </c>
      <c r="R65" s="13">
        <v>126.3</v>
      </c>
      <c r="S65" s="13">
        <v>76.199999999999989</v>
      </c>
      <c r="T65" s="10">
        <v>833.49999999999989</v>
      </c>
      <c r="U65" s="10">
        <v>889.1</v>
      </c>
      <c r="V65" s="10">
        <v>1426.3000000000002</v>
      </c>
      <c r="W65" s="10">
        <v>1164.5</v>
      </c>
      <c r="X65" s="75">
        <v>0</v>
      </c>
      <c r="Y65" s="75">
        <v>0</v>
      </c>
      <c r="Z65" s="75">
        <v>0</v>
      </c>
      <c r="AA65" s="75">
        <v>0</v>
      </c>
      <c r="AB65" s="75">
        <v>0</v>
      </c>
      <c r="AC65" s="75">
        <v>0</v>
      </c>
      <c r="AD65" s="75">
        <v>0</v>
      </c>
      <c r="AE65" s="6"/>
      <c r="AF65" s="6"/>
      <c r="AG65" s="6"/>
      <c r="AH65" s="6"/>
      <c r="AI65" s="6"/>
      <c r="AJ65" s="6"/>
      <c r="AK65" s="6"/>
    </row>
    <row r="66" spans="2:37">
      <c r="B66" s="79" t="s">
        <v>52</v>
      </c>
      <c r="C66" s="126">
        <v>1.8</v>
      </c>
      <c r="D66" s="126">
        <v>1.9</v>
      </c>
      <c r="E66" s="8">
        <v>3.9</v>
      </c>
      <c r="F66" s="8">
        <v>5.0999999999999996</v>
      </c>
      <c r="G66" s="8">
        <v>3.9</v>
      </c>
      <c r="H66" s="8">
        <v>6.5</v>
      </c>
      <c r="I66" s="8">
        <v>34.799999999999997</v>
      </c>
      <c r="J66" s="8">
        <v>40.700000000000003</v>
      </c>
      <c r="K66" s="8">
        <v>69</v>
      </c>
      <c r="L66" s="8">
        <v>82.9</v>
      </c>
      <c r="M66" s="8">
        <v>128.1</v>
      </c>
      <c r="N66" s="8">
        <v>131.70000000000002</v>
      </c>
      <c r="O66" s="8">
        <v>146.20000000000002</v>
      </c>
      <c r="P66" s="8">
        <v>181.2</v>
      </c>
      <c r="Q66" s="8">
        <v>264.10000000000002</v>
      </c>
      <c r="R66" s="8">
        <v>33.800000000000004</v>
      </c>
      <c r="S66" s="8">
        <v>12.2</v>
      </c>
      <c r="T66" s="16">
        <v>7.6</v>
      </c>
      <c r="U66" s="120">
        <v>0</v>
      </c>
      <c r="V66" s="120">
        <v>0</v>
      </c>
      <c r="W66" s="120">
        <v>0</v>
      </c>
      <c r="X66" s="103">
        <v>0</v>
      </c>
      <c r="Y66" s="103">
        <v>0</v>
      </c>
      <c r="Z66" s="103">
        <v>0</v>
      </c>
      <c r="AA66" s="103">
        <v>0</v>
      </c>
      <c r="AB66" s="103">
        <v>0</v>
      </c>
      <c r="AC66" s="103">
        <v>0</v>
      </c>
      <c r="AD66" s="103">
        <v>0</v>
      </c>
      <c r="AE66" s="6"/>
      <c r="AF66" s="6"/>
      <c r="AG66" s="6"/>
      <c r="AH66" s="6"/>
      <c r="AI66" s="6"/>
      <c r="AJ66" s="6"/>
      <c r="AK66" s="6"/>
    </row>
    <row r="67" spans="2:37">
      <c r="B67" s="79" t="s">
        <v>5</v>
      </c>
      <c r="C67" s="8">
        <f t="shared" ref="C67:K67" si="58">SUM(C68:C72)</f>
        <v>504.19999999999993</v>
      </c>
      <c r="D67" s="8">
        <f t="shared" si="58"/>
        <v>1362.8999999999999</v>
      </c>
      <c r="E67" s="8">
        <f t="shared" si="58"/>
        <v>4138.5</v>
      </c>
      <c r="F67" s="8">
        <f t="shared" si="58"/>
        <v>3977.1</v>
      </c>
      <c r="G67" s="8">
        <f t="shared" si="58"/>
        <v>3883.6000000000004</v>
      </c>
      <c r="H67" s="8">
        <f t="shared" si="58"/>
        <v>5160.7999999999993</v>
      </c>
      <c r="I67" s="8">
        <f t="shared" si="58"/>
        <v>18157.100000000002</v>
      </c>
      <c r="J67" s="8">
        <f t="shared" si="58"/>
        <v>23429.899999999998</v>
      </c>
      <c r="K67" s="8">
        <f t="shared" si="58"/>
        <v>9328.5</v>
      </c>
      <c r="L67" s="8">
        <f t="shared" ref="L67:Y67" si="59">SUM(L68:L72)</f>
        <v>3884.2999999999997</v>
      </c>
      <c r="M67" s="8">
        <f t="shared" si="59"/>
        <v>3560.7</v>
      </c>
      <c r="N67" s="8">
        <f t="shared" si="59"/>
        <v>3545.7999999999997</v>
      </c>
      <c r="O67" s="8">
        <f t="shared" si="59"/>
        <v>3807.1</v>
      </c>
      <c r="P67" s="8">
        <f t="shared" si="59"/>
        <v>4020.79576</v>
      </c>
      <c r="Q67" s="8">
        <f t="shared" si="59"/>
        <v>4289.1000000000004</v>
      </c>
      <c r="R67" s="8">
        <f t="shared" si="59"/>
        <v>4719.3</v>
      </c>
      <c r="S67" s="8">
        <f t="shared" si="59"/>
        <v>5236.1000000000004</v>
      </c>
      <c r="T67" s="8">
        <f t="shared" si="59"/>
        <v>5881.0000000000009</v>
      </c>
      <c r="U67" s="8">
        <f t="shared" si="59"/>
        <v>6214.9</v>
      </c>
      <c r="V67" s="8">
        <f t="shared" si="59"/>
        <v>6631.6999999999989</v>
      </c>
      <c r="W67" s="8">
        <f t="shared" si="59"/>
        <v>7367.4</v>
      </c>
      <c r="X67" s="8">
        <f t="shared" si="59"/>
        <v>7690.4999999999991</v>
      </c>
      <c r="Y67" s="8">
        <f t="shared" si="59"/>
        <v>3104.4999999999995</v>
      </c>
      <c r="Z67" s="8">
        <f>SUM(Z68:Z72)</f>
        <v>6216.5</v>
      </c>
      <c r="AA67" s="8">
        <f>SUM(AA68:AA72)</f>
        <v>8834.7000000000007</v>
      </c>
      <c r="AB67" s="8">
        <f>SUM(AB68:AB72)</f>
        <v>10070.6</v>
      </c>
      <c r="AC67" s="8">
        <f>SUM(AC68:AC72)</f>
        <v>10814.699999999999</v>
      </c>
      <c r="AD67" s="8">
        <f>SUM(AD68:AD72)</f>
        <v>11275.099999999997</v>
      </c>
      <c r="AE67" s="6"/>
      <c r="AF67" s="6"/>
      <c r="AG67" s="6"/>
      <c r="AH67" s="6"/>
      <c r="AI67" s="6"/>
      <c r="AJ67" s="6"/>
      <c r="AK67" s="6"/>
    </row>
    <row r="68" spans="2:37">
      <c r="B68" s="80" t="s">
        <v>27</v>
      </c>
      <c r="C68" s="124">
        <v>393.7</v>
      </c>
      <c r="D68" s="124">
        <v>467.4</v>
      </c>
      <c r="E68" s="13">
        <v>532.29999999999995</v>
      </c>
      <c r="F68" s="13">
        <v>532.9</v>
      </c>
      <c r="G68" s="13">
        <v>552.29999999999995</v>
      </c>
      <c r="H68" s="13">
        <v>1348.6</v>
      </c>
      <c r="I68" s="13">
        <v>1733.9</v>
      </c>
      <c r="J68" s="13">
        <v>2413</v>
      </c>
      <c r="K68" s="13">
        <v>2849.8</v>
      </c>
      <c r="L68" s="13">
        <v>3131.3</v>
      </c>
      <c r="M68" s="13">
        <v>3073.2</v>
      </c>
      <c r="N68" s="13">
        <v>3222.2</v>
      </c>
      <c r="O68" s="13">
        <v>3428.2000000000003</v>
      </c>
      <c r="P68" s="13">
        <v>3631.9</v>
      </c>
      <c r="Q68" s="13">
        <v>3951</v>
      </c>
      <c r="R68" s="13">
        <v>4283.3</v>
      </c>
      <c r="S68" s="13">
        <v>4838.7</v>
      </c>
      <c r="T68" s="10">
        <v>5535.2000000000007</v>
      </c>
      <c r="U68" s="10">
        <v>5891.6</v>
      </c>
      <c r="V68" s="10">
        <v>6251.5999999999995</v>
      </c>
      <c r="W68" s="10">
        <v>6932.8</v>
      </c>
      <c r="X68" s="11">
        <v>7180.0999999999995</v>
      </c>
      <c r="Y68" s="11">
        <v>2893.8999999999996</v>
      </c>
      <c r="Z68" s="11">
        <v>5870.0999999999995</v>
      </c>
      <c r="AA68" s="11">
        <v>8427.6</v>
      </c>
      <c r="AB68" s="11">
        <v>9684.5000000000018</v>
      </c>
      <c r="AC68" s="11">
        <v>10620.5</v>
      </c>
      <c r="AD68" s="11">
        <v>11050.399999999998</v>
      </c>
      <c r="AE68" s="6"/>
      <c r="AF68" s="6"/>
      <c r="AG68" s="6"/>
      <c r="AH68" s="6"/>
      <c r="AI68" s="6"/>
      <c r="AJ68" s="6"/>
      <c r="AK68" s="6"/>
    </row>
    <row r="69" spans="2:37">
      <c r="B69" s="80" t="s">
        <v>107</v>
      </c>
      <c r="C69" s="128" t="s">
        <v>169</v>
      </c>
      <c r="D69" s="128">
        <v>701.8</v>
      </c>
      <c r="E69" s="17">
        <v>3411.7</v>
      </c>
      <c r="F69" s="17">
        <v>3234.1</v>
      </c>
      <c r="G69" s="17">
        <v>2988.8</v>
      </c>
      <c r="H69" s="17">
        <v>3364.2</v>
      </c>
      <c r="I69" s="17">
        <v>15720.5</v>
      </c>
      <c r="J69" s="17">
        <v>19998.099999999999</v>
      </c>
      <c r="K69" s="17">
        <v>5660.5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>
        <v>0</v>
      </c>
      <c r="AB69" s="9">
        <v>0</v>
      </c>
      <c r="AC69" s="9">
        <v>0</v>
      </c>
      <c r="AD69" s="9">
        <v>0</v>
      </c>
      <c r="AE69" s="6"/>
      <c r="AF69" s="6"/>
      <c r="AG69" s="6"/>
      <c r="AH69" s="6"/>
      <c r="AI69" s="6"/>
      <c r="AJ69" s="6"/>
      <c r="AK69" s="6"/>
    </row>
    <row r="70" spans="2:37">
      <c r="B70" s="80" t="s">
        <v>112</v>
      </c>
      <c r="C70" s="128" t="s">
        <v>169</v>
      </c>
      <c r="D70" s="128" t="s">
        <v>168</v>
      </c>
      <c r="E70" s="17">
        <v>0</v>
      </c>
      <c r="F70" s="17">
        <v>0</v>
      </c>
      <c r="G70" s="17">
        <v>0</v>
      </c>
      <c r="H70" s="17">
        <v>0</v>
      </c>
      <c r="I70" s="17">
        <v>0</v>
      </c>
      <c r="J70" s="17">
        <v>0</v>
      </c>
      <c r="K70" s="17">
        <v>0</v>
      </c>
      <c r="L70" s="17">
        <v>232.6</v>
      </c>
      <c r="M70" s="17">
        <v>187</v>
      </c>
      <c r="N70" s="17">
        <v>44.7</v>
      </c>
      <c r="O70" s="17">
        <v>70.099999999999994</v>
      </c>
      <c r="P70" s="17">
        <v>56.2</v>
      </c>
      <c r="Q70" s="12">
        <v>0</v>
      </c>
      <c r="R70" s="12">
        <v>0</v>
      </c>
      <c r="S70" s="12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9">
        <v>0</v>
      </c>
      <c r="AE70" s="6"/>
      <c r="AF70" s="6"/>
      <c r="AG70" s="6"/>
      <c r="AH70" s="6"/>
      <c r="AI70" s="6"/>
      <c r="AJ70" s="6"/>
      <c r="AK70" s="6"/>
    </row>
    <row r="71" spans="2:37">
      <c r="B71" s="80" t="s">
        <v>28</v>
      </c>
      <c r="C71" s="124">
        <v>26.4</v>
      </c>
      <c r="D71" s="124">
        <v>34.700000000000003</v>
      </c>
      <c r="E71" s="13">
        <v>32.200000000000003</v>
      </c>
      <c r="F71" s="13">
        <v>42.7</v>
      </c>
      <c r="G71" s="13">
        <v>83.2</v>
      </c>
      <c r="H71" s="13">
        <v>176.5</v>
      </c>
      <c r="I71" s="13">
        <v>214.3</v>
      </c>
      <c r="J71" s="13">
        <v>271.3</v>
      </c>
      <c r="K71" s="13">
        <v>353.2</v>
      </c>
      <c r="L71" s="13">
        <v>342.2</v>
      </c>
      <c r="M71" s="13">
        <v>142.9</v>
      </c>
      <c r="N71" s="13">
        <v>138.4</v>
      </c>
      <c r="O71" s="13">
        <v>132.19999999999999</v>
      </c>
      <c r="P71" s="13">
        <v>137.89576</v>
      </c>
      <c r="Q71" s="13">
        <v>129.5</v>
      </c>
      <c r="R71" s="13">
        <v>142.70000000000002</v>
      </c>
      <c r="S71" s="13">
        <v>141.60000000000002</v>
      </c>
      <c r="T71" s="10">
        <v>136.5</v>
      </c>
      <c r="U71" s="10">
        <v>148.90000000000003</v>
      </c>
      <c r="V71" s="10">
        <v>152.9</v>
      </c>
      <c r="W71" s="10">
        <v>153.20000000000002</v>
      </c>
      <c r="X71" s="11">
        <v>155.4</v>
      </c>
      <c r="Y71" s="11">
        <v>72</v>
      </c>
      <c r="Z71" s="11">
        <v>64.599999999999994</v>
      </c>
      <c r="AA71" s="11">
        <v>132.5</v>
      </c>
      <c r="AB71" s="11">
        <v>178.3</v>
      </c>
      <c r="AC71" s="11">
        <v>173.89999999999998</v>
      </c>
      <c r="AD71" s="11">
        <v>190.29999999999998</v>
      </c>
      <c r="AE71" s="6"/>
      <c r="AF71" s="6"/>
      <c r="AG71" s="6"/>
      <c r="AH71" s="6"/>
      <c r="AI71" s="6"/>
      <c r="AJ71" s="6"/>
      <c r="AK71" s="6"/>
    </row>
    <row r="72" spans="2:37">
      <c r="B72" s="80" t="s">
        <v>13</v>
      </c>
      <c r="C72" s="124">
        <v>84.1</v>
      </c>
      <c r="D72" s="124">
        <v>159</v>
      </c>
      <c r="E72" s="13">
        <v>162.30000000000001</v>
      </c>
      <c r="F72" s="13">
        <v>167.4</v>
      </c>
      <c r="G72" s="13">
        <v>259.3</v>
      </c>
      <c r="H72" s="13">
        <v>271.5</v>
      </c>
      <c r="I72" s="13">
        <v>488.4</v>
      </c>
      <c r="J72" s="13">
        <v>747.5</v>
      </c>
      <c r="K72" s="13">
        <v>465</v>
      </c>
      <c r="L72" s="13">
        <v>178.20000000000002</v>
      </c>
      <c r="M72" s="13">
        <v>157.6</v>
      </c>
      <c r="N72" s="13">
        <v>140.5</v>
      </c>
      <c r="O72" s="13">
        <v>176.6</v>
      </c>
      <c r="P72" s="13">
        <v>194.8</v>
      </c>
      <c r="Q72" s="13">
        <v>208.6</v>
      </c>
      <c r="R72" s="13">
        <v>293.3</v>
      </c>
      <c r="S72" s="13">
        <v>255.8</v>
      </c>
      <c r="T72" s="10">
        <v>209.3</v>
      </c>
      <c r="U72" s="10">
        <v>174.4</v>
      </c>
      <c r="V72" s="10">
        <v>227.19999999999996</v>
      </c>
      <c r="W72" s="10">
        <v>281.40000000000003</v>
      </c>
      <c r="X72" s="11">
        <v>355</v>
      </c>
      <c r="Y72" s="11">
        <v>138.6</v>
      </c>
      <c r="Z72" s="11">
        <v>281.8</v>
      </c>
      <c r="AA72" s="11">
        <v>274.60000000000002</v>
      </c>
      <c r="AB72" s="11">
        <v>207.79999999999998</v>
      </c>
      <c r="AC72" s="11">
        <v>20.3</v>
      </c>
      <c r="AD72" s="11">
        <v>34.400000000000006</v>
      </c>
      <c r="AE72" s="6"/>
      <c r="AF72" s="6"/>
      <c r="AG72" s="6"/>
      <c r="AH72" s="6"/>
      <c r="AI72" s="6"/>
      <c r="AJ72" s="6"/>
      <c r="AK72" s="6"/>
    </row>
    <row r="73" spans="2:37">
      <c r="B73" s="83" t="s">
        <v>134</v>
      </c>
      <c r="C73" s="143" t="s">
        <v>167</v>
      </c>
      <c r="D73" s="143" t="s">
        <v>168</v>
      </c>
      <c r="E73" s="24">
        <v>0</v>
      </c>
      <c r="F73" s="24">
        <v>0</v>
      </c>
      <c r="G73" s="24">
        <v>0</v>
      </c>
      <c r="H73" s="8">
        <f>SUM(H74:H77)</f>
        <v>1691.2000000000003</v>
      </c>
      <c r="I73" s="8">
        <f>SUM(I74:I77)</f>
        <v>6573.4</v>
      </c>
      <c r="J73" s="8">
        <f>SUM(J74:J77)</f>
        <v>105.8</v>
      </c>
      <c r="K73" s="8">
        <f>SUM(K74:K77)</f>
        <v>0.8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6"/>
      <c r="AF73" s="6"/>
      <c r="AG73" s="6"/>
      <c r="AH73" s="6"/>
      <c r="AI73" s="6"/>
      <c r="AJ73" s="6"/>
      <c r="AK73" s="6"/>
    </row>
    <row r="74" spans="2:37">
      <c r="B74" s="84" t="s">
        <v>138</v>
      </c>
      <c r="C74" s="128" t="s">
        <v>167</v>
      </c>
      <c r="D74" s="128" t="s">
        <v>168</v>
      </c>
      <c r="E74" s="12">
        <v>0</v>
      </c>
      <c r="F74" s="12">
        <v>0</v>
      </c>
      <c r="G74" s="12">
        <v>0</v>
      </c>
      <c r="H74" s="13">
        <v>1213.2</v>
      </c>
      <c r="I74" s="13">
        <v>3539.6</v>
      </c>
      <c r="J74" s="13">
        <v>100.8</v>
      </c>
      <c r="K74" s="13">
        <v>0.8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6"/>
      <c r="AF74" s="6"/>
      <c r="AG74" s="6"/>
      <c r="AH74" s="6"/>
      <c r="AI74" s="6"/>
      <c r="AJ74" s="6"/>
      <c r="AK74" s="6"/>
    </row>
    <row r="75" spans="2:37">
      <c r="B75" s="84" t="s">
        <v>135</v>
      </c>
      <c r="C75" s="128" t="s">
        <v>167</v>
      </c>
      <c r="D75" s="128" t="s">
        <v>168</v>
      </c>
      <c r="E75" s="12">
        <v>0</v>
      </c>
      <c r="F75" s="12">
        <v>0</v>
      </c>
      <c r="G75" s="12">
        <v>0</v>
      </c>
      <c r="H75" s="13">
        <v>201.9</v>
      </c>
      <c r="I75" s="13">
        <v>946.2</v>
      </c>
      <c r="J75" s="13">
        <v>5</v>
      </c>
      <c r="K75" s="25" t="s">
        <v>133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6"/>
      <c r="AF75" s="6"/>
      <c r="AG75" s="6"/>
      <c r="AH75" s="6"/>
      <c r="AI75" s="6"/>
      <c r="AJ75" s="6"/>
      <c r="AK75" s="6"/>
    </row>
    <row r="76" spans="2:37">
      <c r="B76" s="84" t="s">
        <v>136</v>
      </c>
      <c r="C76" s="128" t="s">
        <v>167</v>
      </c>
      <c r="D76" s="128" t="s">
        <v>168</v>
      </c>
      <c r="E76" s="12">
        <v>0</v>
      </c>
      <c r="F76" s="12">
        <v>0</v>
      </c>
      <c r="G76" s="12">
        <v>0</v>
      </c>
      <c r="H76" s="13">
        <v>6.9</v>
      </c>
      <c r="I76" s="13">
        <v>724.9</v>
      </c>
      <c r="J76" s="26" t="s">
        <v>133</v>
      </c>
      <c r="K76" s="25" t="s">
        <v>133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6"/>
      <c r="AF76" s="6"/>
      <c r="AG76" s="6"/>
      <c r="AH76" s="6"/>
      <c r="AI76" s="6"/>
      <c r="AJ76" s="6"/>
      <c r="AK76" s="6"/>
    </row>
    <row r="77" spans="2:37">
      <c r="B77" s="84" t="s">
        <v>137</v>
      </c>
      <c r="C77" s="128" t="s">
        <v>167</v>
      </c>
      <c r="D77" s="128" t="s">
        <v>168</v>
      </c>
      <c r="E77" s="12">
        <v>0</v>
      </c>
      <c r="F77" s="12">
        <v>0</v>
      </c>
      <c r="G77" s="12">
        <v>0</v>
      </c>
      <c r="H77" s="13">
        <v>269.2</v>
      </c>
      <c r="I77" s="13">
        <v>1362.7</v>
      </c>
      <c r="J77" s="26" t="s">
        <v>133</v>
      </c>
      <c r="K77" s="25" t="s">
        <v>133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6"/>
      <c r="AF77" s="6"/>
      <c r="AG77" s="6"/>
      <c r="AH77" s="6"/>
      <c r="AI77" s="6"/>
      <c r="AJ77" s="6"/>
      <c r="AK77" s="6"/>
    </row>
    <row r="78" spans="2:37">
      <c r="B78" s="78" t="s">
        <v>29</v>
      </c>
      <c r="C78" s="129">
        <v>0</v>
      </c>
      <c r="D78" s="129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4">
        <v>0</v>
      </c>
      <c r="K78" s="24">
        <v>0</v>
      </c>
      <c r="L78" s="24">
        <v>0</v>
      </c>
      <c r="M78" s="24">
        <v>0</v>
      </c>
      <c r="N78" s="24">
        <v>0</v>
      </c>
      <c r="O78" s="24">
        <v>0</v>
      </c>
      <c r="P78" s="24">
        <v>0</v>
      </c>
      <c r="Q78" s="24">
        <v>0</v>
      </c>
      <c r="R78" s="8">
        <v>277</v>
      </c>
      <c r="S78" s="8">
        <v>415.60000000000008</v>
      </c>
      <c r="T78" s="16">
        <v>515.19999999999993</v>
      </c>
      <c r="U78" s="16">
        <v>666.89999999999986</v>
      </c>
      <c r="V78" s="16">
        <v>675.00000000000011</v>
      </c>
      <c r="W78" s="16">
        <v>710.8</v>
      </c>
      <c r="X78" s="77">
        <v>834.5</v>
      </c>
      <c r="Y78" s="77">
        <v>629.1</v>
      </c>
      <c r="Z78" s="77">
        <v>1101.7</v>
      </c>
      <c r="AA78" s="77">
        <v>1209</v>
      </c>
      <c r="AB78" s="77">
        <v>1401.3</v>
      </c>
      <c r="AC78" s="77">
        <v>1616.3999999999999</v>
      </c>
      <c r="AD78" s="77">
        <v>1585</v>
      </c>
      <c r="AE78" s="6"/>
      <c r="AF78" s="6"/>
      <c r="AG78" s="6"/>
      <c r="AH78" s="6"/>
      <c r="AI78" s="6"/>
      <c r="AJ78" s="6"/>
      <c r="AK78" s="6"/>
    </row>
    <row r="79" spans="2:37">
      <c r="B79" s="78" t="s">
        <v>30</v>
      </c>
      <c r="C79" s="130">
        <v>20.8</v>
      </c>
      <c r="D79" s="27">
        <v>24.8</v>
      </c>
      <c r="E79" s="27">
        <v>27.7</v>
      </c>
      <c r="F79" s="27">
        <v>28.7</v>
      </c>
      <c r="G79" s="27">
        <v>34.6</v>
      </c>
      <c r="H79" s="27">
        <v>25.4</v>
      </c>
      <c r="I79" s="27">
        <v>31.6</v>
      </c>
      <c r="J79" s="27">
        <v>40.6</v>
      </c>
      <c r="K79" s="27">
        <v>51.8</v>
      </c>
      <c r="L79" s="27">
        <v>44.7</v>
      </c>
      <c r="M79" s="8">
        <v>0.1</v>
      </c>
      <c r="N79" s="8">
        <v>0.3</v>
      </c>
      <c r="O79" s="8">
        <v>0</v>
      </c>
      <c r="P79" s="8">
        <v>0.1</v>
      </c>
      <c r="Q79" s="8">
        <v>0.2</v>
      </c>
      <c r="R79" s="8">
        <v>0.2</v>
      </c>
      <c r="S79" s="8">
        <v>0.6</v>
      </c>
      <c r="T79" s="8">
        <v>1.2000000000000002</v>
      </c>
      <c r="U79" s="16">
        <v>1.3</v>
      </c>
      <c r="V79" s="16">
        <v>0.89999999999999991</v>
      </c>
      <c r="W79" s="16">
        <v>1.2000000000000002</v>
      </c>
      <c r="X79" s="77">
        <v>1.6000000000000003</v>
      </c>
      <c r="Y79" s="77">
        <v>0.99999999999999989</v>
      </c>
      <c r="Z79" s="77">
        <v>1.7000000000000002</v>
      </c>
      <c r="AA79" s="77">
        <v>2.9999999999999996</v>
      </c>
      <c r="AB79" s="77">
        <v>2.9000000000000004</v>
      </c>
      <c r="AC79" s="77">
        <v>2.7</v>
      </c>
      <c r="AD79" s="77">
        <v>6.1000000000000005</v>
      </c>
      <c r="AE79" s="6"/>
      <c r="AF79" s="6"/>
      <c r="AG79" s="6"/>
      <c r="AH79" s="6"/>
      <c r="AI79" s="6"/>
      <c r="AJ79" s="6"/>
      <c r="AK79" s="6"/>
    </row>
    <row r="80" spans="2:37">
      <c r="B80" s="85" t="s">
        <v>58</v>
      </c>
      <c r="C80" s="130">
        <v>356</v>
      </c>
      <c r="D80" s="133" t="s">
        <v>173</v>
      </c>
      <c r="E80" s="8">
        <v>490.3</v>
      </c>
      <c r="F80" s="8">
        <v>576.6</v>
      </c>
      <c r="G80" s="8">
        <v>642.70000000000005</v>
      </c>
      <c r="H80" s="8">
        <v>416.5</v>
      </c>
      <c r="I80" s="8">
        <v>95.1</v>
      </c>
      <c r="J80" s="8">
        <v>35.1</v>
      </c>
      <c r="K80" s="8">
        <v>1220.8</v>
      </c>
      <c r="L80" s="8">
        <v>860.19999999999993</v>
      </c>
      <c r="M80" s="8">
        <v>859.90000000000009</v>
      </c>
      <c r="N80" s="8">
        <v>1008.7</v>
      </c>
      <c r="O80" s="8">
        <v>1845.3</v>
      </c>
      <c r="P80" s="8">
        <v>1328.1999999999998</v>
      </c>
      <c r="Q80" s="8">
        <v>1250.2</v>
      </c>
      <c r="R80" s="8">
        <v>1552.5</v>
      </c>
      <c r="S80" s="8">
        <v>1515.1</v>
      </c>
      <c r="T80" s="8">
        <v>1483.3</v>
      </c>
      <c r="U80" s="16">
        <v>1549.8999999999999</v>
      </c>
      <c r="V80" s="16">
        <v>2635.1</v>
      </c>
      <c r="W80" s="16">
        <v>2514.2000000000003</v>
      </c>
      <c r="X80" s="16">
        <v>2553.2999999999997</v>
      </c>
      <c r="Y80" s="16">
        <v>2660.6</v>
      </c>
      <c r="Z80" s="16">
        <v>3420.2000000000003</v>
      </c>
      <c r="AA80" s="16">
        <v>4923.1999999999989</v>
      </c>
      <c r="AB80" s="16">
        <v>4220.8999999999996</v>
      </c>
      <c r="AC80" s="16">
        <v>7372.4000000000015</v>
      </c>
      <c r="AD80" s="16">
        <v>6681.4</v>
      </c>
      <c r="AE80" s="6"/>
      <c r="AF80" s="6"/>
      <c r="AG80" s="6"/>
      <c r="AH80" s="6"/>
      <c r="AI80" s="6"/>
      <c r="AJ80" s="6"/>
      <c r="AK80" s="6"/>
    </row>
    <row r="81" spans="2:37">
      <c r="B81" s="85" t="s">
        <v>123</v>
      </c>
      <c r="C81" s="8">
        <f t="shared" ref="C81:AD81" si="60">+C82</f>
        <v>291.20000000000005</v>
      </c>
      <c r="D81" s="8">
        <f t="shared" si="60"/>
        <v>223.9</v>
      </c>
      <c r="E81" s="8">
        <f t="shared" si="60"/>
        <v>34.299999999999997</v>
      </c>
      <c r="F81" s="8">
        <f t="shared" si="60"/>
        <v>96.4</v>
      </c>
      <c r="G81" s="8">
        <f t="shared" si="60"/>
        <v>36.6</v>
      </c>
      <c r="H81" s="8">
        <f t="shared" si="60"/>
        <v>69.7</v>
      </c>
      <c r="I81" s="8">
        <f t="shared" si="60"/>
        <v>166</v>
      </c>
      <c r="J81" s="8">
        <f t="shared" si="60"/>
        <v>144.6</v>
      </c>
      <c r="K81" s="8">
        <f t="shared" si="60"/>
        <v>106.2</v>
      </c>
      <c r="L81" s="8">
        <f t="shared" si="60"/>
        <v>6.3000000000000007</v>
      </c>
      <c r="M81" s="8">
        <f t="shared" si="60"/>
        <v>6.3</v>
      </c>
      <c r="N81" s="8">
        <f t="shared" si="60"/>
        <v>206.3</v>
      </c>
      <c r="O81" s="8">
        <f t="shared" si="60"/>
        <v>74.099999999999994</v>
      </c>
      <c r="P81" s="8">
        <f t="shared" si="60"/>
        <v>6</v>
      </c>
      <c r="Q81" s="8">
        <f t="shared" si="60"/>
        <v>7.1</v>
      </c>
      <c r="R81" s="8">
        <f t="shared" si="60"/>
        <v>6.8</v>
      </c>
      <c r="S81" s="8">
        <f t="shared" si="60"/>
        <v>0</v>
      </c>
      <c r="T81" s="8">
        <f t="shared" si="60"/>
        <v>105</v>
      </c>
      <c r="U81" s="8">
        <f t="shared" si="60"/>
        <v>95</v>
      </c>
      <c r="V81" s="8">
        <f t="shared" si="60"/>
        <v>1580.5</v>
      </c>
      <c r="W81" s="8">
        <f t="shared" si="60"/>
        <v>2.3000000000000003</v>
      </c>
      <c r="X81" s="8">
        <f t="shared" si="60"/>
        <v>2.2999999999999998</v>
      </c>
      <c r="Y81" s="8">
        <f t="shared" si="60"/>
        <v>16981.099999999999</v>
      </c>
      <c r="Z81" s="8">
        <f t="shared" si="60"/>
        <v>2661.7999999999997</v>
      </c>
      <c r="AA81" s="8">
        <f t="shared" si="60"/>
        <v>2043.1</v>
      </c>
      <c r="AB81" s="8">
        <f t="shared" si="60"/>
        <v>19732.5</v>
      </c>
      <c r="AC81" s="8">
        <f>+AC82</f>
        <v>54178.7</v>
      </c>
      <c r="AD81" s="8">
        <f t="shared" si="60"/>
        <v>8610.2999999999993</v>
      </c>
      <c r="AE81" s="6"/>
      <c r="AF81" s="6"/>
      <c r="AG81" s="6"/>
      <c r="AH81" s="6"/>
      <c r="AI81" s="6"/>
      <c r="AJ81" s="6"/>
      <c r="AK81" s="6"/>
    </row>
    <row r="82" spans="2:37">
      <c r="B82" s="85" t="s">
        <v>121</v>
      </c>
      <c r="C82" s="8">
        <f t="shared" ref="C82:D82" si="61">SUM(C83:C89)</f>
        <v>291.20000000000005</v>
      </c>
      <c r="D82" s="8">
        <f t="shared" si="61"/>
        <v>223.9</v>
      </c>
      <c r="E82" s="8">
        <f t="shared" ref="E82:AC82" si="62">SUM(E83:E89)</f>
        <v>34.299999999999997</v>
      </c>
      <c r="F82" s="8">
        <f t="shared" si="62"/>
        <v>96.4</v>
      </c>
      <c r="G82" s="8">
        <f t="shared" si="62"/>
        <v>36.6</v>
      </c>
      <c r="H82" s="8">
        <f t="shared" si="62"/>
        <v>69.7</v>
      </c>
      <c r="I82" s="8">
        <f t="shared" si="62"/>
        <v>166</v>
      </c>
      <c r="J82" s="8">
        <f t="shared" si="62"/>
        <v>144.6</v>
      </c>
      <c r="K82" s="8">
        <f t="shared" si="62"/>
        <v>106.2</v>
      </c>
      <c r="L82" s="8">
        <f t="shared" si="62"/>
        <v>6.3000000000000007</v>
      </c>
      <c r="M82" s="8">
        <f t="shared" si="62"/>
        <v>6.3</v>
      </c>
      <c r="N82" s="8">
        <f t="shared" si="62"/>
        <v>206.3</v>
      </c>
      <c r="O82" s="8">
        <f t="shared" si="62"/>
        <v>74.099999999999994</v>
      </c>
      <c r="P82" s="8">
        <f t="shared" si="62"/>
        <v>6</v>
      </c>
      <c r="Q82" s="8">
        <f t="shared" si="62"/>
        <v>7.1</v>
      </c>
      <c r="R82" s="8">
        <f t="shared" si="62"/>
        <v>6.8</v>
      </c>
      <c r="S82" s="8">
        <f t="shared" si="62"/>
        <v>0</v>
      </c>
      <c r="T82" s="8">
        <f t="shared" si="62"/>
        <v>105</v>
      </c>
      <c r="U82" s="8">
        <f t="shared" si="62"/>
        <v>95</v>
      </c>
      <c r="V82" s="8">
        <f t="shared" si="62"/>
        <v>1580.5</v>
      </c>
      <c r="W82" s="8">
        <f t="shared" si="62"/>
        <v>2.3000000000000003</v>
      </c>
      <c r="X82" s="8">
        <f t="shared" si="62"/>
        <v>2.2999999999999998</v>
      </c>
      <c r="Y82" s="8">
        <f t="shared" si="62"/>
        <v>16981.099999999999</v>
      </c>
      <c r="Z82" s="8">
        <f t="shared" si="62"/>
        <v>2661.7999999999997</v>
      </c>
      <c r="AA82" s="8">
        <f t="shared" si="62"/>
        <v>2043.1</v>
      </c>
      <c r="AB82" s="8">
        <f t="shared" si="62"/>
        <v>19732.5</v>
      </c>
      <c r="AC82" s="8">
        <f>SUM(AC83:AC89)</f>
        <v>54178.7</v>
      </c>
      <c r="AD82" s="8">
        <f t="shared" ref="AD82" si="63">SUM(AD83:AD89)</f>
        <v>8610.2999999999993</v>
      </c>
      <c r="AE82" s="6"/>
      <c r="AF82" s="6"/>
      <c r="AG82" s="6"/>
      <c r="AH82" s="6"/>
      <c r="AI82" s="6"/>
      <c r="AJ82" s="6"/>
      <c r="AK82" s="6"/>
    </row>
    <row r="83" spans="2:37">
      <c r="B83" s="86" t="s">
        <v>161</v>
      </c>
      <c r="C83" s="132">
        <v>1</v>
      </c>
      <c r="D83" s="131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9">
        <v>0</v>
      </c>
      <c r="V83" s="9">
        <v>0</v>
      </c>
      <c r="W83" s="9">
        <v>0</v>
      </c>
      <c r="X83" s="75">
        <v>0</v>
      </c>
      <c r="Y83" s="11">
        <v>578.79999999999995</v>
      </c>
      <c r="Z83" s="11">
        <v>11.8</v>
      </c>
      <c r="AA83" s="121">
        <v>0</v>
      </c>
      <c r="AB83" s="75">
        <v>0</v>
      </c>
      <c r="AC83" s="121">
        <v>14</v>
      </c>
      <c r="AD83" s="121">
        <v>3.5999999999999996</v>
      </c>
      <c r="AE83" s="6"/>
      <c r="AF83" s="6"/>
      <c r="AG83" s="6"/>
      <c r="AH83" s="6"/>
      <c r="AI83" s="6"/>
      <c r="AJ83" s="6"/>
      <c r="AK83" s="6"/>
    </row>
    <row r="84" spans="2:37">
      <c r="B84" s="86" t="s">
        <v>159</v>
      </c>
      <c r="C84" s="131">
        <v>0</v>
      </c>
      <c r="D84" s="131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>
        <v>0</v>
      </c>
      <c r="Q84" s="12">
        <v>0</v>
      </c>
      <c r="R84" s="12">
        <v>0</v>
      </c>
      <c r="S84" s="12">
        <v>0</v>
      </c>
      <c r="T84" s="12">
        <v>0</v>
      </c>
      <c r="U84" s="12">
        <v>0</v>
      </c>
      <c r="V84" s="12">
        <v>0</v>
      </c>
      <c r="W84" s="12">
        <v>0</v>
      </c>
      <c r="X84" s="12">
        <v>0</v>
      </c>
      <c r="Y84" s="12">
        <v>0</v>
      </c>
      <c r="Z84" s="12">
        <v>0</v>
      </c>
      <c r="AA84" s="121">
        <v>42.6</v>
      </c>
      <c r="AB84" s="11">
        <v>1397.4</v>
      </c>
      <c r="AC84" s="11">
        <v>0</v>
      </c>
      <c r="AD84" s="11">
        <v>88.4</v>
      </c>
      <c r="AE84" s="6"/>
      <c r="AF84" s="6"/>
      <c r="AG84" s="6"/>
      <c r="AH84" s="6"/>
      <c r="AI84" s="6"/>
      <c r="AJ84" s="6"/>
      <c r="AK84" s="6"/>
    </row>
    <row r="85" spans="2:37">
      <c r="B85" s="86" t="s">
        <v>124</v>
      </c>
      <c r="C85" s="149">
        <v>100.6</v>
      </c>
      <c r="D85" s="149">
        <v>131.6</v>
      </c>
      <c r="E85" s="12">
        <v>0</v>
      </c>
      <c r="F85" s="12">
        <v>0</v>
      </c>
      <c r="G85" s="12">
        <v>0</v>
      </c>
      <c r="H85" s="12">
        <v>0</v>
      </c>
      <c r="I85" s="13">
        <v>47</v>
      </c>
      <c r="J85" s="13">
        <v>15.3</v>
      </c>
      <c r="K85" s="13"/>
      <c r="L85" s="12"/>
      <c r="M85" s="12">
        <v>0</v>
      </c>
      <c r="N85" s="12">
        <v>0</v>
      </c>
      <c r="O85" s="12">
        <v>0</v>
      </c>
      <c r="P85" s="12">
        <v>0</v>
      </c>
      <c r="Q85" s="12">
        <v>0</v>
      </c>
      <c r="R85" s="12">
        <v>0</v>
      </c>
      <c r="S85" s="12">
        <v>0</v>
      </c>
      <c r="T85" s="17">
        <v>105</v>
      </c>
      <c r="U85" s="28">
        <v>95</v>
      </c>
      <c r="V85" s="10">
        <v>1577.7</v>
      </c>
      <c r="W85" s="9">
        <v>0</v>
      </c>
      <c r="X85" s="75">
        <v>0</v>
      </c>
      <c r="Y85" s="75">
        <v>0</v>
      </c>
      <c r="Z85" s="76">
        <v>1648.9</v>
      </c>
      <c r="AA85" s="121">
        <v>0</v>
      </c>
      <c r="AB85" s="76">
        <v>2597.9</v>
      </c>
      <c r="AC85" s="76">
        <v>47388.2</v>
      </c>
      <c r="AD85" s="76">
        <v>7683.3</v>
      </c>
      <c r="AE85" s="6"/>
      <c r="AF85" s="6"/>
      <c r="AG85" s="6"/>
      <c r="AH85" s="6"/>
      <c r="AI85" s="6"/>
      <c r="AJ85" s="6"/>
      <c r="AK85" s="6"/>
    </row>
    <row r="86" spans="2:37">
      <c r="B86" s="86" t="s">
        <v>160</v>
      </c>
      <c r="C86" s="131">
        <v>0</v>
      </c>
      <c r="D86" s="131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7">
        <v>12400</v>
      </c>
      <c r="Z86" s="12">
        <v>0</v>
      </c>
      <c r="AA86" s="121">
        <v>0</v>
      </c>
      <c r="AB86" s="11">
        <v>735.5</v>
      </c>
      <c r="AC86" s="11">
        <v>1086.2</v>
      </c>
      <c r="AD86" s="11">
        <v>395</v>
      </c>
      <c r="AE86" s="6"/>
      <c r="AF86" s="6"/>
      <c r="AG86" s="6"/>
      <c r="AH86" s="6"/>
      <c r="AI86" s="6"/>
      <c r="AJ86" s="6"/>
      <c r="AK86" s="6"/>
    </row>
    <row r="87" spans="2:37">
      <c r="B87" s="86" t="s">
        <v>162</v>
      </c>
      <c r="C87" s="20">
        <v>170</v>
      </c>
      <c r="D87" s="20">
        <v>70</v>
      </c>
      <c r="E87" s="17">
        <v>10</v>
      </c>
      <c r="F87" s="13">
        <v>66</v>
      </c>
      <c r="G87" s="13">
        <v>5</v>
      </c>
      <c r="H87" s="13">
        <v>20</v>
      </c>
      <c r="I87" s="13">
        <v>55</v>
      </c>
      <c r="J87" s="17">
        <v>100</v>
      </c>
      <c r="K87" s="13">
        <v>100</v>
      </c>
      <c r="L87" s="12">
        <v>0</v>
      </c>
      <c r="M87" s="12">
        <v>0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</v>
      </c>
      <c r="T87" s="17">
        <v>0</v>
      </c>
      <c r="U87" s="28">
        <v>0</v>
      </c>
      <c r="V87" s="9">
        <v>0</v>
      </c>
      <c r="W87" s="9">
        <v>0</v>
      </c>
      <c r="X87" s="75">
        <v>0</v>
      </c>
      <c r="Y87" s="75">
        <v>0</v>
      </c>
      <c r="Z87" s="75">
        <v>0</v>
      </c>
      <c r="AA87" s="75">
        <v>0</v>
      </c>
      <c r="AB87" s="75">
        <v>10000</v>
      </c>
      <c r="AC87" s="75">
        <v>3690</v>
      </c>
      <c r="AD87" s="75">
        <v>400</v>
      </c>
      <c r="AE87" s="6"/>
      <c r="AF87" s="6"/>
      <c r="AG87" s="6"/>
      <c r="AH87" s="6"/>
      <c r="AI87" s="6"/>
      <c r="AJ87" s="6"/>
      <c r="AK87" s="6"/>
    </row>
    <row r="88" spans="2:37">
      <c r="B88" s="86" t="s">
        <v>122</v>
      </c>
      <c r="C88" s="20">
        <v>0</v>
      </c>
      <c r="D88" s="20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9">
        <v>0</v>
      </c>
      <c r="V88" s="9">
        <v>0</v>
      </c>
      <c r="W88" s="9">
        <v>0</v>
      </c>
      <c r="X88" s="75">
        <v>0</v>
      </c>
      <c r="Y88" s="11">
        <v>4000</v>
      </c>
      <c r="Z88" s="11">
        <v>1000</v>
      </c>
      <c r="AA88" s="121">
        <v>2000</v>
      </c>
      <c r="AB88" s="11">
        <v>5000</v>
      </c>
      <c r="AC88" s="11">
        <v>2000</v>
      </c>
      <c r="AD88" s="11">
        <v>40</v>
      </c>
      <c r="AE88" s="6"/>
      <c r="AF88" s="6"/>
      <c r="AG88" s="6"/>
      <c r="AH88" s="6"/>
      <c r="AI88" s="6"/>
      <c r="AJ88" s="6"/>
      <c r="AK88" s="6"/>
    </row>
    <row r="89" spans="2:37">
      <c r="B89" s="86" t="s">
        <v>116</v>
      </c>
      <c r="C89" s="13">
        <v>19.600000000000001</v>
      </c>
      <c r="D89" s="13">
        <v>22.3</v>
      </c>
      <c r="E89" s="13">
        <v>24.3</v>
      </c>
      <c r="F89" s="13">
        <v>30.4</v>
      </c>
      <c r="G89" s="13">
        <v>31.6</v>
      </c>
      <c r="H89" s="13">
        <v>49.7</v>
      </c>
      <c r="I89" s="13">
        <v>64</v>
      </c>
      <c r="J89" s="13">
        <v>29.3</v>
      </c>
      <c r="K89" s="13">
        <v>6.2</v>
      </c>
      <c r="L89" s="13">
        <v>6.3000000000000007</v>
      </c>
      <c r="M89" s="13">
        <v>6.3</v>
      </c>
      <c r="N89" s="13">
        <v>206.3</v>
      </c>
      <c r="O89" s="13">
        <v>74.099999999999994</v>
      </c>
      <c r="P89" s="13">
        <v>6</v>
      </c>
      <c r="Q89" s="13">
        <v>7.1</v>
      </c>
      <c r="R89" s="13">
        <v>6.8</v>
      </c>
      <c r="S89" s="13"/>
      <c r="T89" s="13"/>
      <c r="U89" s="10"/>
      <c r="V89" s="10">
        <v>2.8</v>
      </c>
      <c r="W89" s="10">
        <v>2.3000000000000003</v>
      </c>
      <c r="X89" s="6">
        <v>2.2999999999999998</v>
      </c>
      <c r="Y89" s="11">
        <v>2.2999999999999998</v>
      </c>
      <c r="Z89" s="11">
        <v>1.1000000000000001</v>
      </c>
      <c r="AA89" s="11">
        <v>0.5</v>
      </c>
      <c r="AB89" s="11">
        <v>1.7000000000000002</v>
      </c>
      <c r="AC89" s="11">
        <v>0.30000000000000004</v>
      </c>
      <c r="AD89" s="11">
        <v>0</v>
      </c>
      <c r="AE89" s="6"/>
      <c r="AF89" s="6"/>
      <c r="AG89" s="6"/>
      <c r="AH89" s="6"/>
      <c r="AI89" s="6"/>
      <c r="AJ89" s="6"/>
      <c r="AK89" s="6"/>
    </row>
    <row r="90" spans="2:37">
      <c r="B90" s="87" t="s">
        <v>31</v>
      </c>
      <c r="C90" s="8">
        <f>+C91+C105+C111+C115</f>
        <v>1254.3000000000002</v>
      </c>
      <c r="D90" s="8">
        <f t="shared" ref="D90" si="64">+D91+D105+D111+D115</f>
        <v>1604.1999999999998</v>
      </c>
      <c r="E90" s="8">
        <f t="shared" ref="E90:M90" si="65">+E91+E105+E111+E115</f>
        <v>1841.1</v>
      </c>
      <c r="F90" s="8">
        <f t="shared" si="65"/>
        <v>1719.5</v>
      </c>
      <c r="G90" s="8">
        <f>+G91+G105+G111+G115</f>
        <v>2552.1999999999998</v>
      </c>
      <c r="H90" s="8">
        <f t="shared" si="65"/>
        <v>4543.7999999999993</v>
      </c>
      <c r="I90" s="8">
        <f t="shared" si="65"/>
        <v>5204.5</v>
      </c>
      <c r="J90" s="8">
        <f t="shared" si="65"/>
        <v>5866.1</v>
      </c>
      <c r="K90" s="8">
        <f t="shared" si="65"/>
        <v>5536.6</v>
      </c>
      <c r="L90" s="8">
        <f t="shared" si="65"/>
        <v>4669.8</v>
      </c>
      <c r="M90" s="8">
        <f t="shared" si="65"/>
        <v>3611</v>
      </c>
      <c r="N90" s="8">
        <f t="shared" ref="N90:W90" si="66">+N91+N105+N111+N115</f>
        <v>3725.5</v>
      </c>
      <c r="O90" s="8">
        <f t="shared" si="66"/>
        <v>4410.3999999999996</v>
      </c>
      <c r="P90" s="8">
        <f t="shared" si="66"/>
        <v>4681.7000000000007</v>
      </c>
      <c r="Q90" s="8">
        <f t="shared" si="66"/>
        <v>5051.3999999999996</v>
      </c>
      <c r="R90" s="8">
        <f t="shared" si="66"/>
        <v>4969.8</v>
      </c>
      <c r="S90" s="8">
        <f t="shared" si="66"/>
        <v>13996.799999999997</v>
      </c>
      <c r="T90" s="8">
        <f t="shared" si="66"/>
        <v>15705.699999999999</v>
      </c>
      <c r="U90" s="8">
        <f t="shared" si="66"/>
        <v>19099.900000000001</v>
      </c>
      <c r="V90" s="8">
        <f t="shared" si="66"/>
        <v>19841.300000000003</v>
      </c>
      <c r="W90" s="8">
        <f t="shared" si="66"/>
        <v>25383.600000000002</v>
      </c>
      <c r="X90" s="8">
        <f t="shared" ref="X90:AC90" si="67">+X91+X105+X111+X115</f>
        <v>25277.100000000002</v>
      </c>
      <c r="Y90" s="8">
        <f t="shared" si="67"/>
        <v>17653.500000000004</v>
      </c>
      <c r="Z90" s="8">
        <f t="shared" si="67"/>
        <v>21874</v>
      </c>
      <c r="AA90" s="8">
        <f t="shared" si="67"/>
        <v>30838.700000000004</v>
      </c>
      <c r="AB90" s="8">
        <f t="shared" si="67"/>
        <v>37535.1</v>
      </c>
      <c r="AC90" s="8">
        <f t="shared" si="67"/>
        <v>41616.19999999999</v>
      </c>
      <c r="AD90" s="8">
        <f t="shared" ref="AD90" si="68">+AD91+AD105+AD111+AD115</f>
        <v>43282.400000000001</v>
      </c>
      <c r="AE90" s="6"/>
      <c r="AF90" s="6"/>
      <c r="AG90" s="6"/>
      <c r="AH90" s="6"/>
      <c r="AI90" s="6"/>
      <c r="AJ90" s="6"/>
      <c r="AK90" s="6"/>
    </row>
    <row r="91" spans="2:37">
      <c r="B91" s="78" t="s">
        <v>32</v>
      </c>
      <c r="C91" s="8">
        <f t="shared" ref="C91:D91" si="69">+C92+C99</f>
        <v>238.70000000000002</v>
      </c>
      <c r="D91" s="8">
        <f t="shared" si="69"/>
        <v>272.39999999999998</v>
      </c>
      <c r="E91" s="8">
        <f t="shared" ref="E91:K91" si="70">+E92+E99</f>
        <v>201.2</v>
      </c>
      <c r="F91" s="8">
        <f t="shared" si="70"/>
        <v>235.7</v>
      </c>
      <c r="G91" s="8">
        <f t="shared" si="70"/>
        <v>996.1</v>
      </c>
      <c r="H91" s="8">
        <f t="shared" si="70"/>
        <v>2283</v>
      </c>
      <c r="I91" s="8">
        <f t="shared" si="70"/>
        <v>2175.5</v>
      </c>
      <c r="J91" s="8">
        <f t="shared" si="70"/>
        <v>2278.1999999999998</v>
      </c>
      <c r="K91" s="8">
        <f t="shared" si="70"/>
        <v>1574.3000000000002</v>
      </c>
      <c r="L91" s="8">
        <f t="shared" ref="L91:Y91" si="71">+L92+L99</f>
        <v>1558.1000000000004</v>
      </c>
      <c r="M91" s="8">
        <f t="shared" si="71"/>
        <v>1440.9</v>
      </c>
      <c r="N91" s="8">
        <f t="shared" si="71"/>
        <v>1806.9</v>
      </c>
      <c r="O91" s="8">
        <f t="shared" si="71"/>
        <v>2059.6</v>
      </c>
      <c r="P91" s="8">
        <f t="shared" si="71"/>
        <v>2333.1000000000004</v>
      </c>
      <c r="Q91" s="8">
        <f t="shared" si="71"/>
        <v>2822.3</v>
      </c>
      <c r="R91" s="8">
        <f t="shared" si="71"/>
        <v>2280.6999999999998</v>
      </c>
      <c r="S91" s="8">
        <f t="shared" si="71"/>
        <v>11403.799999999997</v>
      </c>
      <c r="T91" s="8">
        <f t="shared" si="71"/>
        <v>12922.699999999999</v>
      </c>
      <c r="U91" s="16">
        <f t="shared" si="71"/>
        <v>15915.700000000003</v>
      </c>
      <c r="V91" s="16">
        <f t="shared" si="71"/>
        <v>16717.800000000003</v>
      </c>
      <c r="W91" s="16">
        <f t="shared" si="71"/>
        <v>21839.7</v>
      </c>
      <c r="X91" s="16">
        <f t="shared" si="71"/>
        <v>19842.5</v>
      </c>
      <c r="Y91" s="16">
        <f t="shared" si="71"/>
        <v>13978.900000000003</v>
      </c>
      <c r="Z91" s="16">
        <f t="shared" ref="Z91:AA91" si="72">+Z92+Z99</f>
        <v>17334.5</v>
      </c>
      <c r="AA91" s="16">
        <f t="shared" si="72"/>
        <v>24254.300000000003</v>
      </c>
      <c r="AB91" s="16">
        <f t="shared" ref="AB91:AC91" si="73">+AB92+AB99</f>
        <v>29738.1</v>
      </c>
      <c r="AC91" s="16">
        <f t="shared" si="73"/>
        <v>33045.799999999996</v>
      </c>
      <c r="AD91" s="16">
        <f t="shared" ref="AD91" si="74">+AD92+AD99</f>
        <v>34257.200000000004</v>
      </c>
      <c r="AE91" s="6"/>
      <c r="AF91" s="6"/>
      <c r="AG91" s="6"/>
      <c r="AH91" s="6"/>
      <c r="AI91" s="6"/>
      <c r="AJ91" s="6"/>
      <c r="AK91" s="6"/>
    </row>
    <row r="92" spans="2:37">
      <c r="B92" s="79" t="s">
        <v>33</v>
      </c>
      <c r="C92" s="8">
        <f t="shared" ref="C92:D92" si="75">SUM(C93:C98)</f>
        <v>36.300000000000004</v>
      </c>
      <c r="D92" s="8">
        <f t="shared" si="75"/>
        <v>41.2</v>
      </c>
      <c r="E92" s="8">
        <f t="shared" ref="E92:K92" si="76">SUM(E93:E98)</f>
        <v>57.300000000000004</v>
      </c>
      <c r="F92" s="8">
        <f t="shared" si="76"/>
        <v>105.6</v>
      </c>
      <c r="G92" s="8">
        <f t="shared" si="76"/>
        <v>224.6</v>
      </c>
      <c r="H92" s="8">
        <f t="shared" si="76"/>
        <v>521.4</v>
      </c>
      <c r="I92" s="8">
        <f t="shared" si="76"/>
        <v>800.2</v>
      </c>
      <c r="J92" s="8">
        <f t="shared" si="76"/>
        <v>745.3</v>
      </c>
      <c r="K92" s="8">
        <f t="shared" si="76"/>
        <v>846.9</v>
      </c>
      <c r="L92" s="8">
        <f t="shared" ref="L92:Y92" si="77">SUM(L93:L98)</f>
        <v>896.9000000000002</v>
      </c>
      <c r="M92" s="8">
        <f t="shared" si="77"/>
        <v>1054.4000000000001</v>
      </c>
      <c r="N92" s="8">
        <f t="shared" si="77"/>
        <v>1070.7</v>
      </c>
      <c r="O92" s="8">
        <f t="shared" si="77"/>
        <v>1220.8999999999999</v>
      </c>
      <c r="P92" s="8">
        <f t="shared" si="77"/>
        <v>1140.2</v>
      </c>
      <c r="Q92" s="8">
        <f t="shared" si="77"/>
        <v>1006</v>
      </c>
      <c r="R92" s="8">
        <f t="shared" si="77"/>
        <v>1046.5</v>
      </c>
      <c r="S92" s="8">
        <f t="shared" si="77"/>
        <v>988.90000000000009</v>
      </c>
      <c r="T92" s="8">
        <f t="shared" si="77"/>
        <v>1087.8999999999999</v>
      </c>
      <c r="U92" s="16">
        <f t="shared" si="77"/>
        <v>1239.5999999999999</v>
      </c>
      <c r="V92" s="16">
        <f t="shared" si="77"/>
        <v>1192.3000000000002</v>
      </c>
      <c r="W92" s="16">
        <f t="shared" si="77"/>
        <v>1158.3</v>
      </c>
      <c r="X92" s="16">
        <f t="shared" si="77"/>
        <v>1189.2999999999997</v>
      </c>
      <c r="Y92" s="16">
        <f t="shared" si="77"/>
        <v>1027.5</v>
      </c>
      <c r="Z92" s="16">
        <f t="shared" ref="Z92" si="78">SUM(Z93:Z98)</f>
        <v>1526.3</v>
      </c>
      <c r="AA92" s="16">
        <f>SUM(AA93:AA98)-AA94-AA95</f>
        <v>2379.1000000000004</v>
      </c>
      <c r="AB92" s="16">
        <f>SUM(AB93:AB98)-AB94-AB95</f>
        <v>2429.6999999999998</v>
      </c>
      <c r="AC92" s="16">
        <f>SUM(AC93:AC98)-AC94-AC95</f>
        <v>2794.2999999999993</v>
      </c>
      <c r="AD92" s="16">
        <f>SUM(AD93:AD98)-AD94-AD95</f>
        <v>2253.6000000000004</v>
      </c>
      <c r="AE92" s="6"/>
      <c r="AF92" s="6"/>
      <c r="AG92" s="6"/>
      <c r="AH92" s="6"/>
      <c r="AI92" s="6"/>
      <c r="AJ92" s="6"/>
      <c r="AK92" s="6"/>
    </row>
    <row r="93" spans="2:37">
      <c r="B93" s="80" t="s">
        <v>34</v>
      </c>
      <c r="C93" s="148">
        <v>30.1</v>
      </c>
      <c r="D93" s="138">
        <v>40.200000000000003</v>
      </c>
      <c r="E93" s="13">
        <v>56.2</v>
      </c>
      <c r="F93" s="13">
        <v>99</v>
      </c>
      <c r="G93" s="13">
        <v>64.400000000000006</v>
      </c>
      <c r="H93" s="13">
        <v>3.9</v>
      </c>
      <c r="I93" s="13">
        <v>0</v>
      </c>
      <c r="J93" s="13">
        <v>674.9</v>
      </c>
      <c r="K93" s="13">
        <v>792.8</v>
      </c>
      <c r="L93" s="13">
        <v>789.20000000000016</v>
      </c>
      <c r="M93" s="13">
        <v>893.4</v>
      </c>
      <c r="N93" s="13">
        <v>967.3</v>
      </c>
      <c r="O93" s="13">
        <v>1120.3</v>
      </c>
      <c r="P93" s="13">
        <v>1061.8</v>
      </c>
      <c r="Q93" s="13">
        <v>955.40000000000009</v>
      </c>
      <c r="R93" s="13">
        <v>993.7</v>
      </c>
      <c r="S93" s="13">
        <v>909.7</v>
      </c>
      <c r="T93" s="13">
        <v>1000.3</v>
      </c>
      <c r="U93" s="10">
        <v>945.19999999999993</v>
      </c>
      <c r="V93" s="10">
        <v>971.30000000000007</v>
      </c>
      <c r="W93" s="10">
        <v>1039.5999999999999</v>
      </c>
      <c r="X93" s="11">
        <v>1077.6999999999998</v>
      </c>
      <c r="Y93" s="11">
        <v>970.6</v>
      </c>
      <c r="Z93" s="11">
        <v>1034.0999999999999</v>
      </c>
      <c r="AA93" s="11">
        <v>1246.4000000000001</v>
      </c>
      <c r="AB93" s="11">
        <f>+AB94+AB95</f>
        <v>1239.1000000000001</v>
      </c>
      <c r="AC93" s="11">
        <f>+AC94+AC95</f>
        <v>1236.2999999999997</v>
      </c>
      <c r="AD93" s="11">
        <f>+AD94+AD95</f>
        <v>1147.5</v>
      </c>
      <c r="AE93" s="6"/>
      <c r="AF93" s="6"/>
      <c r="AG93" s="6"/>
      <c r="AH93" s="6"/>
      <c r="AI93" s="6"/>
      <c r="AJ93" s="6"/>
      <c r="AK93" s="6"/>
    </row>
    <row r="94" spans="2:37">
      <c r="B94" s="80" t="s">
        <v>153</v>
      </c>
      <c r="C94" s="12">
        <v>0</v>
      </c>
      <c r="D94" s="12">
        <v>0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1034.7</v>
      </c>
      <c r="AB94" s="12">
        <v>1125.9000000000001</v>
      </c>
      <c r="AC94" s="11">
        <v>1052.6999999999998</v>
      </c>
      <c r="AD94" s="11">
        <v>978.50000000000011</v>
      </c>
      <c r="AE94" s="6"/>
      <c r="AF94" s="6"/>
      <c r="AG94" s="6"/>
      <c r="AH94" s="6"/>
      <c r="AI94" s="6"/>
      <c r="AJ94" s="6"/>
      <c r="AK94" s="6"/>
    </row>
    <row r="95" spans="2:37">
      <c r="B95" s="88" t="s">
        <v>154</v>
      </c>
      <c r="C95" s="137">
        <v>0</v>
      </c>
      <c r="D95" s="137">
        <v>0</v>
      </c>
      <c r="E95" s="116">
        <v>0</v>
      </c>
      <c r="F95" s="116">
        <v>0</v>
      </c>
      <c r="G95" s="116">
        <v>0</v>
      </c>
      <c r="H95" s="116">
        <v>0</v>
      </c>
      <c r="I95" s="116">
        <v>0</v>
      </c>
      <c r="J95" s="116">
        <v>0</v>
      </c>
      <c r="K95" s="116">
        <v>0</v>
      </c>
      <c r="L95" s="116">
        <v>0</v>
      </c>
      <c r="M95" s="116">
        <v>0</v>
      </c>
      <c r="N95" s="116">
        <v>0</v>
      </c>
      <c r="O95" s="116">
        <v>0</v>
      </c>
      <c r="P95" s="116">
        <v>0</v>
      </c>
      <c r="Q95" s="116">
        <v>0</v>
      </c>
      <c r="R95" s="116">
        <v>0</v>
      </c>
      <c r="S95" s="116">
        <v>0</v>
      </c>
      <c r="T95" s="116">
        <v>0</v>
      </c>
      <c r="U95" s="116">
        <v>0</v>
      </c>
      <c r="V95" s="116">
        <v>0</v>
      </c>
      <c r="W95" s="116">
        <v>0</v>
      </c>
      <c r="X95" s="116">
        <v>0</v>
      </c>
      <c r="Y95" s="116">
        <v>0</v>
      </c>
      <c r="Z95" s="116">
        <v>0</v>
      </c>
      <c r="AA95" s="116">
        <v>211.69999999999996</v>
      </c>
      <c r="AB95" s="116">
        <v>113.2</v>
      </c>
      <c r="AC95" s="116">
        <v>183.60000000000002</v>
      </c>
      <c r="AD95" s="116">
        <v>169</v>
      </c>
      <c r="AE95" s="6"/>
      <c r="AF95" s="6"/>
      <c r="AG95" s="6"/>
      <c r="AH95" s="6"/>
      <c r="AI95" s="6"/>
      <c r="AJ95" s="6"/>
      <c r="AK95" s="6"/>
    </row>
    <row r="96" spans="2:37">
      <c r="B96" s="80" t="s">
        <v>35</v>
      </c>
      <c r="C96" s="145">
        <v>0</v>
      </c>
      <c r="D96" s="145">
        <v>0</v>
      </c>
      <c r="E96" s="145">
        <v>0</v>
      </c>
      <c r="F96" s="145">
        <v>0</v>
      </c>
      <c r="G96" s="13">
        <v>155.19999999999999</v>
      </c>
      <c r="H96" s="13">
        <v>511.6</v>
      </c>
      <c r="I96" s="13">
        <v>794.2</v>
      </c>
      <c r="J96" s="13">
        <v>69</v>
      </c>
      <c r="K96" s="13">
        <v>48.5</v>
      </c>
      <c r="L96" s="13">
        <v>32.1</v>
      </c>
      <c r="M96" s="13">
        <v>30.7</v>
      </c>
      <c r="N96" s="13">
        <v>55.2</v>
      </c>
      <c r="O96" s="13">
        <v>49.1</v>
      </c>
      <c r="P96" s="13">
        <v>37.700000000000003</v>
      </c>
      <c r="Q96" s="13">
        <v>47.3</v>
      </c>
      <c r="R96" s="13">
        <v>50.3</v>
      </c>
      <c r="S96" s="13">
        <v>37.1</v>
      </c>
      <c r="T96" s="13">
        <v>31.5</v>
      </c>
      <c r="U96" s="10">
        <v>30.5</v>
      </c>
      <c r="V96" s="10">
        <v>34.4</v>
      </c>
      <c r="W96" s="10">
        <v>30</v>
      </c>
      <c r="X96" s="11">
        <v>24.299999999999997</v>
      </c>
      <c r="Y96" s="11">
        <v>4.0999999999999996</v>
      </c>
      <c r="Z96" s="75">
        <v>0</v>
      </c>
      <c r="AA96" s="75">
        <v>0</v>
      </c>
      <c r="AB96" s="75">
        <v>0</v>
      </c>
      <c r="AC96" s="75">
        <v>0</v>
      </c>
      <c r="AD96" s="75">
        <v>0</v>
      </c>
      <c r="AE96" s="6"/>
      <c r="AF96" s="6"/>
      <c r="AG96" s="6"/>
      <c r="AH96" s="6"/>
      <c r="AI96" s="6"/>
      <c r="AJ96" s="6"/>
      <c r="AK96" s="6"/>
    </row>
    <row r="97" spans="2:37">
      <c r="B97" s="88" t="s">
        <v>59</v>
      </c>
      <c r="C97" s="23">
        <v>0</v>
      </c>
      <c r="D97" s="23">
        <v>0</v>
      </c>
      <c r="E97" s="23">
        <v>0</v>
      </c>
      <c r="F97" s="23">
        <v>0</v>
      </c>
      <c r="G97" s="23">
        <v>0</v>
      </c>
      <c r="H97" s="23">
        <v>0</v>
      </c>
      <c r="I97" s="23">
        <v>0</v>
      </c>
      <c r="J97" s="23">
        <v>0</v>
      </c>
      <c r="K97" s="23">
        <v>0</v>
      </c>
      <c r="L97" s="23">
        <v>0</v>
      </c>
      <c r="M97" s="23">
        <v>0</v>
      </c>
      <c r="N97" s="23">
        <v>0</v>
      </c>
      <c r="O97" s="23">
        <v>0</v>
      </c>
      <c r="P97" s="23">
        <v>0</v>
      </c>
      <c r="Q97" s="23">
        <v>0</v>
      </c>
      <c r="R97" s="23">
        <v>0</v>
      </c>
      <c r="S97" s="22">
        <v>39.70000000000001</v>
      </c>
      <c r="T97" s="22">
        <v>52.600000000000009</v>
      </c>
      <c r="U97" s="22">
        <v>261.10000000000002</v>
      </c>
      <c r="V97" s="22">
        <v>184.4</v>
      </c>
      <c r="W97" s="22">
        <v>86.899999999999991</v>
      </c>
      <c r="X97" s="82">
        <v>85.6</v>
      </c>
      <c r="Y97" s="82">
        <v>51.999999999999993</v>
      </c>
      <c r="Z97" s="82">
        <v>486.9</v>
      </c>
      <c r="AA97" s="82">
        <v>1129.5</v>
      </c>
      <c r="AB97" s="82">
        <v>1186.2999999999997</v>
      </c>
      <c r="AC97" s="82">
        <v>1550.8999999999999</v>
      </c>
      <c r="AD97" s="82">
        <v>1092.1000000000001</v>
      </c>
      <c r="AE97" s="6"/>
      <c r="AF97" s="6"/>
      <c r="AG97" s="6"/>
      <c r="AH97" s="6"/>
      <c r="AI97" s="6"/>
      <c r="AJ97" s="6"/>
      <c r="AK97" s="6"/>
    </row>
    <row r="98" spans="2:37">
      <c r="B98" s="80" t="s">
        <v>36</v>
      </c>
      <c r="C98" s="20">
        <v>6.2</v>
      </c>
      <c r="D98" s="20">
        <v>1</v>
      </c>
      <c r="E98" s="17">
        <v>1.1000000000000001</v>
      </c>
      <c r="F98" s="17">
        <v>6.6</v>
      </c>
      <c r="G98" s="17">
        <v>5</v>
      </c>
      <c r="H98" s="17">
        <v>5.9</v>
      </c>
      <c r="I98" s="17">
        <v>6</v>
      </c>
      <c r="J98" s="17">
        <v>1.4</v>
      </c>
      <c r="K98" s="17">
        <v>5.6</v>
      </c>
      <c r="L98" s="17">
        <v>75.599999999999994</v>
      </c>
      <c r="M98" s="17">
        <v>130.29999999999998</v>
      </c>
      <c r="N98" s="17">
        <v>48.20000000000001</v>
      </c>
      <c r="O98" s="13">
        <v>51.5</v>
      </c>
      <c r="P98" s="13">
        <v>40.700000000000003</v>
      </c>
      <c r="Q98" s="13">
        <v>3.3</v>
      </c>
      <c r="R98" s="13">
        <v>2.5</v>
      </c>
      <c r="S98" s="13">
        <v>2.4000000000000004</v>
      </c>
      <c r="T98" s="13">
        <v>3.5</v>
      </c>
      <c r="U98" s="10">
        <v>2.8000000000000003</v>
      </c>
      <c r="V98" s="10">
        <v>2.2000000000000002</v>
      </c>
      <c r="W98" s="10">
        <v>1.8</v>
      </c>
      <c r="X98" s="11">
        <v>1.7000000000000002</v>
      </c>
      <c r="Y98" s="11">
        <v>0.79999999999999993</v>
      </c>
      <c r="Z98" s="11">
        <v>5.3</v>
      </c>
      <c r="AA98" s="11">
        <v>3.2000000000000006</v>
      </c>
      <c r="AB98" s="11">
        <v>4.3000000000000007</v>
      </c>
      <c r="AC98" s="11">
        <v>7.1</v>
      </c>
      <c r="AD98" s="11">
        <v>14</v>
      </c>
      <c r="AE98" s="6"/>
      <c r="AF98" s="6"/>
      <c r="AG98" s="6"/>
      <c r="AH98" s="6"/>
      <c r="AI98" s="6"/>
      <c r="AJ98" s="6"/>
      <c r="AK98" s="6"/>
    </row>
    <row r="99" spans="2:37">
      <c r="B99" s="79" t="s">
        <v>37</v>
      </c>
      <c r="C99" s="8">
        <f t="shared" ref="C99:K99" si="79">SUM(C100:C104)</f>
        <v>202.4</v>
      </c>
      <c r="D99" s="8">
        <f t="shared" si="79"/>
        <v>231.2</v>
      </c>
      <c r="E99" s="8">
        <f t="shared" si="79"/>
        <v>143.89999999999998</v>
      </c>
      <c r="F99" s="8">
        <f t="shared" si="79"/>
        <v>130.1</v>
      </c>
      <c r="G99" s="8">
        <f t="shared" si="79"/>
        <v>771.5</v>
      </c>
      <c r="H99" s="8">
        <f t="shared" si="79"/>
        <v>1761.6</v>
      </c>
      <c r="I99" s="8">
        <f t="shared" si="79"/>
        <v>1375.3</v>
      </c>
      <c r="J99" s="8">
        <f t="shared" si="79"/>
        <v>1532.9</v>
      </c>
      <c r="K99" s="8">
        <f t="shared" si="79"/>
        <v>727.40000000000009</v>
      </c>
      <c r="L99" s="8">
        <f t="shared" ref="L99:R99" si="80">SUM(L100:L104)</f>
        <v>661.2</v>
      </c>
      <c r="M99" s="8">
        <f t="shared" si="80"/>
        <v>386.5</v>
      </c>
      <c r="N99" s="8">
        <f t="shared" si="80"/>
        <v>736.19999999999993</v>
      </c>
      <c r="O99" s="8">
        <f t="shared" si="80"/>
        <v>838.69999999999993</v>
      </c>
      <c r="P99" s="8">
        <f t="shared" si="80"/>
        <v>1192.9000000000001</v>
      </c>
      <c r="Q99" s="8">
        <f t="shared" si="80"/>
        <v>1816.3000000000002</v>
      </c>
      <c r="R99" s="8">
        <f t="shared" si="80"/>
        <v>1234.2</v>
      </c>
      <c r="S99" s="8">
        <f t="shared" ref="S99:Y99" si="81">SUM(S100:S104)</f>
        <v>10414.899999999998</v>
      </c>
      <c r="T99" s="8">
        <f t="shared" si="81"/>
        <v>11834.8</v>
      </c>
      <c r="U99" s="16">
        <f t="shared" si="81"/>
        <v>14676.100000000002</v>
      </c>
      <c r="V99" s="16">
        <f t="shared" si="81"/>
        <v>15525.500000000002</v>
      </c>
      <c r="W99" s="16">
        <f t="shared" si="81"/>
        <v>20681.400000000001</v>
      </c>
      <c r="X99" s="16">
        <f t="shared" si="81"/>
        <v>18653.2</v>
      </c>
      <c r="Y99" s="16">
        <f t="shared" si="81"/>
        <v>12951.400000000003</v>
      </c>
      <c r="Z99" s="16">
        <f t="shared" ref="Z99:AA99" si="82">SUM(Z100:Z104)</f>
        <v>15808.2</v>
      </c>
      <c r="AA99" s="16">
        <f t="shared" si="82"/>
        <v>21875.200000000004</v>
      </c>
      <c r="AB99" s="16">
        <f t="shared" ref="AB99:AC99" si="83">SUM(AB100:AB104)</f>
        <v>27308.399999999998</v>
      </c>
      <c r="AC99" s="16">
        <f t="shared" si="83"/>
        <v>30251.499999999996</v>
      </c>
      <c r="AD99" s="16">
        <f t="shared" ref="AD99" si="84">SUM(AD100:AD104)</f>
        <v>32003.600000000006</v>
      </c>
      <c r="AE99" s="6"/>
      <c r="AF99" s="6"/>
      <c r="AG99" s="6"/>
      <c r="AH99" s="6"/>
      <c r="AI99" s="6"/>
      <c r="AJ99" s="6"/>
      <c r="AK99" s="6"/>
    </row>
    <row r="100" spans="2:37">
      <c r="B100" s="73" t="s">
        <v>38</v>
      </c>
      <c r="C100" s="145">
        <v>0</v>
      </c>
      <c r="D100" s="145">
        <v>0</v>
      </c>
      <c r="E100" s="145">
        <v>0</v>
      </c>
      <c r="F100" s="145">
        <v>0</v>
      </c>
      <c r="G100" s="13">
        <v>667.7</v>
      </c>
      <c r="H100" s="13">
        <v>1504.6</v>
      </c>
      <c r="I100" s="13">
        <v>1287.8</v>
      </c>
      <c r="J100" s="13">
        <v>1282.3</v>
      </c>
      <c r="K100" s="13">
        <v>398.2</v>
      </c>
      <c r="L100" s="13">
        <v>520.5</v>
      </c>
      <c r="M100" s="13">
        <v>278.59999999999997</v>
      </c>
      <c r="N100" s="13">
        <v>684.8</v>
      </c>
      <c r="O100" s="13">
        <v>790.9</v>
      </c>
      <c r="P100" s="13">
        <v>516</v>
      </c>
      <c r="Q100" s="13">
        <v>1767.4</v>
      </c>
      <c r="R100" s="13">
        <v>1186.2</v>
      </c>
      <c r="S100" s="13">
        <v>1295.8</v>
      </c>
      <c r="T100" s="13">
        <v>204</v>
      </c>
      <c r="U100" s="10">
        <v>205.7</v>
      </c>
      <c r="V100" s="10">
        <v>259.39999999999998</v>
      </c>
      <c r="W100" s="10">
        <v>233.49999999999997</v>
      </c>
      <c r="X100" s="11">
        <v>274.5</v>
      </c>
      <c r="Y100" s="11">
        <v>226.2</v>
      </c>
      <c r="Z100" s="11">
        <v>494.20000000000005</v>
      </c>
      <c r="AA100" s="11">
        <v>355.2</v>
      </c>
      <c r="AB100" s="11">
        <v>253.99999999999997</v>
      </c>
      <c r="AC100" s="11">
        <v>89.3</v>
      </c>
      <c r="AD100" s="11">
        <v>128.29999999999998</v>
      </c>
      <c r="AE100" s="6"/>
      <c r="AF100" s="6"/>
      <c r="AG100" s="6"/>
      <c r="AH100" s="6"/>
      <c r="AI100" s="6"/>
      <c r="AJ100" s="6"/>
      <c r="AK100" s="6"/>
    </row>
    <row r="101" spans="2:37">
      <c r="B101" s="73" t="s">
        <v>118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3">
        <v>626.9</v>
      </c>
      <c r="Q101" s="12">
        <v>0</v>
      </c>
      <c r="R101" s="12">
        <v>0</v>
      </c>
      <c r="S101" s="12">
        <v>0</v>
      </c>
      <c r="T101" s="12">
        <v>0</v>
      </c>
      <c r="U101" s="9">
        <v>0</v>
      </c>
      <c r="V101" s="9">
        <v>0</v>
      </c>
      <c r="W101" s="9">
        <v>0</v>
      </c>
      <c r="X101" s="75">
        <v>0</v>
      </c>
      <c r="Y101" s="75">
        <v>0</v>
      </c>
      <c r="Z101" s="75">
        <v>0</v>
      </c>
      <c r="AA101" s="75">
        <v>0</v>
      </c>
      <c r="AB101" s="75">
        <v>0</v>
      </c>
      <c r="AC101" s="75">
        <v>0</v>
      </c>
      <c r="AD101" s="75">
        <v>0</v>
      </c>
      <c r="AE101" s="6"/>
      <c r="AF101" s="6"/>
      <c r="AG101" s="6"/>
      <c r="AH101" s="6"/>
      <c r="AI101" s="6"/>
      <c r="AJ101" s="6"/>
      <c r="AK101" s="6"/>
    </row>
    <row r="102" spans="2:37">
      <c r="B102" s="88" t="s">
        <v>60</v>
      </c>
      <c r="C102" s="23">
        <v>0</v>
      </c>
      <c r="D102" s="23">
        <v>0</v>
      </c>
      <c r="E102" s="23">
        <v>0</v>
      </c>
      <c r="F102" s="23">
        <v>0</v>
      </c>
      <c r="G102" s="23">
        <v>0</v>
      </c>
      <c r="H102" s="23">
        <v>0</v>
      </c>
      <c r="I102" s="23">
        <v>0</v>
      </c>
      <c r="J102" s="23">
        <v>0</v>
      </c>
      <c r="K102" s="23">
        <v>0</v>
      </c>
      <c r="L102" s="23">
        <v>0</v>
      </c>
      <c r="M102" s="23">
        <v>0</v>
      </c>
      <c r="N102" s="23">
        <v>0</v>
      </c>
      <c r="O102" s="23">
        <v>0</v>
      </c>
      <c r="P102" s="23">
        <v>0</v>
      </c>
      <c r="Q102" s="23">
        <v>0</v>
      </c>
      <c r="R102" s="23">
        <v>0</v>
      </c>
      <c r="S102" s="22">
        <v>7834.7999999999993</v>
      </c>
      <c r="T102" s="29">
        <v>10233.5</v>
      </c>
      <c r="U102" s="22">
        <v>12901.7</v>
      </c>
      <c r="V102" s="29">
        <v>13031.600000000002</v>
      </c>
      <c r="W102" s="29">
        <v>19114.900000000001</v>
      </c>
      <c r="X102" s="82">
        <v>16871.5</v>
      </c>
      <c r="Y102" s="82">
        <v>11687.100000000002</v>
      </c>
      <c r="Z102" s="82">
        <v>12727.4</v>
      </c>
      <c r="AA102" s="82">
        <v>16861.300000000003</v>
      </c>
      <c r="AB102" s="82">
        <v>25149.3</v>
      </c>
      <c r="AC102" s="82">
        <v>28058.6</v>
      </c>
      <c r="AD102" s="82">
        <v>28729.200000000004</v>
      </c>
      <c r="AE102" s="6"/>
      <c r="AF102" s="6"/>
      <c r="AG102" s="6"/>
      <c r="AH102" s="6"/>
      <c r="AI102" s="6"/>
      <c r="AJ102" s="6"/>
      <c r="AK102" s="6"/>
    </row>
    <row r="103" spans="2:37">
      <c r="B103" s="73" t="s">
        <v>105</v>
      </c>
      <c r="C103" s="20">
        <v>74.400000000000006</v>
      </c>
      <c r="D103" s="20">
        <v>76.5</v>
      </c>
      <c r="E103" s="17">
        <v>69.8</v>
      </c>
      <c r="F103" s="17">
        <v>61.4</v>
      </c>
      <c r="G103" s="17">
        <v>84.9</v>
      </c>
      <c r="H103" s="17">
        <v>92.6</v>
      </c>
      <c r="I103" s="17">
        <v>63.1</v>
      </c>
      <c r="J103" s="17">
        <v>98.4</v>
      </c>
      <c r="K103" s="17">
        <v>50.6</v>
      </c>
      <c r="L103" s="17">
        <v>3.7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30">
        <v>0</v>
      </c>
      <c r="U103" s="9">
        <v>0</v>
      </c>
      <c r="V103" s="31">
        <v>0</v>
      </c>
      <c r="W103" s="31">
        <v>0</v>
      </c>
      <c r="X103" s="75">
        <v>0</v>
      </c>
      <c r="Y103" s="75">
        <v>0</v>
      </c>
      <c r="Z103" s="75">
        <v>0</v>
      </c>
      <c r="AA103" s="75">
        <v>0</v>
      </c>
      <c r="AB103" s="75">
        <v>0</v>
      </c>
      <c r="AC103" s="75">
        <v>0</v>
      </c>
      <c r="AD103" s="75">
        <v>0</v>
      </c>
      <c r="AE103" s="6"/>
      <c r="AF103" s="6"/>
      <c r="AG103" s="6"/>
      <c r="AH103" s="6"/>
      <c r="AI103" s="6"/>
      <c r="AJ103" s="6"/>
      <c r="AK103" s="6"/>
    </row>
    <row r="104" spans="2:37">
      <c r="B104" s="73" t="s">
        <v>13</v>
      </c>
      <c r="C104" s="13">
        <v>128</v>
      </c>
      <c r="D104" s="13">
        <v>154.69999999999999</v>
      </c>
      <c r="E104" s="13">
        <v>74.099999999999994</v>
      </c>
      <c r="F104" s="13">
        <v>68.7</v>
      </c>
      <c r="G104" s="13">
        <v>18.899999999999999</v>
      </c>
      <c r="H104" s="13">
        <v>164.4</v>
      </c>
      <c r="I104" s="13">
        <v>24.4</v>
      </c>
      <c r="J104" s="13">
        <v>152.19999999999999</v>
      </c>
      <c r="K104" s="13">
        <v>278.60000000000002</v>
      </c>
      <c r="L104" s="13">
        <v>137</v>
      </c>
      <c r="M104" s="13">
        <v>107.9</v>
      </c>
      <c r="N104" s="13">
        <v>51.4</v>
      </c>
      <c r="O104" s="13">
        <v>47.8</v>
      </c>
      <c r="P104" s="13">
        <v>50</v>
      </c>
      <c r="Q104" s="13">
        <v>48.900000000000006</v>
      </c>
      <c r="R104" s="13">
        <v>48</v>
      </c>
      <c r="S104" s="13">
        <v>1284.3000000000002</v>
      </c>
      <c r="T104" s="13">
        <v>1397.3000000000002</v>
      </c>
      <c r="U104" s="10">
        <v>1568.7</v>
      </c>
      <c r="V104" s="10">
        <v>2234.5</v>
      </c>
      <c r="W104" s="10">
        <v>1333</v>
      </c>
      <c r="X104" s="11">
        <v>1507.2</v>
      </c>
      <c r="Y104" s="11">
        <v>1038.1000000000001</v>
      </c>
      <c r="Z104" s="11">
        <v>2586.6</v>
      </c>
      <c r="AA104" s="11">
        <v>4658.7</v>
      </c>
      <c r="AB104" s="11">
        <v>1905.0999999999997</v>
      </c>
      <c r="AC104" s="11">
        <v>2103.6</v>
      </c>
      <c r="AD104" s="11">
        <v>3146.1000000000004</v>
      </c>
      <c r="AE104" s="6"/>
      <c r="AF104" s="6"/>
      <c r="AG104" s="6"/>
      <c r="AH104" s="6"/>
      <c r="AI104" s="6"/>
      <c r="AJ104" s="6"/>
      <c r="AK104" s="6"/>
    </row>
    <row r="105" spans="2:37">
      <c r="B105" s="78" t="s">
        <v>39</v>
      </c>
      <c r="C105" s="8">
        <f t="shared" ref="C105:K105" si="85">SUM(C106:C110)</f>
        <v>863.5</v>
      </c>
      <c r="D105" s="8">
        <f t="shared" si="85"/>
        <v>1160.6000000000001</v>
      </c>
      <c r="E105" s="8">
        <f t="shared" si="85"/>
        <v>1488.8999999999999</v>
      </c>
      <c r="F105" s="8">
        <f t="shared" si="85"/>
        <v>1391.4999999999998</v>
      </c>
      <c r="G105" s="8">
        <f t="shared" si="85"/>
        <v>1459.2</v>
      </c>
      <c r="H105" s="8">
        <f t="shared" si="85"/>
        <v>2241.2999999999997</v>
      </c>
      <c r="I105" s="8">
        <f t="shared" si="85"/>
        <v>2984.2</v>
      </c>
      <c r="J105" s="8">
        <f t="shared" si="85"/>
        <v>3399.9000000000005</v>
      </c>
      <c r="K105" s="8">
        <f t="shared" si="85"/>
        <v>3752.5</v>
      </c>
      <c r="L105" s="8">
        <f t="shared" ref="L105:S105" si="86">SUM(L106:L110)</f>
        <v>2989.2</v>
      </c>
      <c r="M105" s="8">
        <f t="shared" si="86"/>
        <v>2124.3000000000002</v>
      </c>
      <c r="N105" s="8">
        <f t="shared" si="86"/>
        <v>1877.3</v>
      </c>
      <c r="O105" s="8">
        <f t="shared" si="86"/>
        <v>2322.4</v>
      </c>
      <c r="P105" s="8">
        <f t="shared" si="86"/>
        <v>2322.2000000000003</v>
      </c>
      <c r="Q105" s="8">
        <f t="shared" si="86"/>
        <v>2204.7000000000003</v>
      </c>
      <c r="R105" s="8">
        <f t="shared" si="86"/>
        <v>2662.2999999999997</v>
      </c>
      <c r="S105" s="8">
        <f t="shared" si="86"/>
        <v>2564.9000000000005</v>
      </c>
      <c r="T105" s="8">
        <f t="shared" ref="T105:Y105" si="87">SUM(T106:T110)</f>
        <v>2755.5</v>
      </c>
      <c r="U105" s="16">
        <f t="shared" si="87"/>
        <v>3157.9</v>
      </c>
      <c r="V105" s="16">
        <f t="shared" si="87"/>
        <v>3082.1000000000004</v>
      </c>
      <c r="W105" s="16">
        <f t="shared" si="87"/>
        <v>3483</v>
      </c>
      <c r="X105" s="16">
        <f t="shared" si="87"/>
        <v>4243.8999999999996</v>
      </c>
      <c r="Y105" s="16">
        <f t="shared" si="87"/>
        <v>2485.1</v>
      </c>
      <c r="Z105" s="16">
        <f t="shared" ref="Z105:AA105" si="88">SUM(Z106:Z110)</f>
        <v>4385.3</v>
      </c>
      <c r="AA105" s="16">
        <f t="shared" si="88"/>
        <v>5619.4</v>
      </c>
      <c r="AB105" s="16">
        <f t="shared" ref="AB105:AC105" si="89">SUM(AB106:AB110)</f>
        <v>6361.5</v>
      </c>
      <c r="AC105" s="16">
        <f t="shared" si="89"/>
        <v>6993.7</v>
      </c>
      <c r="AD105" s="16">
        <f t="shared" ref="AD105" si="90">SUM(AD106:AD110)</f>
        <v>6896.2</v>
      </c>
      <c r="AE105" s="6"/>
      <c r="AF105" s="6"/>
      <c r="AG105" s="6"/>
      <c r="AH105" s="6"/>
      <c r="AI105" s="6"/>
      <c r="AJ105" s="6"/>
      <c r="AK105" s="6"/>
    </row>
    <row r="106" spans="2:37">
      <c r="B106" s="80" t="s">
        <v>40</v>
      </c>
      <c r="C106" s="13">
        <v>268.3</v>
      </c>
      <c r="D106" s="13">
        <v>330.6</v>
      </c>
      <c r="E106" s="13">
        <v>385.6</v>
      </c>
      <c r="F106" s="13">
        <v>366.2</v>
      </c>
      <c r="G106" s="13">
        <v>385.3</v>
      </c>
      <c r="H106" s="13">
        <v>819</v>
      </c>
      <c r="I106" s="13">
        <v>1037</v>
      </c>
      <c r="J106" s="13">
        <v>863.5</v>
      </c>
      <c r="K106" s="13">
        <v>1033.8</v>
      </c>
      <c r="L106" s="13">
        <v>1108.1999999999998</v>
      </c>
      <c r="M106" s="13">
        <v>1219.4000000000001</v>
      </c>
      <c r="N106" s="13">
        <v>1040.3</v>
      </c>
      <c r="O106" s="13">
        <v>1139.4000000000001</v>
      </c>
      <c r="P106" s="13">
        <v>1338</v>
      </c>
      <c r="Q106" s="13">
        <v>1466.7999999999997</v>
      </c>
      <c r="R106" s="13">
        <v>1516.8</v>
      </c>
      <c r="S106" s="13">
        <v>1810.1000000000001</v>
      </c>
      <c r="T106" s="13">
        <v>1957.9</v>
      </c>
      <c r="U106" s="10">
        <v>2025.9999999999998</v>
      </c>
      <c r="V106" s="10">
        <v>2085.3000000000002</v>
      </c>
      <c r="W106" s="10">
        <v>2634.4</v>
      </c>
      <c r="X106" s="11">
        <v>3493.7999999999997</v>
      </c>
      <c r="Y106" s="11">
        <v>2009</v>
      </c>
      <c r="Z106" s="11">
        <v>3441</v>
      </c>
      <c r="AA106" s="11">
        <v>4349.9000000000005</v>
      </c>
      <c r="AB106" s="11">
        <v>4962.6000000000004</v>
      </c>
      <c r="AC106" s="11">
        <v>5443.2999999999993</v>
      </c>
      <c r="AD106" s="11">
        <v>5723.3</v>
      </c>
      <c r="AE106" s="6"/>
      <c r="AF106" s="6"/>
      <c r="AG106" s="6"/>
      <c r="AH106" s="6"/>
      <c r="AI106" s="6"/>
      <c r="AJ106" s="6"/>
      <c r="AK106" s="6"/>
    </row>
    <row r="107" spans="2:37">
      <c r="B107" s="80" t="s">
        <v>41</v>
      </c>
      <c r="C107" s="13">
        <v>12.1</v>
      </c>
      <c r="D107" s="13">
        <v>12.3</v>
      </c>
      <c r="E107" s="13">
        <v>14.3</v>
      </c>
      <c r="F107" s="13">
        <v>22.3</v>
      </c>
      <c r="G107" s="13">
        <v>32.799999999999997</v>
      </c>
      <c r="H107" s="13">
        <v>50.9</v>
      </c>
      <c r="I107" s="13">
        <v>37.1</v>
      </c>
      <c r="J107" s="13">
        <v>503.2</v>
      </c>
      <c r="K107" s="13">
        <v>493</v>
      </c>
      <c r="L107" s="13">
        <v>545.69999999999993</v>
      </c>
      <c r="M107" s="13">
        <v>504.5</v>
      </c>
      <c r="N107" s="13">
        <v>447.2</v>
      </c>
      <c r="O107" s="13">
        <v>532.70000000000005</v>
      </c>
      <c r="P107" s="13">
        <v>542.29999999999995</v>
      </c>
      <c r="Q107" s="13">
        <v>535.20000000000005</v>
      </c>
      <c r="R107" s="13">
        <v>592.9</v>
      </c>
      <c r="S107" s="13">
        <v>734.00000000000011</v>
      </c>
      <c r="T107" s="13">
        <v>776.5</v>
      </c>
      <c r="U107" s="10">
        <v>1107</v>
      </c>
      <c r="V107" s="10">
        <v>968.00000000000011</v>
      </c>
      <c r="W107" s="10">
        <v>818</v>
      </c>
      <c r="X107" s="11">
        <v>717.30000000000007</v>
      </c>
      <c r="Y107" s="11">
        <v>454.39999999999992</v>
      </c>
      <c r="Z107" s="11">
        <v>913.80000000000007</v>
      </c>
      <c r="AA107" s="11">
        <v>1236.0999999999999</v>
      </c>
      <c r="AB107" s="11">
        <v>1368.9</v>
      </c>
      <c r="AC107" s="11">
        <v>1520.2000000000003</v>
      </c>
      <c r="AD107" s="11">
        <v>1143.2000000000003</v>
      </c>
      <c r="AE107" s="6"/>
      <c r="AF107" s="6"/>
      <c r="AG107" s="6"/>
      <c r="AH107" s="6"/>
      <c r="AI107" s="6"/>
      <c r="AJ107" s="6"/>
      <c r="AK107" s="6"/>
    </row>
    <row r="108" spans="2:37">
      <c r="B108" s="80" t="s">
        <v>97</v>
      </c>
      <c r="C108" s="13">
        <v>39.9</v>
      </c>
      <c r="D108" s="13">
        <v>166.9</v>
      </c>
      <c r="E108" s="13">
        <v>258.60000000000002</v>
      </c>
      <c r="F108" s="13">
        <v>265.39999999999998</v>
      </c>
      <c r="G108" s="13">
        <v>446.5</v>
      </c>
      <c r="H108" s="13">
        <v>504.8</v>
      </c>
      <c r="I108" s="13">
        <v>464.1</v>
      </c>
      <c r="J108" s="13">
        <v>462.2</v>
      </c>
      <c r="K108" s="13">
        <v>485.4</v>
      </c>
      <c r="L108" s="13">
        <v>500.4</v>
      </c>
      <c r="M108" s="13">
        <v>377.3</v>
      </c>
      <c r="N108" s="13">
        <v>367.3</v>
      </c>
      <c r="O108" s="13">
        <v>387.2</v>
      </c>
      <c r="P108" s="13">
        <v>422.6</v>
      </c>
      <c r="Q108" s="13">
        <v>183.5</v>
      </c>
      <c r="R108" s="13">
        <v>532.9</v>
      </c>
      <c r="S108" s="12">
        <v>0</v>
      </c>
      <c r="T108" s="12">
        <v>0</v>
      </c>
      <c r="U108" s="9">
        <v>0</v>
      </c>
      <c r="V108" s="9">
        <v>0</v>
      </c>
      <c r="W108" s="9">
        <v>0</v>
      </c>
      <c r="X108" s="9">
        <v>0</v>
      </c>
      <c r="Y108" s="9">
        <v>0</v>
      </c>
      <c r="Z108" s="9">
        <v>0</v>
      </c>
      <c r="AA108" s="9">
        <v>0</v>
      </c>
      <c r="AB108" s="9">
        <v>0</v>
      </c>
      <c r="AC108" s="9">
        <v>0</v>
      </c>
      <c r="AD108" s="9">
        <v>0</v>
      </c>
      <c r="AE108" s="6"/>
      <c r="AF108" s="6"/>
      <c r="AG108" s="6"/>
      <c r="AH108" s="6"/>
      <c r="AI108" s="6"/>
      <c r="AJ108" s="6"/>
      <c r="AK108" s="6"/>
    </row>
    <row r="109" spans="2:37">
      <c r="B109" s="80" t="s">
        <v>102</v>
      </c>
      <c r="C109" s="13">
        <v>526.20000000000005</v>
      </c>
      <c r="D109" s="13">
        <v>629.5</v>
      </c>
      <c r="E109" s="13">
        <v>810.3</v>
      </c>
      <c r="F109" s="13">
        <v>718.8</v>
      </c>
      <c r="G109" s="13">
        <v>578.79999999999995</v>
      </c>
      <c r="H109" s="13">
        <v>851.5</v>
      </c>
      <c r="I109" s="13">
        <v>1433.5</v>
      </c>
      <c r="J109" s="13">
        <v>1546.7</v>
      </c>
      <c r="K109" s="13">
        <v>1714.8</v>
      </c>
      <c r="L109" s="13">
        <v>805.9</v>
      </c>
      <c r="M109" s="13">
        <v>0.6</v>
      </c>
      <c r="N109" s="13">
        <v>0</v>
      </c>
      <c r="O109" s="13">
        <v>242.4</v>
      </c>
      <c r="P109" s="12">
        <v>0</v>
      </c>
      <c r="Q109" s="17">
        <v>0.4</v>
      </c>
      <c r="R109" s="12">
        <v>0</v>
      </c>
      <c r="S109" s="12">
        <v>0</v>
      </c>
      <c r="T109" s="12">
        <v>0</v>
      </c>
      <c r="U109" s="9">
        <v>0</v>
      </c>
      <c r="V109" s="9">
        <v>0</v>
      </c>
      <c r="W109" s="9">
        <v>0</v>
      </c>
      <c r="X109" s="9">
        <v>0</v>
      </c>
      <c r="Y109" s="9">
        <v>0</v>
      </c>
      <c r="Z109" s="9">
        <v>0</v>
      </c>
      <c r="AA109" s="9">
        <v>0</v>
      </c>
      <c r="AB109" s="9">
        <v>0</v>
      </c>
      <c r="AC109" s="9">
        <v>0</v>
      </c>
      <c r="AD109" s="9">
        <v>0</v>
      </c>
      <c r="AE109" s="6"/>
      <c r="AF109" s="6"/>
      <c r="AG109" s="6"/>
      <c r="AH109" s="6"/>
      <c r="AI109" s="6"/>
      <c r="AJ109" s="6"/>
      <c r="AK109" s="6"/>
    </row>
    <row r="110" spans="2:37">
      <c r="B110" s="80" t="s">
        <v>13</v>
      </c>
      <c r="C110" s="13">
        <v>17</v>
      </c>
      <c r="D110" s="13">
        <v>21.3</v>
      </c>
      <c r="E110" s="13">
        <v>20.100000000000001</v>
      </c>
      <c r="F110" s="13">
        <v>18.8</v>
      </c>
      <c r="G110" s="13">
        <v>15.8</v>
      </c>
      <c r="H110" s="13">
        <v>15.1</v>
      </c>
      <c r="I110" s="13">
        <v>12.5</v>
      </c>
      <c r="J110" s="13">
        <v>24.3</v>
      </c>
      <c r="K110" s="13">
        <v>25.5</v>
      </c>
      <c r="L110" s="13">
        <v>29</v>
      </c>
      <c r="M110" s="13">
        <v>22.5</v>
      </c>
      <c r="N110" s="13">
        <v>22.5</v>
      </c>
      <c r="O110" s="13">
        <v>20.7</v>
      </c>
      <c r="P110" s="13">
        <v>19.3</v>
      </c>
      <c r="Q110" s="13">
        <v>18.8</v>
      </c>
      <c r="R110" s="13">
        <v>19.7</v>
      </c>
      <c r="S110" s="13">
        <v>20.8</v>
      </c>
      <c r="T110" s="13">
        <v>21.1</v>
      </c>
      <c r="U110" s="10">
        <v>24.900000000000002</v>
      </c>
      <c r="V110" s="10">
        <v>28.800000000000004</v>
      </c>
      <c r="W110" s="10">
        <v>30.6</v>
      </c>
      <c r="X110" s="6">
        <v>32.799999999999997</v>
      </c>
      <c r="Y110" s="11">
        <v>21.7</v>
      </c>
      <c r="Z110" s="11">
        <v>30.500000000000004</v>
      </c>
      <c r="AA110" s="11">
        <v>33.4</v>
      </c>
      <c r="AB110" s="11">
        <v>30</v>
      </c>
      <c r="AC110" s="11">
        <v>30.2</v>
      </c>
      <c r="AD110" s="11">
        <v>29.7</v>
      </c>
      <c r="AE110" s="6"/>
      <c r="AF110" s="6"/>
      <c r="AG110" s="6"/>
      <c r="AH110" s="6"/>
      <c r="AI110" s="6"/>
      <c r="AJ110" s="6"/>
      <c r="AK110" s="6"/>
    </row>
    <row r="111" spans="2:37">
      <c r="B111" s="78" t="s">
        <v>42</v>
      </c>
      <c r="C111" s="77">
        <f t="shared" ref="C111:K111" si="91">+C112+C114</f>
        <v>150.19999999999999</v>
      </c>
      <c r="D111" s="77">
        <f t="shared" si="91"/>
        <v>168.1</v>
      </c>
      <c r="E111" s="32">
        <f t="shared" si="91"/>
        <v>140.69999999999999</v>
      </c>
      <c r="F111" s="32">
        <f t="shared" si="91"/>
        <v>87.9</v>
      </c>
      <c r="G111" s="32">
        <f t="shared" si="91"/>
        <v>96.2</v>
      </c>
      <c r="H111" s="32">
        <v>12</v>
      </c>
      <c r="I111" s="32">
        <f t="shared" si="91"/>
        <v>14.3</v>
      </c>
      <c r="J111" s="32">
        <f t="shared" si="91"/>
        <v>21</v>
      </c>
      <c r="K111" s="32">
        <f t="shared" si="91"/>
        <v>53.2</v>
      </c>
      <c r="L111" s="32">
        <f t="shared" ref="L111:U111" si="92">+L112+L114</f>
        <v>50</v>
      </c>
      <c r="M111" s="32">
        <f t="shared" si="92"/>
        <v>34.700000000000003</v>
      </c>
      <c r="N111" s="32">
        <f t="shared" si="92"/>
        <v>34.9</v>
      </c>
      <c r="O111" s="32">
        <f t="shared" si="92"/>
        <v>28.4</v>
      </c>
      <c r="P111" s="32">
        <f t="shared" si="92"/>
        <v>26.4</v>
      </c>
      <c r="Q111" s="32">
        <f t="shared" si="92"/>
        <v>24.4</v>
      </c>
      <c r="R111" s="32">
        <f t="shared" si="92"/>
        <v>26.8</v>
      </c>
      <c r="S111" s="32">
        <f t="shared" si="92"/>
        <v>28.1</v>
      </c>
      <c r="T111" s="32">
        <f t="shared" si="92"/>
        <v>27.500000000000004</v>
      </c>
      <c r="U111" s="32">
        <f t="shared" si="92"/>
        <v>26.300000000000004</v>
      </c>
      <c r="V111" s="89">
        <f t="shared" ref="V111" si="93">+V112+V114+V113</f>
        <v>41.4</v>
      </c>
      <c r="W111" s="89">
        <f t="shared" ref="W111:AB111" si="94">+W112+W114+W113</f>
        <v>60.9</v>
      </c>
      <c r="X111" s="89">
        <f t="shared" si="94"/>
        <v>1190.7</v>
      </c>
      <c r="Y111" s="89">
        <f t="shared" si="94"/>
        <v>1189.5</v>
      </c>
      <c r="Z111" s="89">
        <f t="shared" si="94"/>
        <v>154.19999999999999</v>
      </c>
      <c r="AA111" s="89">
        <f t="shared" si="94"/>
        <v>965.00000000000011</v>
      </c>
      <c r="AB111" s="89">
        <f t="shared" si="94"/>
        <v>1435.5</v>
      </c>
      <c r="AC111" s="89">
        <f t="shared" ref="AC111:AD111" si="95">+AC112+AC114+AC113</f>
        <v>1576.6999999999998</v>
      </c>
      <c r="AD111" s="89">
        <f t="shared" si="95"/>
        <v>2129</v>
      </c>
      <c r="AE111" s="6"/>
      <c r="AF111" s="6"/>
      <c r="AG111" s="6"/>
      <c r="AH111" s="6"/>
      <c r="AI111" s="6"/>
      <c r="AJ111" s="6"/>
      <c r="AK111" s="6"/>
    </row>
    <row r="112" spans="2:37">
      <c r="B112" s="33" t="s">
        <v>155</v>
      </c>
      <c r="C112" s="142"/>
      <c r="D112" s="142">
        <v>0</v>
      </c>
      <c r="E112" s="23">
        <v>0</v>
      </c>
      <c r="F112" s="23">
        <v>0</v>
      </c>
      <c r="G112" s="23">
        <v>0</v>
      </c>
      <c r="H112" s="23">
        <v>0</v>
      </c>
      <c r="I112" s="23">
        <v>0</v>
      </c>
      <c r="J112" s="23">
        <v>0</v>
      </c>
      <c r="K112" s="23">
        <v>0</v>
      </c>
      <c r="L112" s="23">
        <v>0</v>
      </c>
      <c r="M112" s="23">
        <v>0</v>
      </c>
      <c r="N112" s="23">
        <v>0</v>
      </c>
      <c r="O112" s="23">
        <v>0</v>
      </c>
      <c r="P112" s="23">
        <v>0</v>
      </c>
      <c r="Q112" s="23">
        <v>0</v>
      </c>
      <c r="R112" s="23">
        <v>0</v>
      </c>
      <c r="S112" s="23">
        <v>0</v>
      </c>
      <c r="T112" s="23">
        <v>0</v>
      </c>
      <c r="U112" s="23">
        <v>0</v>
      </c>
      <c r="V112" s="23">
        <v>0</v>
      </c>
      <c r="W112" s="23">
        <v>0</v>
      </c>
      <c r="X112" s="117">
        <v>0</v>
      </c>
      <c r="Y112" s="82">
        <v>149.6</v>
      </c>
      <c r="Z112" s="82">
        <v>59.900000000000006</v>
      </c>
      <c r="AA112" s="82">
        <v>51.5</v>
      </c>
      <c r="AB112" s="82">
        <v>52.2</v>
      </c>
      <c r="AC112" s="82">
        <v>46.4</v>
      </c>
      <c r="AD112" s="82">
        <v>41.300000000000004</v>
      </c>
      <c r="AE112" s="6"/>
      <c r="AF112" s="6"/>
      <c r="AG112" s="6"/>
      <c r="AH112" s="6"/>
      <c r="AI112" s="6"/>
      <c r="AJ112" s="6"/>
      <c r="AK112" s="6"/>
    </row>
    <row r="113" spans="2:37">
      <c r="B113" s="33" t="s">
        <v>156</v>
      </c>
      <c r="C113" s="142"/>
      <c r="D113" s="142">
        <v>0</v>
      </c>
      <c r="E113" s="23">
        <v>0</v>
      </c>
      <c r="F113" s="23">
        <v>0</v>
      </c>
      <c r="G113" s="23">
        <v>0</v>
      </c>
      <c r="H113" s="23">
        <v>0</v>
      </c>
      <c r="I113" s="23">
        <v>0</v>
      </c>
      <c r="J113" s="23">
        <v>0</v>
      </c>
      <c r="K113" s="23">
        <v>0</v>
      </c>
      <c r="L113" s="23">
        <v>0</v>
      </c>
      <c r="M113" s="23">
        <v>0</v>
      </c>
      <c r="N113" s="23">
        <v>0</v>
      </c>
      <c r="O113" s="23">
        <v>0</v>
      </c>
      <c r="P113" s="23">
        <v>0</v>
      </c>
      <c r="Q113" s="23">
        <v>0</v>
      </c>
      <c r="R113" s="23">
        <v>0</v>
      </c>
      <c r="S113" s="23">
        <v>0</v>
      </c>
      <c r="T113" s="23">
        <v>0</v>
      </c>
      <c r="U113" s="23">
        <v>0</v>
      </c>
      <c r="V113" s="23">
        <v>0</v>
      </c>
      <c r="W113" s="22">
        <v>16.5</v>
      </c>
      <c r="X113" s="82">
        <v>1132.6000000000001</v>
      </c>
      <c r="Y113" s="82">
        <v>1001.7</v>
      </c>
      <c r="Z113" s="82">
        <v>42.5</v>
      </c>
      <c r="AA113" s="82">
        <v>860.40000000000009</v>
      </c>
      <c r="AB113" s="82">
        <v>1335.9</v>
      </c>
      <c r="AC113" s="82">
        <v>1530.1999999999998</v>
      </c>
      <c r="AD113" s="82">
        <v>2086.1999999999998</v>
      </c>
      <c r="AE113" s="6"/>
      <c r="AF113" s="6"/>
      <c r="AG113" s="6"/>
      <c r="AH113" s="6"/>
      <c r="AI113" s="6"/>
      <c r="AJ113" s="6"/>
      <c r="AK113" s="6"/>
    </row>
    <row r="114" spans="2:37">
      <c r="B114" s="34" t="s">
        <v>13</v>
      </c>
      <c r="C114" s="13">
        <v>150.19999999999999</v>
      </c>
      <c r="D114" s="13">
        <v>168.1</v>
      </c>
      <c r="E114" s="13">
        <v>140.69999999999999</v>
      </c>
      <c r="F114" s="13">
        <v>87.9</v>
      </c>
      <c r="G114" s="13">
        <v>96.2</v>
      </c>
      <c r="H114" s="13">
        <v>15.6</v>
      </c>
      <c r="I114" s="13">
        <v>14.3</v>
      </c>
      <c r="J114" s="13">
        <v>21</v>
      </c>
      <c r="K114" s="13">
        <v>53.2</v>
      </c>
      <c r="L114" s="13">
        <v>50</v>
      </c>
      <c r="M114" s="13">
        <v>34.700000000000003</v>
      </c>
      <c r="N114" s="13">
        <v>34.9</v>
      </c>
      <c r="O114" s="13">
        <v>28.4</v>
      </c>
      <c r="P114" s="13">
        <v>26.4</v>
      </c>
      <c r="Q114" s="13">
        <v>24.4</v>
      </c>
      <c r="R114" s="13">
        <v>26.8</v>
      </c>
      <c r="S114" s="13">
        <v>28.1</v>
      </c>
      <c r="T114" s="13">
        <v>27.500000000000004</v>
      </c>
      <c r="U114" s="10">
        <v>26.300000000000004</v>
      </c>
      <c r="V114" s="10">
        <v>41.4</v>
      </c>
      <c r="W114" s="10">
        <v>44.4</v>
      </c>
      <c r="X114" s="11">
        <v>58.099999999999987</v>
      </c>
      <c r="Y114" s="11">
        <v>38.200000000000003</v>
      </c>
      <c r="Z114" s="11">
        <v>51.8</v>
      </c>
      <c r="AA114" s="11">
        <v>53.1</v>
      </c>
      <c r="AB114" s="11">
        <v>47.4</v>
      </c>
      <c r="AC114" s="11">
        <v>0.1</v>
      </c>
      <c r="AD114" s="11">
        <v>1.5</v>
      </c>
      <c r="AE114" s="6"/>
      <c r="AF114" s="6"/>
      <c r="AG114" s="6"/>
      <c r="AH114" s="6"/>
      <c r="AI114" s="6"/>
      <c r="AJ114" s="6"/>
      <c r="AK114" s="6"/>
    </row>
    <row r="115" spans="2:37">
      <c r="B115" s="78" t="s">
        <v>106</v>
      </c>
      <c r="C115" s="146">
        <v>1.9</v>
      </c>
      <c r="D115" s="146">
        <v>3.1</v>
      </c>
      <c r="E115" s="8">
        <v>10.3</v>
      </c>
      <c r="F115" s="8">
        <v>4.4000000000000004</v>
      </c>
      <c r="G115" s="8">
        <v>0.7</v>
      </c>
      <c r="H115" s="8">
        <v>7.5</v>
      </c>
      <c r="I115" s="8">
        <v>30.5</v>
      </c>
      <c r="J115" s="8">
        <v>167</v>
      </c>
      <c r="K115" s="8">
        <v>156.6</v>
      </c>
      <c r="L115" s="8">
        <v>72.5</v>
      </c>
      <c r="M115" s="8">
        <v>11.100000000000001</v>
      </c>
      <c r="N115" s="8">
        <v>6.4</v>
      </c>
      <c r="O115" s="24">
        <v>0</v>
      </c>
      <c r="P115" s="24">
        <v>0</v>
      </c>
      <c r="Q115" s="24">
        <v>0</v>
      </c>
      <c r="R115" s="24">
        <v>0</v>
      </c>
      <c r="S115" s="24">
        <v>0</v>
      </c>
      <c r="T115" s="24">
        <v>0</v>
      </c>
      <c r="U115" s="24">
        <v>0</v>
      </c>
      <c r="V115" s="24">
        <v>0</v>
      </c>
      <c r="W115" s="24">
        <v>0</v>
      </c>
      <c r="X115" s="75">
        <v>0</v>
      </c>
      <c r="Y115" s="75">
        <v>0</v>
      </c>
      <c r="Z115" s="75">
        <v>0</v>
      </c>
      <c r="AA115" s="75">
        <v>0</v>
      </c>
      <c r="AB115" s="75">
        <v>0</v>
      </c>
      <c r="AC115" s="75">
        <v>0</v>
      </c>
      <c r="AD115" s="75">
        <v>0</v>
      </c>
      <c r="AE115" s="6"/>
      <c r="AF115" s="6"/>
      <c r="AG115" s="6"/>
      <c r="AH115" s="6"/>
      <c r="AI115" s="6"/>
      <c r="AJ115" s="6"/>
      <c r="AK115" s="6"/>
    </row>
    <row r="116" spans="2:37">
      <c r="B116" s="85" t="s">
        <v>43</v>
      </c>
      <c r="C116" s="8">
        <f>+C117+C123+C125</f>
        <v>405.6</v>
      </c>
      <c r="D116" s="8">
        <f t="shared" ref="D116" si="96">+D117+D123+D125</f>
        <v>427</v>
      </c>
      <c r="E116" s="8">
        <f t="shared" ref="E116:K116" si="97">+E117+E123+E125</f>
        <v>1105.7999999999997</v>
      </c>
      <c r="F116" s="8">
        <f t="shared" si="97"/>
        <v>656.8</v>
      </c>
      <c r="G116" s="8">
        <f t="shared" si="97"/>
        <v>1038.5</v>
      </c>
      <c r="H116" s="8">
        <f t="shared" si="97"/>
        <v>874.59999999999991</v>
      </c>
      <c r="I116" s="8">
        <f t="shared" si="97"/>
        <v>3525.7000000000003</v>
      </c>
      <c r="J116" s="8">
        <f t="shared" si="97"/>
        <v>2515</v>
      </c>
      <c r="K116" s="8">
        <f t="shared" si="97"/>
        <v>5450.2</v>
      </c>
      <c r="L116" s="8">
        <f t="shared" ref="L116:Y116" si="98">+L117+L123+L125</f>
        <v>13361.4</v>
      </c>
      <c r="M116" s="8">
        <f t="shared" si="98"/>
        <v>7090.9000000000005</v>
      </c>
      <c r="N116" s="8">
        <f t="shared" si="98"/>
        <v>1826.2</v>
      </c>
      <c r="O116" s="8">
        <f t="shared" si="98"/>
        <v>6605.4</v>
      </c>
      <c r="P116" s="8">
        <f t="shared" si="98"/>
        <v>2590.4</v>
      </c>
      <c r="Q116" s="8">
        <f t="shared" si="98"/>
        <v>730.9</v>
      </c>
      <c r="R116" s="8">
        <f t="shared" si="98"/>
        <v>5203.8</v>
      </c>
      <c r="S116" s="8">
        <f t="shared" si="98"/>
        <v>4393.4999999999991</v>
      </c>
      <c r="T116" s="8">
        <f t="shared" si="98"/>
        <v>7048.4000000000005</v>
      </c>
      <c r="U116" s="16">
        <f t="shared" si="98"/>
        <v>7905</v>
      </c>
      <c r="V116" s="16">
        <f t="shared" si="98"/>
        <v>7464.5</v>
      </c>
      <c r="W116" s="16">
        <f t="shared" si="98"/>
        <v>14981.7</v>
      </c>
      <c r="X116" s="16">
        <f t="shared" si="98"/>
        <v>16092.5</v>
      </c>
      <c r="Y116" s="16">
        <f t="shared" si="98"/>
        <v>27767.1</v>
      </c>
      <c r="Z116" s="16">
        <f t="shared" ref="Z116:AA116" si="99">+Z117+Z123+Z125</f>
        <v>23457</v>
      </c>
      <c r="AA116" s="16">
        <f t="shared" si="99"/>
        <v>35761</v>
      </c>
      <c r="AB116" s="16">
        <f t="shared" ref="AB116:AC116" si="100">+AB117+AB123+AB125</f>
        <v>28900.199999999997</v>
      </c>
      <c r="AC116" s="16">
        <f t="shared" si="100"/>
        <v>23527.9</v>
      </c>
      <c r="AD116" s="16">
        <f t="shared" ref="AD116" si="101">+AD117+AD123+AD125</f>
        <v>41445.800000000003</v>
      </c>
      <c r="AE116" s="6"/>
      <c r="AF116" s="6"/>
      <c r="AG116" s="6"/>
      <c r="AH116" s="6"/>
      <c r="AI116" s="6"/>
      <c r="AJ116" s="6"/>
      <c r="AK116" s="6"/>
    </row>
    <row r="117" spans="2:37">
      <c r="B117" s="78" t="s">
        <v>44</v>
      </c>
      <c r="C117" s="16">
        <f>SUM(C118:C122)</f>
        <v>317.3</v>
      </c>
      <c r="D117" s="16">
        <f t="shared" ref="D117" si="102">SUM(D118:D122)</f>
        <v>356.4</v>
      </c>
      <c r="E117" s="16">
        <f t="shared" ref="E117:K117" si="103">SUM(E118:E122)</f>
        <v>1036.5999999999999</v>
      </c>
      <c r="F117" s="16">
        <f t="shared" si="103"/>
        <v>443.79999999999995</v>
      </c>
      <c r="G117" s="16">
        <f>SUM(G118:G122)</f>
        <v>400.70000000000005</v>
      </c>
      <c r="H117" s="16">
        <f t="shared" si="103"/>
        <v>724.9</v>
      </c>
      <c r="I117" s="16">
        <f t="shared" si="103"/>
        <v>3129.3</v>
      </c>
      <c r="J117" s="16">
        <f t="shared" si="103"/>
        <v>2363.8000000000002</v>
      </c>
      <c r="K117" s="16">
        <f t="shared" si="103"/>
        <v>5237.5</v>
      </c>
      <c r="L117" s="16">
        <f t="shared" ref="L117:Y117" si="104">SUM(L118:L122)</f>
        <v>13141.2</v>
      </c>
      <c r="M117" s="16">
        <f t="shared" si="104"/>
        <v>6926.6</v>
      </c>
      <c r="N117" s="16">
        <f t="shared" si="104"/>
        <v>1610.5</v>
      </c>
      <c r="O117" s="16">
        <f t="shared" si="104"/>
        <v>3401.4</v>
      </c>
      <c r="P117" s="16">
        <f t="shared" si="104"/>
        <v>236</v>
      </c>
      <c r="Q117" s="16">
        <f t="shared" si="104"/>
        <v>543.1</v>
      </c>
      <c r="R117" s="16">
        <f t="shared" si="104"/>
        <v>4995</v>
      </c>
      <c r="S117" s="16">
        <f t="shared" si="104"/>
        <v>4271.5999999999995</v>
      </c>
      <c r="T117" s="16">
        <f t="shared" si="104"/>
        <v>6538.8</v>
      </c>
      <c r="U117" s="16">
        <f t="shared" si="104"/>
        <v>7740.4</v>
      </c>
      <c r="V117" s="16">
        <f t="shared" si="104"/>
        <v>7195.7</v>
      </c>
      <c r="W117" s="16">
        <f t="shared" si="104"/>
        <v>6587.4</v>
      </c>
      <c r="X117" s="16">
        <f t="shared" si="104"/>
        <v>6303.2</v>
      </c>
      <c r="Y117" s="16">
        <f t="shared" si="104"/>
        <v>17274.5</v>
      </c>
      <c r="Z117" s="16">
        <f t="shared" ref="Z117:AA117" si="105">SUM(Z118:Z122)</f>
        <v>12335.999999999998</v>
      </c>
      <c r="AA117" s="16">
        <f t="shared" si="105"/>
        <v>23623.599999999999</v>
      </c>
      <c r="AB117" s="16">
        <f t="shared" ref="AB117:AC117" si="106">SUM(AB118:AB122)</f>
        <v>13358.8</v>
      </c>
      <c r="AC117" s="16">
        <f t="shared" si="106"/>
        <v>11534.2</v>
      </c>
      <c r="AD117" s="16">
        <f t="shared" ref="AD117" si="107">SUM(AD118:AD122)</f>
        <v>29033.300000000003</v>
      </c>
      <c r="AE117" s="6"/>
      <c r="AF117" s="6"/>
      <c r="AG117" s="6"/>
      <c r="AH117" s="6"/>
      <c r="AI117" s="6"/>
      <c r="AJ117" s="6"/>
      <c r="AK117" s="6"/>
    </row>
    <row r="118" spans="2:37">
      <c r="B118" s="80" t="s">
        <v>45</v>
      </c>
      <c r="C118" s="10">
        <v>175.5</v>
      </c>
      <c r="D118" s="10">
        <v>184.5</v>
      </c>
      <c r="E118" s="10">
        <v>429.8</v>
      </c>
      <c r="F118" s="10">
        <v>375.4</v>
      </c>
      <c r="G118" s="10">
        <v>346.6</v>
      </c>
      <c r="H118" s="10">
        <v>377.9</v>
      </c>
      <c r="I118" s="10">
        <v>0</v>
      </c>
      <c r="J118" s="10">
        <v>376.5</v>
      </c>
      <c r="K118" s="10">
        <v>1959.3</v>
      </c>
      <c r="L118" s="10">
        <v>1058.8</v>
      </c>
      <c r="M118" s="10">
        <v>3107.7</v>
      </c>
      <c r="N118" s="10">
        <v>1610</v>
      </c>
      <c r="O118" s="10">
        <v>3401</v>
      </c>
      <c r="P118" s="10">
        <v>0</v>
      </c>
      <c r="Q118" s="10">
        <v>0</v>
      </c>
      <c r="R118" s="10">
        <v>3178</v>
      </c>
      <c r="S118" s="10">
        <v>2137.6</v>
      </c>
      <c r="T118" s="10">
        <v>4592.7</v>
      </c>
      <c r="U118" s="10">
        <v>5449</v>
      </c>
      <c r="V118" s="10">
        <v>4493.1000000000004</v>
      </c>
      <c r="W118" s="10">
        <v>3740.5</v>
      </c>
      <c r="X118" s="10">
        <v>3150</v>
      </c>
      <c r="Y118" s="11">
        <v>10678.3</v>
      </c>
      <c r="Z118" s="11">
        <v>2600.1</v>
      </c>
      <c r="AA118" s="11">
        <f>+[44]PP!$AC$84</f>
        <v>12117.6</v>
      </c>
      <c r="AB118" s="11">
        <v>10433.6</v>
      </c>
      <c r="AC118" s="11">
        <v>8820</v>
      </c>
      <c r="AD118" s="11">
        <v>14212.5</v>
      </c>
      <c r="AE118" s="6"/>
      <c r="AF118" s="6"/>
      <c r="AG118" s="6"/>
      <c r="AH118" s="6"/>
      <c r="AI118" s="6"/>
      <c r="AJ118" s="6"/>
      <c r="AK118" s="6"/>
    </row>
    <row r="119" spans="2:37" s="4" customFormat="1">
      <c r="B119" s="90" t="s">
        <v>144</v>
      </c>
      <c r="C119" s="13">
        <v>15.5</v>
      </c>
      <c r="D119" s="13">
        <v>25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13">
        <v>0.5</v>
      </c>
      <c r="K119" s="13">
        <v>0</v>
      </c>
      <c r="L119" s="13">
        <v>202.7</v>
      </c>
      <c r="M119" s="13">
        <v>38.9</v>
      </c>
      <c r="N119" s="13">
        <v>0</v>
      </c>
      <c r="O119" s="13">
        <v>0</v>
      </c>
      <c r="P119" s="13">
        <v>0</v>
      </c>
      <c r="Q119" s="13">
        <v>439.7</v>
      </c>
      <c r="R119" s="13">
        <v>345.2</v>
      </c>
      <c r="S119" s="13">
        <v>66.7</v>
      </c>
      <c r="T119" s="13">
        <v>67.5</v>
      </c>
      <c r="U119" s="13">
        <v>51.1</v>
      </c>
      <c r="V119" s="13">
        <v>543.70000000000005</v>
      </c>
      <c r="W119" s="13">
        <v>156.30000000000001</v>
      </c>
      <c r="X119" s="13">
        <v>744.4</v>
      </c>
      <c r="Y119" s="91">
        <v>861.9</v>
      </c>
      <c r="Z119" s="91">
        <v>2095.3000000000002</v>
      </c>
      <c r="AA119" s="91">
        <f>+[44]PP!$AC$85</f>
        <v>4540</v>
      </c>
      <c r="AB119" s="91">
        <v>2669.5</v>
      </c>
      <c r="AC119" s="91">
        <v>946.10000000000014</v>
      </c>
      <c r="AD119" s="91">
        <v>865.09999999999991</v>
      </c>
      <c r="AE119" s="35"/>
      <c r="AF119" s="35"/>
      <c r="AG119" s="35"/>
      <c r="AH119" s="35"/>
      <c r="AI119" s="35"/>
      <c r="AJ119" s="35"/>
      <c r="AK119" s="35"/>
    </row>
    <row r="120" spans="2:37">
      <c r="B120" s="80" t="s">
        <v>46</v>
      </c>
      <c r="C120" s="10">
        <v>126.3</v>
      </c>
      <c r="D120" s="10">
        <v>146.9</v>
      </c>
      <c r="E120" s="10">
        <v>606.79999999999995</v>
      </c>
      <c r="F120" s="10">
        <v>68.400000000000006</v>
      </c>
      <c r="G120" s="10">
        <v>54.1</v>
      </c>
      <c r="H120" s="10">
        <v>347</v>
      </c>
      <c r="I120" s="10">
        <v>3129.3</v>
      </c>
      <c r="J120" s="10">
        <v>1986.8</v>
      </c>
      <c r="K120" s="10">
        <v>3278.2</v>
      </c>
      <c r="L120" s="10">
        <v>11879.7</v>
      </c>
      <c r="M120" s="10">
        <v>3780</v>
      </c>
      <c r="N120" s="10">
        <v>0.5</v>
      </c>
      <c r="O120" s="10">
        <v>0.4</v>
      </c>
      <c r="P120" s="10">
        <v>236</v>
      </c>
      <c r="Q120" s="10">
        <v>103.4</v>
      </c>
      <c r="R120" s="10">
        <v>1471.8</v>
      </c>
      <c r="S120" s="10">
        <v>2067.2999999999997</v>
      </c>
      <c r="T120" s="10">
        <v>1878.6000000000001</v>
      </c>
      <c r="U120" s="10">
        <v>2240.2999999999997</v>
      </c>
      <c r="V120" s="10">
        <v>2158.8999999999996</v>
      </c>
      <c r="W120" s="10">
        <v>2667.7</v>
      </c>
      <c r="X120" s="10">
        <v>2406.9</v>
      </c>
      <c r="Y120" s="11">
        <v>5706.5999999999995</v>
      </c>
      <c r="Z120" s="11">
        <v>5889.2</v>
      </c>
      <c r="AA120" s="11">
        <f>+[44]PP!$AC$86</f>
        <v>362.40000000000003</v>
      </c>
      <c r="AB120" s="11">
        <v>247.89999999999998</v>
      </c>
      <c r="AC120" s="11">
        <v>1768.1</v>
      </c>
      <c r="AD120" s="11">
        <v>13955.7</v>
      </c>
      <c r="AE120" s="6"/>
      <c r="AF120" s="6"/>
      <c r="AG120" s="6"/>
      <c r="AH120" s="6"/>
      <c r="AI120" s="6"/>
      <c r="AJ120" s="6"/>
      <c r="AK120" s="6"/>
    </row>
    <row r="121" spans="2:37">
      <c r="B121" s="80" t="s">
        <v>143</v>
      </c>
      <c r="C121" s="9">
        <v>0</v>
      </c>
      <c r="D121" s="9">
        <v>0</v>
      </c>
      <c r="E121" s="9">
        <v>0</v>
      </c>
      <c r="F121" s="9">
        <v>0</v>
      </c>
      <c r="G121" s="9">
        <v>0</v>
      </c>
      <c r="H121" s="9">
        <v>0</v>
      </c>
      <c r="I121" s="9">
        <v>0</v>
      </c>
      <c r="J121" s="9">
        <v>0</v>
      </c>
      <c r="K121" s="9">
        <v>0</v>
      </c>
      <c r="L121" s="9">
        <v>0</v>
      </c>
      <c r="M121" s="9">
        <v>0</v>
      </c>
      <c r="N121" s="9">
        <v>0</v>
      </c>
      <c r="O121" s="9">
        <v>0</v>
      </c>
      <c r="P121" s="9">
        <v>0</v>
      </c>
      <c r="Q121" s="9">
        <v>0</v>
      </c>
      <c r="R121" s="9">
        <v>0</v>
      </c>
      <c r="S121" s="9">
        <v>0</v>
      </c>
      <c r="T121" s="9">
        <v>0</v>
      </c>
      <c r="U121" s="9">
        <v>0</v>
      </c>
      <c r="V121" s="9">
        <v>0</v>
      </c>
      <c r="W121" s="9">
        <v>0</v>
      </c>
      <c r="X121" s="9">
        <v>0</v>
      </c>
      <c r="Y121" s="75">
        <v>0</v>
      </c>
      <c r="Z121" s="11">
        <v>1751.4</v>
      </c>
      <c r="AA121" s="11">
        <f>+[44]PP!$AC$88</f>
        <v>6603.5999999999995</v>
      </c>
      <c r="AB121" s="11">
        <v>7.8</v>
      </c>
      <c r="AC121" s="11">
        <v>0</v>
      </c>
      <c r="AD121" s="11">
        <v>0</v>
      </c>
      <c r="AE121" s="6"/>
      <c r="AF121" s="6"/>
      <c r="AG121" s="6"/>
      <c r="AH121" s="6"/>
      <c r="AI121" s="6"/>
      <c r="AJ121" s="6"/>
      <c r="AK121" s="6"/>
    </row>
    <row r="122" spans="2:37">
      <c r="B122" s="80" t="s">
        <v>13</v>
      </c>
      <c r="C122" s="9">
        <v>0</v>
      </c>
      <c r="D122" s="9">
        <v>0</v>
      </c>
      <c r="E122" s="9">
        <v>0</v>
      </c>
      <c r="F122" s="9">
        <v>0</v>
      </c>
      <c r="G122" s="9">
        <v>0</v>
      </c>
      <c r="H122" s="9">
        <v>0</v>
      </c>
      <c r="I122" s="9">
        <v>0</v>
      </c>
      <c r="J122" s="9">
        <v>0</v>
      </c>
      <c r="K122" s="9">
        <v>0</v>
      </c>
      <c r="L122" s="9">
        <v>0</v>
      </c>
      <c r="M122" s="9">
        <v>0</v>
      </c>
      <c r="N122" s="9">
        <v>0</v>
      </c>
      <c r="O122" s="9">
        <v>0</v>
      </c>
      <c r="P122" s="9">
        <v>0</v>
      </c>
      <c r="Q122" s="9">
        <v>0</v>
      </c>
      <c r="R122" s="9">
        <v>0</v>
      </c>
      <c r="S122" s="9">
        <v>0</v>
      </c>
      <c r="T122" s="9">
        <v>0</v>
      </c>
      <c r="U122" s="9">
        <v>0</v>
      </c>
      <c r="V122" s="9">
        <v>0</v>
      </c>
      <c r="W122" s="10">
        <v>22.9</v>
      </c>
      <c r="X122" s="10">
        <v>1.9</v>
      </c>
      <c r="Y122" s="11">
        <v>27.7</v>
      </c>
      <c r="Z122" s="75">
        <v>0</v>
      </c>
      <c r="AA122" s="75">
        <v>0</v>
      </c>
      <c r="AB122" s="75">
        <v>0</v>
      </c>
      <c r="AC122" s="75">
        <v>0</v>
      </c>
      <c r="AD122" s="75">
        <v>0</v>
      </c>
      <c r="AE122" s="6"/>
      <c r="AF122" s="6"/>
      <c r="AG122" s="6"/>
      <c r="AH122" s="6"/>
      <c r="AI122" s="6"/>
      <c r="AJ122" s="6"/>
      <c r="AK122" s="6"/>
    </row>
    <row r="123" spans="2:37">
      <c r="B123" s="78" t="s">
        <v>47</v>
      </c>
      <c r="C123" s="16">
        <v>10.3</v>
      </c>
      <c r="D123" s="16">
        <v>24.1</v>
      </c>
      <c r="E123" s="16">
        <v>8.6</v>
      </c>
      <c r="F123" s="16">
        <v>11.3</v>
      </c>
      <c r="G123" s="16">
        <v>15.3</v>
      </c>
      <c r="H123" s="16">
        <v>11.5</v>
      </c>
      <c r="I123" s="16">
        <v>26.9</v>
      </c>
      <c r="J123" s="16">
        <v>71.2</v>
      </c>
      <c r="K123" s="16">
        <v>93.5</v>
      </c>
      <c r="L123" s="16">
        <v>97.8</v>
      </c>
      <c r="M123" s="16">
        <v>52.1</v>
      </c>
      <c r="N123" s="16">
        <v>59.8</v>
      </c>
      <c r="O123" s="16">
        <v>71.5</v>
      </c>
      <c r="P123" s="16">
        <v>100.3</v>
      </c>
      <c r="Q123" s="16">
        <v>78.5</v>
      </c>
      <c r="R123" s="16">
        <v>138.69999999999999</v>
      </c>
      <c r="S123" s="16">
        <v>73.5</v>
      </c>
      <c r="T123" s="16">
        <v>432.1</v>
      </c>
      <c r="U123" s="16">
        <v>107.99999999999999</v>
      </c>
      <c r="V123" s="16">
        <v>206.5</v>
      </c>
      <c r="W123" s="16">
        <v>258.5</v>
      </c>
      <c r="X123" s="16">
        <v>551.20000000000005</v>
      </c>
      <c r="Y123" s="77">
        <v>121.79999999999998</v>
      </c>
      <c r="Z123" s="77">
        <v>1393.6</v>
      </c>
      <c r="AA123" s="77">
        <f>+[44]PP!$AC$89</f>
        <v>1407.6999999999998</v>
      </c>
      <c r="AB123" s="77">
        <v>2148.9</v>
      </c>
      <c r="AC123" s="77">
        <v>1252.9000000000001</v>
      </c>
      <c r="AD123" s="77">
        <v>1469.5</v>
      </c>
      <c r="AE123" s="6"/>
      <c r="AF123" s="6"/>
      <c r="AG123" s="6"/>
      <c r="AH123" s="6"/>
      <c r="AI123" s="6"/>
      <c r="AJ123" s="6"/>
      <c r="AK123" s="6"/>
    </row>
    <row r="124" spans="2:37">
      <c r="B124" s="92" t="s">
        <v>145</v>
      </c>
      <c r="C124" s="142">
        <v>0</v>
      </c>
      <c r="D124" s="142">
        <v>0</v>
      </c>
      <c r="E124" s="23">
        <v>0</v>
      </c>
      <c r="F124" s="23">
        <v>0</v>
      </c>
      <c r="G124" s="23">
        <v>0</v>
      </c>
      <c r="H124" s="23">
        <v>0</v>
      </c>
      <c r="I124" s="23">
        <v>0</v>
      </c>
      <c r="J124" s="23">
        <v>0</v>
      </c>
      <c r="K124" s="23"/>
      <c r="L124" s="23">
        <v>0</v>
      </c>
      <c r="M124" s="23">
        <v>0</v>
      </c>
      <c r="N124" s="23">
        <v>0</v>
      </c>
      <c r="O124" s="23">
        <v>0</v>
      </c>
      <c r="P124" s="23">
        <v>0</v>
      </c>
      <c r="Q124" s="23">
        <v>0</v>
      </c>
      <c r="R124" s="23">
        <v>0</v>
      </c>
      <c r="S124" s="23">
        <v>0</v>
      </c>
      <c r="T124" s="23">
        <v>0</v>
      </c>
      <c r="U124" s="23">
        <v>0</v>
      </c>
      <c r="V124" s="23">
        <v>0</v>
      </c>
      <c r="W124" s="23">
        <v>0</v>
      </c>
      <c r="X124" s="23">
        <v>0</v>
      </c>
      <c r="Y124" s="93">
        <v>0</v>
      </c>
      <c r="Z124" s="93">
        <v>962.1</v>
      </c>
      <c r="AA124" s="93">
        <f>+[44]PP!$AC$90</f>
        <v>1005.8</v>
      </c>
      <c r="AB124" s="93">
        <v>934.59999999999991</v>
      </c>
      <c r="AC124" s="93">
        <v>914.99999999999989</v>
      </c>
      <c r="AD124" s="93">
        <v>1010.0999999999998</v>
      </c>
      <c r="AE124" s="6"/>
      <c r="AF124" s="6"/>
      <c r="AG124" s="6"/>
      <c r="AH124" s="6"/>
      <c r="AI124" s="6"/>
      <c r="AJ124" s="6"/>
      <c r="AK124" s="6"/>
    </row>
    <row r="125" spans="2:37">
      <c r="B125" s="78" t="s">
        <v>48</v>
      </c>
      <c r="C125" s="147">
        <f>+C128</f>
        <v>78</v>
      </c>
      <c r="D125" s="147">
        <f t="shared" ref="D125:V125" si="108">+D128</f>
        <v>46.5</v>
      </c>
      <c r="E125" s="147">
        <f t="shared" si="108"/>
        <v>60.6</v>
      </c>
      <c r="F125" s="147">
        <f t="shared" si="108"/>
        <v>201.7</v>
      </c>
      <c r="G125" s="147">
        <f t="shared" si="108"/>
        <v>622.5</v>
      </c>
      <c r="H125" s="147">
        <f t="shared" si="108"/>
        <v>138.19999999999999</v>
      </c>
      <c r="I125" s="147">
        <f t="shared" si="108"/>
        <v>369.5</v>
      </c>
      <c r="J125" s="147">
        <f t="shared" si="108"/>
        <v>80</v>
      </c>
      <c r="K125" s="147">
        <f t="shared" si="108"/>
        <v>119.2</v>
      </c>
      <c r="L125" s="147">
        <f t="shared" si="108"/>
        <v>122.4</v>
      </c>
      <c r="M125" s="147">
        <f t="shared" si="108"/>
        <v>112.2</v>
      </c>
      <c r="N125" s="147">
        <f t="shared" si="108"/>
        <v>155.9</v>
      </c>
      <c r="O125" s="147">
        <f t="shared" si="108"/>
        <v>3132.5</v>
      </c>
      <c r="P125" s="147">
        <f t="shared" si="108"/>
        <v>2254.1</v>
      </c>
      <c r="Q125" s="147">
        <f t="shared" si="108"/>
        <v>109.3</v>
      </c>
      <c r="R125" s="147">
        <f t="shared" si="108"/>
        <v>70.099999999999994</v>
      </c>
      <c r="S125" s="147">
        <f t="shared" si="108"/>
        <v>48.4</v>
      </c>
      <c r="T125" s="147">
        <f t="shared" si="108"/>
        <v>77.5</v>
      </c>
      <c r="U125" s="147">
        <f t="shared" si="108"/>
        <v>56.599999999999994</v>
      </c>
      <c r="V125" s="147">
        <f t="shared" si="108"/>
        <v>62.3</v>
      </c>
      <c r="W125" s="8">
        <v>8135.8</v>
      </c>
      <c r="X125" s="8">
        <v>9238.1</v>
      </c>
      <c r="Y125" s="94">
        <v>10370.800000000001</v>
      </c>
      <c r="Z125" s="94">
        <v>9727.4000000000015</v>
      </c>
      <c r="AA125" s="94">
        <f>+[44]PP!$AC$91</f>
        <v>10729.699999999999</v>
      </c>
      <c r="AB125" s="94">
        <v>13392.5</v>
      </c>
      <c r="AC125" s="94">
        <f>SUM(AC126:AC128)</f>
        <v>10740.8</v>
      </c>
      <c r="AD125" s="94">
        <f>SUM(AD126:AD128)</f>
        <v>10942.999999999998</v>
      </c>
      <c r="AE125" s="6"/>
      <c r="AF125" s="6"/>
      <c r="AG125" s="6"/>
      <c r="AH125" s="6"/>
      <c r="AI125" s="6"/>
      <c r="AJ125" s="6"/>
      <c r="AK125" s="6"/>
    </row>
    <row r="126" spans="2:37">
      <c r="B126" s="80" t="s">
        <v>95</v>
      </c>
      <c r="C126" s="140">
        <v>0</v>
      </c>
      <c r="D126" s="140">
        <v>0</v>
      </c>
      <c r="E126" s="9">
        <v>0</v>
      </c>
      <c r="F126" s="9">
        <v>0</v>
      </c>
      <c r="G126" s="9">
        <v>0</v>
      </c>
      <c r="H126" s="9">
        <v>0</v>
      </c>
      <c r="I126" s="9">
        <v>0</v>
      </c>
      <c r="J126" s="9">
        <v>0</v>
      </c>
      <c r="K126" s="9">
        <v>0</v>
      </c>
      <c r="L126" s="9">
        <v>0</v>
      </c>
      <c r="M126" s="9">
        <v>0</v>
      </c>
      <c r="N126" s="9">
        <v>0</v>
      </c>
      <c r="O126" s="12">
        <v>0</v>
      </c>
      <c r="P126" s="12">
        <v>0</v>
      </c>
      <c r="Q126" s="12">
        <v>0</v>
      </c>
      <c r="R126" s="12">
        <v>0</v>
      </c>
      <c r="S126" s="12">
        <v>0</v>
      </c>
      <c r="T126" s="12">
        <v>0</v>
      </c>
      <c r="U126" s="12">
        <v>0</v>
      </c>
      <c r="V126" s="12">
        <v>0</v>
      </c>
      <c r="W126" s="13">
        <v>8060.9</v>
      </c>
      <c r="X126" s="13">
        <v>9183</v>
      </c>
      <c r="Y126" s="95">
        <f>8831</f>
        <v>8831</v>
      </c>
      <c r="Z126" s="95">
        <v>9637.7999999999993</v>
      </c>
      <c r="AA126" s="95">
        <f>+[44]PP!$AC$92</f>
        <v>9239.1999999999989</v>
      </c>
      <c r="AB126" s="95">
        <v>9527.4000000000015</v>
      </c>
      <c r="AC126" s="95">
        <v>10158.699999999999</v>
      </c>
      <c r="AD126" s="95">
        <v>10601.199999999999</v>
      </c>
      <c r="AE126" s="6"/>
      <c r="AF126" s="6"/>
      <c r="AG126" s="6"/>
      <c r="AH126" s="6"/>
      <c r="AI126" s="6"/>
      <c r="AJ126" s="6"/>
      <c r="AK126" s="6"/>
    </row>
    <row r="127" spans="2:37">
      <c r="B127" s="80" t="s">
        <v>125</v>
      </c>
      <c r="C127" s="139">
        <v>0</v>
      </c>
      <c r="D127" s="139">
        <v>0</v>
      </c>
      <c r="E127" s="9">
        <v>0</v>
      </c>
      <c r="F127" s="9">
        <v>0</v>
      </c>
      <c r="G127" s="9">
        <v>0</v>
      </c>
      <c r="H127" s="9">
        <v>0</v>
      </c>
      <c r="I127" s="9">
        <v>0</v>
      </c>
      <c r="J127" s="9">
        <v>0</v>
      </c>
      <c r="K127" s="9">
        <v>0</v>
      </c>
      <c r="L127" s="9">
        <v>0</v>
      </c>
      <c r="M127" s="9">
        <v>0</v>
      </c>
      <c r="N127" s="9">
        <v>0</v>
      </c>
      <c r="O127" s="9">
        <v>0</v>
      </c>
      <c r="P127" s="9">
        <v>0</v>
      </c>
      <c r="Q127" s="9">
        <v>0</v>
      </c>
      <c r="R127" s="9">
        <v>0</v>
      </c>
      <c r="S127" s="9">
        <v>0</v>
      </c>
      <c r="T127" s="9">
        <v>0</v>
      </c>
      <c r="U127" s="9">
        <v>0</v>
      </c>
      <c r="V127" s="9">
        <v>0</v>
      </c>
      <c r="W127" s="10">
        <v>0</v>
      </c>
      <c r="X127" s="10">
        <v>0</v>
      </c>
      <c r="Y127" s="76">
        <v>1462.4</v>
      </c>
      <c r="Z127" s="76">
        <v>0</v>
      </c>
      <c r="AA127" s="76">
        <f>+[44]PP!$AC$93</f>
        <v>801.3</v>
      </c>
      <c r="AB127" s="75">
        <v>0</v>
      </c>
      <c r="AC127" s="75">
        <v>0</v>
      </c>
      <c r="AD127" s="75">
        <v>0</v>
      </c>
      <c r="AE127" s="6"/>
      <c r="AF127" s="6"/>
      <c r="AG127" s="6"/>
      <c r="AH127" s="6"/>
      <c r="AI127" s="6"/>
      <c r="AJ127" s="6"/>
      <c r="AK127" s="6"/>
    </row>
    <row r="128" spans="2:37">
      <c r="B128" s="80" t="s">
        <v>13</v>
      </c>
      <c r="C128" s="10">
        <v>78</v>
      </c>
      <c r="D128" s="10">
        <f>46.5</f>
        <v>46.5</v>
      </c>
      <c r="E128" s="10">
        <v>60.6</v>
      </c>
      <c r="F128" s="10">
        <v>201.7</v>
      </c>
      <c r="G128" s="10">
        <f>771.3-148.8</f>
        <v>622.5</v>
      </c>
      <c r="H128" s="10">
        <v>138.19999999999999</v>
      </c>
      <c r="I128" s="10">
        <v>369.5</v>
      </c>
      <c r="J128" s="10">
        <v>80</v>
      </c>
      <c r="K128" s="10">
        <v>119.2</v>
      </c>
      <c r="L128" s="10">
        <v>122.4</v>
      </c>
      <c r="M128" s="10">
        <v>112.2</v>
      </c>
      <c r="N128" s="10">
        <v>155.9</v>
      </c>
      <c r="O128" s="13">
        <v>3132.5</v>
      </c>
      <c r="P128" s="13">
        <v>2254.1</v>
      </c>
      <c r="Q128" s="13">
        <v>109.3</v>
      </c>
      <c r="R128" s="13">
        <v>70.099999999999994</v>
      </c>
      <c r="S128" s="13">
        <v>48.4</v>
      </c>
      <c r="T128" s="13">
        <v>77.5</v>
      </c>
      <c r="U128" s="13">
        <v>56.599999999999994</v>
      </c>
      <c r="V128" s="13">
        <v>62.3</v>
      </c>
      <c r="W128" s="10">
        <v>74.900000000000546</v>
      </c>
      <c r="X128" s="10">
        <v>55.100000000000364</v>
      </c>
      <c r="Y128" s="10">
        <v>1539.8000000000011</v>
      </c>
      <c r="Z128" s="10">
        <v>89.600000000002183</v>
      </c>
      <c r="AA128" s="10">
        <v>1490.5</v>
      </c>
      <c r="AB128" s="10">
        <v>3865.0999999999985</v>
      </c>
      <c r="AC128" s="121">
        <v>582.1</v>
      </c>
      <c r="AD128" s="121">
        <v>341.79999999999995</v>
      </c>
      <c r="AE128" s="6"/>
      <c r="AF128" s="6"/>
      <c r="AG128" s="6"/>
      <c r="AH128" s="6"/>
      <c r="AI128" s="6"/>
      <c r="AJ128" s="6"/>
      <c r="AK128" s="6"/>
    </row>
    <row r="129" spans="2:37">
      <c r="B129" s="78" t="s">
        <v>103</v>
      </c>
      <c r="C129" s="38">
        <v>0</v>
      </c>
      <c r="D129" s="38">
        <v>0</v>
      </c>
      <c r="E129" s="9">
        <v>0</v>
      </c>
      <c r="F129" s="9">
        <v>0</v>
      </c>
      <c r="G129" s="36">
        <v>0</v>
      </c>
      <c r="H129" s="36">
        <v>0</v>
      </c>
      <c r="I129" s="36">
        <v>0</v>
      </c>
      <c r="J129" s="36">
        <v>-1.6</v>
      </c>
      <c r="K129" s="36">
        <v>-0.3</v>
      </c>
      <c r="L129" s="36">
        <v>0.1</v>
      </c>
      <c r="M129" s="36">
        <v>-13.9</v>
      </c>
      <c r="N129" s="36">
        <v>0.3</v>
      </c>
      <c r="O129" s="36">
        <v>0.1</v>
      </c>
      <c r="P129" s="36">
        <v>0</v>
      </c>
      <c r="Q129" s="9">
        <v>0</v>
      </c>
      <c r="R129" s="9">
        <v>0</v>
      </c>
      <c r="S129" s="9">
        <v>0</v>
      </c>
      <c r="T129" s="9">
        <v>0</v>
      </c>
      <c r="U129" s="9">
        <v>0</v>
      </c>
      <c r="V129" s="9">
        <v>0</v>
      </c>
      <c r="W129" s="9">
        <v>0</v>
      </c>
      <c r="X129" s="75">
        <v>0</v>
      </c>
      <c r="Y129" s="75">
        <v>0</v>
      </c>
      <c r="Z129" s="75">
        <v>0</v>
      </c>
      <c r="AA129" s="75">
        <v>0</v>
      </c>
      <c r="AB129" s="75">
        <v>0</v>
      </c>
      <c r="AC129" s="75">
        <v>0</v>
      </c>
      <c r="AD129" s="75">
        <v>0</v>
      </c>
      <c r="AE129" s="6"/>
      <c r="AF129" s="6"/>
      <c r="AG129" s="6"/>
      <c r="AH129" s="6"/>
      <c r="AI129" s="6"/>
      <c r="AJ129" s="6"/>
      <c r="AK129" s="6"/>
    </row>
    <row r="130" spans="2:37">
      <c r="B130" s="87" t="s">
        <v>49</v>
      </c>
      <c r="C130" s="16">
        <f t="shared" ref="C130:D130" si="109">+C131+C134</f>
        <v>85.2</v>
      </c>
      <c r="D130" s="16">
        <f t="shared" si="109"/>
        <v>30.2</v>
      </c>
      <c r="E130" s="16">
        <f>+E131+E134</f>
        <v>27.8</v>
      </c>
      <c r="F130" s="16">
        <f t="shared" ref="F130:Y130" si="110">+F131+F134</f>
        <v>19.399999999999999</v>
      </c>
      <c r="G130" s="16">
        <f t="shared" si="110"/>
        <v>26.5</v>
      </c>
      <c r="H130" s="16">
        <f t="shared" si="110"/>
        <v>39.299999999999997</v>
      </c>
      <c r="I130" s="16">
        <f t="shared" si="110"/>
        <v>2.1</v>
      </c>
      <c r="J130" s="16">
        <f t="shared" si="110"/>
        <v>0.1</v>
      </c>
      <c r="K130" s="16">
        <f t="shared" si="110"/>
        <v>32</v>
      </c>
      <c r="L130" s="16">
        <f t="shared" si="110"/>
        <v>0.1</v>
      </c>
      <c r="M130" s="16">
        <f t="shared" si="110"/>
        <v>0.1</v>
      </c>
      <c r="N130" s="16">
        <f t="shared" si="110"/>
        <v>9.1999999999999993</v>
      </c>
      <c r="O130" s="16">
        <f t="shared" si="110"/>
        <v>14.200000000000001</v>
      </c>
      <c r="P130" s="16">
        <f t="shared" si="110"/>
        <v>6.6999999999999993</v>
      </c>
      <c r="Q130" s="16">
        <f t="shared" si="110"/>
        <v>13.9</v>
      </c>
      <c r="R130" s="16">
        <f t="shared" si="110"/>
        <v>0.4</v>
      </c>
      <c r="S130" s="16">
        <f t="shared" si="110"/>
        <v>3061.3</v>
      </c>
      <c r="T130" s="16">
        <f t="shared" si="110"/>
        <v>15.1</v>
      </c>
      <c r="U130" s="16">
        <f t="shared" si="110"/>
        <v>22.900000000000002</v>
      </c>
      <c r="V130" s="16">
        <f t="shared" si="110"/>
        <v>20.5</v>
      </c>
      <c r="W130" s="16">
        <f t="shared" si="110"/>
        <v>2022</v>
      </c>
      <c r="X130" s="16">
        <f t="shared" si="110"/>
        <v>19.600000000000001</v>
      </c>
      <c r="Y130" s="16">
        <f t="shared" si="110"/>
        <v>10663.199999999999</v>
      </c>
      <c r="Z130" s="16">
        <f t="shared" ref="Z130:AA130" si="111">+Z131+Z134</f>
        <v>9810.9000000000015</v>
      </c>
      <c r="AA130" s="16">
        <f t="shared" si="111"/>
        <v>11167.9</v>
      </c>
      <c r="AB130" s="16">
        <f t="shared" ref="AB130:AC130" si="112">+AB131+AB134</f>
        <v>8667.1</v>
      </c>
      <c r="AC130" s="16">
        <f t="shared" si="112"/>
        <v>2697.8</v>
      </c>
      <c r="AD130" s="16">
        <f t="shared" ref="AD130" si="113">+AD131+AD134</f>
        <v>95</v>
      </c>
      <c r="AE130" s="6"/>
      <c r="AF130" s="6"/>
      <c r="AG130" s="6"/>
      <c r="AH130" s="6"/>
      <c r="AI130" s="6"/>
      <c r="AJ130" s="6"/>
      <c r="AK130" s="6"/>
    </row>
    <row r="131" spans="2:37">
      <c r="B131" s="96" t="s">
        <v>50</v>
      </c>
      <c r="C131" s="37">
        <f>+C132+C133</f>
        <v>74</v>
      </c>
      <c r="D131" s="37">
        <f t="shared" ref="D131" si="114">+D132+D133</f>
        <v>30.2</v>
      </c>
      <c r="E131" s="37">
        <f>+E132+E133</f>
        <v>27.2</v>
      </c>
      <c r="F131" s="37">
        <f t="shared" ref="F131:Y131" si="115">+F132+F133</f>
        <v>18.7</v>
      </c>
      <c r="G131" s="37">
        <f t="shared" si="115"/>
        <v>25.8</v>
      </c>
      <c r="H131" s="37">
        <f t="shared" si="115"/>
        <v>38.4</v>
      </c>
      <c r="I131" s="37">
        <f t="shared" si="115"/>
        <v>1.1000000000000001</v>
      </c>
      <c r="J131" s="37">
        <f t="shared" si="115"/>
        <v>0.1</v>
      </c>
      <c r="K131" s="37">
        <f t="shared" si="115"/>
        <v>31.2</v>
      </c>
      <c r="L131" s="37">
        <f t="shared" si="115"/>
        <v>0.1</v>
      </c>
      <c r="M131" s="37">
        <f t="shared" si="115"/>
        <v>0.1</v>
      </c>
      <c r="N131" s="37">
        <f t="shared" si="115"/>
        <v>9.1999999999999993</v>
      </c>
      <c r="O131" s="37">
        <f t="shared" si="115"/>
        <v>14.200000000000001</v>
      </c>
      <c r="P131" s="37">
        <f t="shared" si="115"/>
        <v>6.6999999999999993</v>
      </c>
      <c r="Q131" s="37">
        <f t="shared" si="115"/>
        <v>13.9</v>
      </c>
      <c r="R131" s="37">
        <f t="shared" si="115"/>
        <v>0.4</v>
      </c>
      <c r="S131" s="37">
        <f t="shared" si="115"/>
        <v>3061.3</v>
      </c>
      <c r="T131" s="37">
        <f t="shared" si="115"/>
        <v>15.1</v>
      </c>
      <c r="U131" s="37">
        <f t="shared" si="115"/>
        <v>22.900000000000002</v>
      </c>
      <c r="V131" s="37">
        <f t="shared" si="115"/>
        <v>20.5</v>
      </c>
      <c r="W131" s="37">
        <f t="shared" si="115"/>
        <v>21.4</v>
      </c>
      <c r="X131" s="37">
        <f t="shared" si="115"/>
        <v>19.600000000000001</v>
      </c>
      <c r="Y131" s="37">
        <f t="shared" si="115"/>
        <v>11.3</v>
      </c>
      <c r="Z131" s="37">
        <f t="shared" ref="Z131:AA131" si="116">+Z132+Z133</f>
        <v>1219.5</v>
      </c>
      <c r="AA131" s="37">
        <f t="shared" si="116"/>
        <v>1151.9000000000001</v>
      </c>
      <c r="AB131" s="37">
        <f t="shared" ref="AB131:AC131" si="117">+AB132+AB133</f>
        <v>1194</v>
      </c>
      <c r="AC131" s="37">
        <f t="shared" si="117"/>
        <v>55.3</v>
      </c>
      <c r="AD131" s="37">
        <f t="shared" ref="AD131" si="118">+AD132+AD133</f>
        <v>95</v>
      </c>
      <c r="AE131" s="6"/>
      <c r="AF131" s="6"/>
      <c r="AG131" s="6"/>
      <c r="AH131" s="6"/>
      <c r="AI131" s="6"/>
      <c r="AJ131" s="6"/>
      <c r="AK131" s="6"/>
    </row>
    <row r="132" spans="2:37">
      <c r="B132" s="97" t="s">
        <v>146</v>
      </c>
      <c r="C132" s="10">
        <v>74</v>
      </c>
      <c r="D132" s="10">
        <v>30.2</v>
      </c>
      <c r="E132" s="10">
        <v>27.2</v>
      </c>
      <c r="F132" s="10">
        <v>18.7</v>
      </c>
      <c r="G132" s="10">
        <v>25.8</v>
      </c>
      <c r="H132" s="10">
        <v>38.4</v>
      </c>
      <c r="I132" s="10">
        <v>1.1000000000000001</v>
      </c>
      <c r="J132" s="10">
        <v>0.1</v>
      </c>
      <c r="K132" s="10">
        <v>31.2</v>
      </c>
      <c r="L132" s="10">
        <v>0.1</v>
      </c>
      <c r="M132" s="10">
        <v>0.1</v>
      </c>
      <c r="N132" s="10">
        <v>9.1999999999999993</v>
      </c>
      <c r="O132" s="10">
        <v>14.200000000000001</v>
      </c>
      <c r="P132" s="10">
        <v>6.6999999999999993</v>
      </c>
      <c r="Q132" s="10">
        <v>13.9</v>
      </c>
      <c r="R132" s="10">
        <v>0.4</v>
      </c>
      <c r="S132" s="10">
        <v>0</v>
      </c>
      <c r="T132" s="10">
        <v>15.1</v>
      </c>
      <c r="U132" s="10">
        <v>22.900000000000002</v>
      </c>
      <c r="V132" s="10">
        <v>20.5</v>
      </c>
      <c r="W132" s="10">
        <v>21.4</v>
      </c>
      <c r="X132" s="6">
        <v>19.600000000000001</v>
      </c>
      <c r="Y132" s="11">
        <v>11.3</v>
      </c>
      <c r="Z132" s="11">
        <v>82.699999999999989</v>
      </c>
      <c r="AA132" s="11">
        <f>+[44]PP!$AC$98</f>
        <v>35.000000000000007</v>
      </c>
      <c r="AB132" s="11">
        <v>51.6</v>
      </c>
      <c r="AC132" s="11">
        <v>55.3</v>
      </c>
      <c r="AD132" s="11">
        <v>95</v>
      </c>
      <c r="AE132" s="6"/>
      <c r="AF132" s="6"/>
      <c r="AG132" s="6"/>
      <c r="AH132" s="6"/>
      <c r="AI132" s="6"/>
      <c r="AJ132" s="6"/>
      <c r="AK132" s="6"/>
    </row>
    <row r="133" spans="2:37">
      <c r="B133" s="97" t="s">
        <v>98</v>
      </c>
      <c r="C133" s="9">
        <v>0</v>
      </c>
      <c r="D133" s="9">
        <v>0</v>
      </c>
      <c r="E133" s="9">
        <v>0</v>
      </c>
      <c r="F133" s="9">
        <v>0</v>
      </c>
      <c r="G133" s="9">
        <v>0</v>
      </c>
      <c r="H133" s="9">
        <v>0</v>
      </c>
      <c r="I133" s="9">
        <v>0</v>
      </c>
      <c r="J133" s="9">
        <v>0</v>
      </c>
      <c r="K133" s="9">
        <v>0</v>
      </c>
      <c r="L133" s="9">
        <v>0</v>
      </c>
      <c r="M133" s="9">
        <v>0</v>
      </c>
      <c r="N133" s="9">
        <v>0</v>
      </c>
      <c r="O133" s="9">
        <v>0</v>
      </c>
      <c r="P133" s="9">
        <v>0</v>
      </c>
      <c r="Q133" s="9">
        <v>0</v>
      </c>
      <c r="R133" s="9">
        <v>0</v>
      </c>
      <c r="S133" s="10">
        <v>3061.3</v>
      </c>
      <c r="T133" s="9">
        <v>0</v>
      </c>
      <c r="U133" s="9">
        <v>0</v>
      </c>
      <c r="V133" s="9">
        <v>0</v>
      </c>
      <c r="W133" s="9">
        <v>0</v>
      </c>
      <c r="X133" s="9">
        <v>0</v>
      </c>
      <c r="Y133" s="11">
        <v>0</v>
      </c>
      <c r="Z133" s="11">
        <v>1136.8</v>
      </c>
      <c r="AA133" s="11">
        <f>+[44]PP!$AC$99</f>
        <v>1116.9000000000001</v>
      </c>
      <c r="AB133" s="11">
        <v>1142.4000000000001</v>
      </c>
      <c r="AC133" s="11">
        <v>0</v>
      </c>
      <c r="AD133" s="11">
        <v>0</v>
      </c>
      <c r="AE133" s="6"/>
      <c r="AF133" s="6"/>
      <c r="AG133" s="6"/>
      <c r="AH133" s="6"/>
      <c r="AI133" s="6"/>
      <c r="AJ133" s="6"/>
      <c r="AK133" s="6"/>
    </row>
    <row r="134" spans="2:37">
      <c r="B134" s="97" t="s">
        <v>110</v>
      </c>
      <c r="C134" s="38">
        <v>11.2</v>
      </c>
      <c r="D134" s="38">
        <v>0</v>
      </c>
      <c r="E134" s="28">
        <v>0.6</v>
      </c>
      <c r="F134" s="28">
        <v>0.7</v>
      </c>
      <c r="G134" s="28">
        <v>0.7</v>
      </c>
      <c r="H134" s="28">
        <v>0.9</v>
      </c>
      <c r="I134" s="28">
        <v>1</v>
      </c>
      <c r="J134" s="28"/>
      <c r="K134" s="28">
        <v>0.8</v>
      </c>
      <c r="L134" s="9">
        <v>0</v>
      </c>
      <c r="M134" s="9">
        <v>0</v>
      </c>
      <c r="N134" s="9">
        <v>0</v>
      </c>
      <c r="O134" s="9">
        <v>0</v>
      </c>
      <c r="P134" s="9">
        <v>0</v>
      </c>
      <c r="Q134" s="9">
        <v>0</v>
      </c>
      <c r="R134" s="9">
        <v>0</v>
      </c>
      <c r="S134" s="9">
        <v>0</v>
      </c>
      <c r="T134" s="9">
        <v>0</v>
      </c>
      <c r="U134" s="9">
        <v>0</v>
      </c>
      <c r="V134" s="9">
        <v>0</v>
      </c>
      <c r="W134" s="38">
        <v>2000.6</v>
      </c>
      <c r="X134" s="9">
        <v>0</v>
      </c>
      <c r="Y134" s="11">
        <v>10651.9</v>
      </c>
      <c r="Z134" s="11">
        <v>8591.4000000000015</v>
      </c>
      <c r="AA134" s="11">
        <f>+[44]PP!$AC$100</f>
        <v>10016</v>
      </c>
      <c r="AB134" s="11">
        <v>7473.1</v>
      </c>
      <c r="AC134" s="11">
        <v>2642.5</v>
      </c>
      <c r="AD134" s="11"/>
      <c r="AE134" s="6"/>
      <c r="AF134" s="6"/>
      <c r="AG134" s="6"/>
      <c r="AH134" s="6"/>
      <c r="AI134" s="6"/>
      <c r="AJ134" s="6"/>
      <c r="AK134" s="6"/>
    </row>
    <row r="135" spans="2:37">
      <c r="B135" s="98" t="s">
        <v>86</v>
      </c>
      <c r="C135" s="40">
        <f t="shared" ref="C135:D135" si="119">+C130+C13</f>
        <v>38566</v>
      </c>
      <c r="D135" s="40">
        <f t="shared" si="119"/>
        <v>43489.2</v>
      </c>
      <c r="E135" s="39">
        <f t="shared" ref="E135:AC135" si="120">+E130+E13</f>
        <v>51291.600000000006</v>
      </c>
      <c r="F135" s="39">
        <f t="shared" si="120"/>
        <v>59856.200000000004</v>
      </c>
      <c r="G135" s="39">
        <f t="shared" si="120"/>
        <v>67010.2</v>
      </c>
      <c r="H135" s="39">
        <f t="shared" si="120"/>
        <v>79670.400000000009</v>
      </c>
      <c r="I135" s="39">
        <f t="shared" si="120"/>
        <v>126032.50000000001</v>
      </c>
      <c r="J135" s="39">
        <f t="shared" si="120"/>
        <v>158099.80000000005</v>
      </c>
      <c r="K135" s="39">
        <f t="shared" si="120"/>
        <v>188929.00000000003</v>
      </c>
      <c r="L135" s="39">
        <f t="shared" si="120"/>
        <v>235952.40000000002</v>
      </c>
      <c r="M135" s="39">
        <f t="shared" si="120"/>
        <v>246837.00000000003</v>
      </c>
      <c r="N135" s="39">
        <f t="shared" si="120"/>
        <v>226135.1</v>
      </c>
      <c r="O135" s="39">
        <f t="shared" si="120"/>
        <v>255046.20008099001</v>
      </c>
      <c r="P135" s="39">
        <f t="shared" si="120"/>
        <v>280416.59576000005</v>
      </c>
      <c r="Q135" s="39">
        <f t="shared" si="120"/>
        <v>317867.30000000005</v>
      </c>
      <c r="R135" s="39">
        <f t="shared" si="120"/>
        <v>365495.1</v>
      </c>
      <c r="S135" s="39">
        <f t="shared" si="120"/>
        <v>414608.99999999988</v>
      </c>
      <c r="T135" s="39">
        <f t="shared" si="120"/>
        <v>437119.6</v>
      </c>
      <c r="U135" s="39">
        <f t="shared" si="120"/>
        <v>480313.8000000001</v>
      </c>
      <c r="V135" s="39">
        <f t="shared" si="120"/>
        <v>529489.5</v>
      </c>
      <c r="W135" s="39">
        <f t="shared" si="120"/>
        <v>600070.29999999993</v>
      </c>
      <c r="X135" s="39">
        <f t="shared" si="120"/>
        <v>655691.60000000009</v>
      </c>
      <c r="Y135" s="40">
        <f t="shared" si="120"/>
        <v>629495.29999999981</v>
      </c>
      <c r="Z135" s="40">
        <f t="shared" si="120"/>
        <v>840343.69999999984</v>
      </c>
      <c r="AA135" s="40">
        <f t="shared" si="120"/>
        <v>955181</v>
      </c>
      <c r="AB135" s="40">
        <f t="shared" si="120"/>
        <v>1070946.3</v>
      </c>
      <c r="AC135" s="40">
        <f>+AC130+AC13</f>
        <v>1211853.2999999996</v>
      </c>
      <c r="AD135" s="40">
        <f t="shared" ref="AD135" si="121">+AD130+AD13</f>
        <v>1245155.2</v>
      </c>
      <c r="AE135" s="6"/>
      <c r="AF135" s="6"/>
      <c r="AG135" s="6"/>
      <c r="AH135" s="6"/>
      <c r="AI135" s="6"/>
      <c r="AJ135" s="6"/>
      <c r="AK135" s="6"/>
    </row>
    <row r="136" spans="2:37">
      <c r="B136" s="85" t="s">
        <v>61</v>
      </c>
      <c r="C136" s="135">
        <v>383.4</v>
      </c>
      <c r="D136" s="135">
        <v>424.4</v>
      </c>
      <c r="E136" s="27">
        <v>436.2</v>
      </c>
      <c r="F136" s="27">
        <v>416.4</v>
      </c>
      <c r="G136" s="27">
        <v>516</v>
      </c>
      <c r="H136" s="27">
        <v>1339.8</v>
      </c>
      <c r="I136" s="27">
        <v>1990.9</v>
      </c>
      <c r="J136" s="27">
        <v>2617.3000000000002</v>
      </c>
      <c r="K136" s="27">
        <v>3374.1</v>
      </c>
      <c r="L136" s="27">
        <v>2082.6</v>
      </c>
      <c r="M136" s="27">
        <v>1972.4</v>
      </c>
      <c r="N136" s="27">
        <v>2805.1</v>
      </c>
      <c r="O136" s="27">
        <v>3820.8</v>
      </c>
      <c r="P136" s="27">
        <v>1925.8000000000002</v>
      </c>
      <c r="Q136" s="27">
        <v>3724.7000000000003</v>
      </c>
      <c r="R136" s="27">
        <v>3076.4</v>
      </c>
      <c r="S136" s="27">
        <v>2101</v>
      </c>
      <c r="T136" s="27">
        <v>96157.6</v>
      </c>
      <c r="U136" s="27">
        <v>1023.8</v>
      </c>
      <c r="V136" s="27">
        <v>1846.3</v>
      </c>
      <c r="W136" s="27">
        <v>965.1</v>
      </c>
      <c r="X136" s="77">
        <v>1038.4000000000001</v>
      </c>
      <c r="Y136" s="77">
        <v>1493.8000000000002</v>
      </c>
      <c r="Z136" s="77">
        <v>895.90000000000009</v>
      </c>
      <c r="AA136" s="77">
        <v>1145.8</v>
      </c>
      <c r="AB136" s="77">
        <v>972.90000000000009</v>
      </c>
      <c r="AC136" s="77">
        <v>620.5</v>
      </c>
      <c r="AD136" s="77">
        <v>1236.5999999999999</v>
      </c>
      <c r="AE136" s="6"/>
      <c r="AF136" s="6"/>
      <c r="AG136" s="6"/>
      <c r="AH136" s="6"/>
      <c r="AI136" s="6"/>
      <c r="AJ136" s="6"/>
      <c r="AK136" s="6"/>
    </row>
    <row r="137" spans="2:37">
      <c r="B137" s="98" t="s">
        <v>87</v>
      </c>
      <c r="C137" s="40">
        <f t="shared" ref="C137:K137" si="122">+C135+C136</f>
        <v>38949.4</v>
      </c>
      <c r="D137" s="40">
        <f t="shared" si="122"/>
        <v>43913.599999999999</v>
      </c>
      <c r="E137" s="39">
        <f t="shared" si="122"/>
        <v>51727.8</v>
      </c>
      <c r="F137" s="39">
        <f t="shared" si="122"/>
        <v>60272.600000000006</v>
      </c>
      <c r="G137" s="39">
        <f t="shared" si="122"/>
        <v>67526.2</v>
      </c>
      <c r="H137" s="39">
        <f t="shared" si="122"/>
        <v>81010.200000000012</v>
      </c>
      <c r="I137" s="39">
        <f t="shared" si="122"/>
        <v>128023.40000000001</v>
      </c>
      <c r="J137" s="39">
        <f t="shared" si="122"/>
        <v>160717.10000000003</v>
      </c>
      <c r="K137" s="39">
        <f t="shared" si="122"/>
        <v>192303.10000000003</v>
      </c>
      <c r="L137" s="39">
        <f t="shared" ref="L137:Y137" si="123">+L135+L136</f>
        <v>238035.00000000003</v>
      </c>
      <c r="M137" s="39">
        <f t="shared" si="123"/>
        <v>248809.40000000002</v>
      </c>
      <c r="N137" s="39">
        <f t="shared" si="123"/>
        <v>228940.2</v>
      </c>
      <c r="O137" s="39">
        <f t="shared" si="123"/>
        <v>258867.00008098999</v>
      </c>
      <c r="P137" s="39">
        <f t="shared" si="123"/>
        <v>282342.39576000004</v>
      </c>
      <c r="Q137" s="39">
        <f t="shared" si="123"/>
        <v>321592.00000000006</v>
      </c>
      <c r="R137" s="39">
        <f t="shared" si="123"/>
        <v>368571.5</v>
      </c>
      <c r="S137" s="39">
        <f t="shared" si="123"/>
        <v>416709.99999999988</v>
      </c>
      <c r="T137" s="39">
        <f t="shared" si="123"/>
        <v>533277.19999999995</v>
      </c>
      <c r="U137" s="39">
        <f t="shared" si="123"/>
        <v>481337.60000000009</v>
      </c>
      <c r="V137" s="39">
        <f t="shared" si="123"/>
        <v>531335.80000000005</v>
      </c>
      <c r="W137" s="39">
        <f t="shared" si="123"/>
        <v>601035.39999999991</v>
      </c>
      <c r="X137" s="39">
        <f t="shared" si="123"/>
        <v>656730.00000000012</v>
      </c>
      <c r="Y137" s="40">
        <f t="shared" si="123"/>
        <v>630989.09999999986</v>
      </c>
      <c r="Z137" s="40">
        <f t="shared" ref="Z137" si="124">+Z135+Z136</f>
        <v>841239.59999999986</v>
      </c>
      <c r="AA137" s="40">
        <f>+AA135+AA136</f>
        <v>956326.8</v>
      </c>
      <c r="AB137" s="40">
        <f>+AB135+AB136</f>
        <v>1071919.2</v>
      </c>
      <c r="AC137" s="40">
        <f>+AC135+AC136</f>
        <v>1212473.7999999996</v>
      </c>
      <c r="AD137" s="40">
        <f>+AD135+AD136</f>
        <v>1246391.8</v>
      </c>
      <c r="AE137" s="6"/>
      <c r="AF137" s="6"/>
      <c r="AG137" s="6"/>
      <c r="AH137" s="6"/>
      <c r="AI137" s="6"/>
      <c r="AJ137" s="6"/>
      <c r="AK137" s="6"/>
    </row>
    <row r="138" spans="2:37">
      <c r="B138" s="99" t="s">
        <v>89</v>
      </c>
      <c r="C138" s="41">
        <f t="shared" ref="C138:D138" si="125">+C139+C145+C158</f>
        <v>577.5</v>
      </c>
      <c r="D138" s="41">
        <f t="shared" si="125"/>
        <v>2744.5</v>
      </c>
      <c r="E138" s="41">
        <f t="shared" ref="E138:L138" si="126">+E139+E145+E158</f>
        <v>2445</v>
      </c>
      <c r="F138" s="41">
        <f t="shared" si="126"/>
        <v>7995.7999999999993</v>
      </c>
      <c r="G138" s="41">
        <f t="shared" si="126"/>
        <v>9805.7999999999993</v>
      </c>
      <c r="H138" s="41">
        <f t="shared" si="126"/>
        <v>16446.2</v>
      </c>
      <c r="I138" s="41">
        <f t="shared" si="126"/>
        <v>7955.8</v>
      </c>
      <c r="J138" s="41">
        <f t="shared" si="126"/>
        <v>22482.7</v>
      </c>
      <c r="K138" s="41">
        <f t="shared" si="126"/>
        <v>44063.899999999994</v>
      </c>
      <c r="L138" s="41">
        <f t="shared" si="126"/>
        <v>33365.699999999997</v>
      </c>
      <c r="M138" s="41">
        <f t="shared" ref="M138:X138" si="127">+M139+M145+M158</f>
        <v>81170.399999999994</v>
      </c>
      <c r="N138" s="41">
        <f t="shared" si="127"/>
        <v>101684.19999999998</v>
      </c>
      <c r="O138" s="41">
        <f t="shared" si="127"/>
        <v>121711.70000000001</v>
      </c>
      <c r="P138" s="41">
        <f t="shared" si="127"/>
        <v>127646.6</v>
      </c>
      <c r="Q138" s="41">
        <f t="shared" si="127"/>
        <v>149868.50000000003</v>
      </c>
      <c r="R138" s="41">
        <f t="shared" si="127"/>
        <v>159316.5</v>
      </c>
      <c r="S138" s="41">
        <f t="shared" si="127"/>
        <v>139727.20000000001</v>
      </c>
      <c r="T138" s="41">
        <f>+T139+T145+T158</f>
        <v>258134.8</v>
      </c>
      <c r="U138" s="41">
        <f t="shared" si="127"/>
        <v>184706.30000000002</v>
      </c>
      <c r="V138" s="41">
        <f t="shared" si="127"/>
        <v>196739.09999999998</v>
      </c>
      <c r="W138" s="41">
        <f>+W139+W145+W158</f>
        <v>219885.7</v>
      </c>
      <c r="X138" s="41">
        <f t="shared" si="127"/>
        <v>248869.7</v>
      </c>
      <c r="Y138" s="41">
        <f>+Y139+Y145+Y158</f>
        <v>605408.49999999988</v>
      </c>
      <c r="Z138" s="41">
        <f>+Z139+Z145+Z158</f>
        <v>229636.2</v>
      </c>
      <c r="AA138" s="41">
        <f>+AA139+AA145+AA158</f>
        <v>279973.90000000002</v>
      </c>
      <c r="AB138" s="41">
        <f>+AB139+AB145+AB158</f>
        <v>298119.09999999998</v>
      </c>
      <c r="AC138" s="41">
        <f>+AC139+AC145+AC158</f>
        <v>329389.10000000003</v>
      </c>
      <c r="AD138" s="41">
        <f>+AD139+AD145+AD158</f>
        <v>368505.99999999994</v>
      </c>
      <c r="AE138" s="6"/>
      <c r="AF138" s="6"/>
      <c r="AG138" s="6"/>
      <c r="AH138" s="6"/>
      <c r="AI138" s="6"/>
      <c r="AJ138" s="6"/>
      <c r="AK138" s="6"/>
    </row>
    <row r="139" spans="2:37">
      <c r="B139" s="100" t="s">
        <v>63</v>
      </c>
      <c r="C139" s="42">
        <f t="shared" ref="C139:D139" si="128">+C140+C142+C143</f>
        <v>0</v>
      </c>
      <c r="D139" s="42">
        <f t="shared" si="128"/>
        <v>0</v>
      </c>
      <c r="E139" s="42">
        <f t="shared" ref="E139:K139" si="129">+E140+E142+E143</f>
        <v>0</v>
      </c>
      <c r="F139" s="42">
        <f t="shared" si="129"/>
        <v>0</v>
      </c>
      <c r="G139" s="42">
        <f t="shared" si="129"/>
        <v>0</v>
      </c>
      <c r="H139" s="42">
        <f t="shared" si="129"/>
        <v>0</v>
      </c>
      <c r="I139" s="42">
        <f t="shared" si="129"/>
        <v>0</v>
      </c>
      <c r="J139" s="42">
        <f t="shared" si="129"/>
        <v>300</v>
      </c>
      <c r="K139" s="42">
        <f t="shared" si="129"/>
        <v>258.2</v>
      </c>
      <c r="L139" s="42">
        <f t="shared" ref="L139:Y139" si="130">+L140+L142+L143</f>
        <v>0</v>
      </c>
      <c r="M139" s="42">
        <f t="shared" si="130"/>
        <v>29.4</v>
      </c>
      <c r="N139" s="42">
        <f t="shared" si="130"/>
        <v>63.400000000000006</v>
      </c>
      <c r="O139" s="42">
        <f t="shared" si="130"/>
        <v>3716</v>
      </c>
      <c r="P139" s="42">
        <f t="shared" si="130"/>
        <v>680.30000000000007</v>
      </c>
      <c r="Q139" s="42">
        <f t="shared" si="130"/>
        <v>66.099999999999994</v>
      </c>
      <c r="R139" s="42">
        <f t="shared" si="130"/>
        <v>94.2</v>
      </c>
      <c r="S139" s="42">
        <f t="shared" si="130"/>
        <v>99.7</v>
      </c>
      <c r="T139" s="42">
        <f>+T140+T142+T143</f>
        <v>104.4</v>
      </c>
      <c r="U139" s="42">
        <f t="shared" si="130"/>
        <v>88.100000000000009</v>
      </c>
      <c r="V139" s="42">
        <f t="shared" si="130"/>
        <v>121.4</v>
      </c>
      <c r="W139" s="42">
        <f t="shared" si="130"/>
        <v>1450</v>
      </c>
      <c r="X139" s="42">
        <f t="shared" si="130"/>
        <v>278.8</v>
      </c>
      <c r="Y139" s="42">
        <f t="shared" si="130"/>
        <v>268.70000000000005</v>
      </c>
      <c r="Z139" s="42">
        <f>+Z140+Z142+Z143+Z141</f>
        <v>561.1</v>
      </c>
      <c r="AA139" s="42">
        <f>+AA140+AA142+AA143+AA141</f>
        <v>742.1</v>
      </c>
      <c r="AB139" s="42">
        <f>+AB140+AB142+AB143+AB141+AB144</f>
        <v>3341.6</v>
      </c>
      <c r="AC139" s="42">
        <f>+AC140+AC142+AC143+AC141+AC144</f>
        <v>9738.9000000000015</v>
      </c>
      <c r="AD139" s="42">
        <f>+AD140+AD142+AD143+AD141+AD144</f>
        <v>7591.2999999999993</v>
      </c>
      <c r="AE139" s="6"/>
      <c r="AF139" s="6"/>
      <c r="AG139" s="6"/>
      <c r="AH139" s="6"/>
      <c r="AI139" s="6"/>
      <c r="AJ139" s="6"/>
      <c r="AK139" s="6"/>
    </row>
    <row r="140" spans="2:37">
      <c r="B140" s="101" t="s">
        <v>62</v>
      </c>
      <c r="C140" s="136">
        <v>0</v>
      </c>
      <c r="D140" s="136">
        <v>0</v>
      </c>
      <c r="E140" s="136">
        <v>0</v>
      </c>
      <c r="F140" s="136">
        <v>0</v>
      </c>
      <c r="G140" s="136">
        <v>0</v>
      </c>
      <c r="H140" s="136">
        <v>0</v>
      </c>
      <c r="I140" s="136">
        <v>0</v>
      </c>
      <c r="J140" s="43">
        <v>300</v>
      </c>
      <c r="K140" s="43">
        <v>258.2</v>
      </c>
      <c r="L140" s="43">
        <v>0</v>
      </c>
      <c r="M140" s="43">
        <v>29.4</v>
      </c>
      <c r="N140" s="43">
        <v>63.400000000000006</v>
      </c>
      <c r="O140" s="43">
        <v>436.4</v>
      </c>
      <c r="P140" s="43">
        <v>57.6</v>
      </c>
      <c r="Q140" s="43">
        <v>66.099999999999994</v>
      </c>
      <c r="R140" s="43">
        <v>94.2</v>
      </c>
      <c r="S140" s="43">
        <v>99.7</v>
      </c>
      <c r="T140" s="43">
        <v>104.4</v>
      </c>
      <c r="U140" s="43">
        <v>88.100000000000009</v>
      </c>
      <c r="V140" s="43">
        <v>121.4</v>
      </c>
      <c r="W140" s="43">
        <v>168.7</v>
      </c>
      <c r="X140" s="11">
        <v>278.8</v>
      </c>
      <c r="Y140" s="11">
        <v>268.70000000000005</v>
      </c>
      <c r="Z140" s="11">
        <v>426.3</v>
      </c>
      <c r="AA140" s="11">
        <v>389.1</v>
      </c>
      <c r="AB140" s="11">
        <v>577.20000000000005</v>
      </c>
      <c r="AC140" s="11">
        <v>638.70000000000005</v>
      </c>
      <c r="AD140" s="11">
        <v>631.5</v>
      </c>
      <c r="AE140" s="6"/>
      <c r="AF140" s="6"/>
      <c r="AG140" s="6"/>
      <c r="AH140" s="6"/>
      <c r="AI140" s="6"/>
      <c r="AJ140" s="6"/>
      <c r="AK140" s="6"/>
    </row>
    <row r="141" spans="2:37">
      <c r="B141" s="101" t="s">
        <v>151</v>
      </c>
      <c r="C141" s="75">
        <v>0</v>
      </c>
      <c r="D141" s="75">
        <v>0</v>
      </c>
      <c r="E141" s="75">
        <v>0</v>
      </c>
      <c r="F141" s="75">
        <v>0</v>
      </c>
      <c r="G141" s="75">
        <v>0</v>
      </c>
      <c r="H141" s="75">
        <v>0</v>
      </c>
      <c r="I141" s="75">
        <v>0</v>
      </c>
      <c r="J141" s="75">
        <v>0</v>
      </c>
      <c r="K141" s="75">
        <v>0</v>
      </c>
      <c r="L141" s="75">
        <v>0</v>
      </c>
      <c r="M141" s="75">
        <v>0</v>
      </c>
      <c r="N141" s="75">
        <v>0</v>
      </c>
      <c r="O141" s="75">
        <v>0</v>
      </c>
      <c r="P141" s="75">
        <v>0</v>
      </c>
      <c r="Q141" s="75">
        <v>0</v>
      </c>
      <c r="R141" s="75">
        <v>0</v>
      </c>
      <c r="S141" s="75">
        <v>0</v>
      </c>
      <c r="T141" s="75">
        <v>0</v>
      </c>
      <c r="U141" s="75">
        <v>0</v>
      </c>
      <c r="V141" s="75">
        <v>0</v>
      </c>
      <c r="W141" s="75">
        <v>0</v>
      </c>
      <c r="X141" s="75">
        <v>0</v>
      </c>
      <c r="Y141" s="75">
        <v>0</v>
      </c>
      <c r="Z141" s="11">
        <v>134.80000000000001</v>
      </c>
      <c r="AA141" s="11">
        <v>353</v>
      </c>
      <c r="AB141" s="11">
        <v>238.7</v>
      </c>
      <c r="AC141" s="11">
        <v>0</v>
      </c>
      <c r="AD141" s="11">
        <v>0</v>
      </c>
      <c r="AE141" s="6"/>
      <c r="AF141" s="6"/>
      <c r="AG141" s="6"/>
      <c r="AH141" s="6"/>
      <c r="AI141" s="6"/>
      <c r="AJ141" s="6"/>
      <c r="AK141" s="6"/>
    </row>
    <row r="142" spans="2:37">
      <c r="B142" s="101" t="s">
        <v>100</v>
      </c>
      <c r="C142" s="44">
        <v>0</v>
      </c>
      <c r="D142" s="44">
        <v>0</v>
      </c>
      <c r="E142" s="44">
        <v>0</v>
      </c>
      <c r="F142" s="44">
        <v>0</v>
      </c>
      <c r="G142" s="44">
        <v>0</v>
      </c>
      <c r="H142" s="44">
        <v>0</v>
      </c>
      <c r="I142" s="44">
        <v>0</v>
      </c>
      <c r="J142" s="44">
        <v>0</v>
      </c>
      <c r="K142" s="44">
        <v>0</v>
      </c>
      <c r="L142" s="44">
        <v>0</v>
      </c>
      <c r="M142" s="44">
        <v>0</v>
      </c>
      <c r="N142" s="44">
        <v>0</v>
      </c>
      <c r="O142" s="43">
        <v>3279.6</v>
      </c>
      <c r="P142" s="43">
        <v>622.70000000000005</v>
      </c>
      <c r="Q142" s="44">
        <v>0</v>
      </c>
      <c r="R142" s="44">
        <v>0</v>
      </c>
      <c r="S142" s="44">
        <v>0</v>
      </c>
      <c r="T142" s="44">
        <v>0</v>
      </c>
      <c r="U142" s="44">
        <v>0</v>
      </c>
      <c r="V142" s="44">
        <v>0</v>
      </c>
      <c r="W142" s="44">
        <v>0</v>
      </c>
      <c r="X142" s="75">
        <v>0</v>
      </c>
      <c r="Y142" s="75">
        <v>0</v>
      </c>
      <c r="Z142" s="75">
        <v>0</v>
      </c>
      <c r="AA142" s="75">
        <v>0</v>
      </c>
      <c r="AB142" s="75">
        <v>0</v>
      </c>
      <c r="AC142" s="75">
        <v>0</v>
      </c>
      <c r="AD142" s="75">
        <v>0</v>
      </c>
      <c r="AE142" s="6"/>
      <c r="AF142" s="6"/>
      <c r="AG142" s="6"/>
      <c r="AH142" s="6"/>
      <c r="AI142" s="6"/>
      <c r="AJ142" s="6"/>
      <c r="AK142" s="6"/>
    </row>
    <row r="143" spans="2:37">
      <c r="B143" s="101" t="s">
        <v>96</v>
      </c>
      <c r="C143" s="44">
        <v>0</v>
      </c>
      <c r="D143" s="44">
        <v>0</v>
      </c>
      <c r="E143" s="44">
        <v>0</v>
      </c>
      <c r="F143" s="44">
        <v>0</v>
      </c>
      <c r="G143" s="44">
        <v>0</v>
      </c>
      <c r="H143" s="44">
        <v>0</v>
      </c>
      <c r="I143" s="44">
        <v>0</v>
      </c>
      <c r="J143" s="44">
        <v>0</v>
      </c>
      <c r="K143" s="44">
        <v>0</v>
      </c>
      <c r="L143" s="44">
        <v>0</v>
      </c>
      <c r="M143" s="44">
        <v>0</v>
      </c>
      <c r="N143" s="44">
        <v>0</v>
      </c>
      <c r="O143" s="44">
        <v>0</v>
      </c>
      <c r="P143" s="44">
        <v>0</v>
      </c>
      <c r="Q143" s="44">
        <v>0</v>
      </c>
      <c r="R143" s="44">
        <v>0</v>
      </c>
      <c r="S143" s="44">
        <v>0</v>
      </c>
      <c r="T143" s="44">
        <v>0</v>
      </c>
      <c r="U143" s="44">
        <v>0</v>
      </c>
      <c r="V143" s="44">
        <v>0</v>
      </c>
      <c r="W143" s="43">
        <v>1281.3</v>
      </c>
      <c r="X143" s="75">
        <v>0</v>
      </c>
      <c r="Y143" s="75">
        <v>0</v>
      </c>
      <c r="Z143" s="75">
        <v>0</v>
      </c>
      <c r="AA143" s="75">
        <v>0</v>
      </c>
      <c r="AB143" s="75">
        <v>0</v>
      </c>
      <c r="AC143" s="75">
        <v>0</v>
      </c>
      <c r="AD143" s="75">
        <v>0</v>
      </c>
      <c r="AE143" s="6"/>
      <c r="AF143" s="6"/>
      <c r="AG143" s="6"/>
      <c r="AH143" s="6"/>
      <c r="AI143" s="6"/>
      <c r="AJ143" s="6"/>
      <c r="AK143" s="6"/>
    </row>
    <row r="144" spans="2:37">
      <c r="B144" s="101" t="s">
        <v>158</v>
      </c>
      <c r="C144" s="50"/>
      <c r="D144" s="50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44"/>
      <c r="T144" s="44"/>
      <c r="U144" s="44"/>
      <c r="V144" s="44"/>
      <c r="W144" s="43"/>
      <c r="X144" s="75"/>
      <c r="Y144" s="75"/>
      <c r="Z144" s="75"/>
      <c r="AA144" s="75">
        <v>0</v>
      </c>
      <c r="AB144" s="121">
        <v>2525.6999999999998</v>
      </c>
      <c r="AC144" s="121">
        <v>9100.2000000000007</v>
      </c>
      <c r="AD144" s="121">
        <v>6959.7999999999993</v>
      </c>
      <c r="AE144" s="6"/>
      <c r="AF144" s="6"/>
      <c r="AG144" s="6"/>
      <c r="AH144" s="6"/>
      <c r="AI144" s="6"/>
      <c r="AJ144" s="6"/>
      <c r="AK144" s="6"/>
    </row>
    <row r="145" spans="2:37">
      <c r="B145" s="100" t="s">
        <v>64</v>
      </c>
      <c r="C145" s="42">
        <f t="shared" ref="C145:D145" si="131">+C146+C148</f>
        <v>577.5</v>
      </c>
      <c r="D145" s="42">
        <f t="shared" si="131"/>
        <v>2744.5</v>
      </c>
      <c r="E145" s="42">
        <f t="shared" ref="E145:K145" si="132">+E146+E148</f>
        <v>2445</v>
      </c>
      <c r="F145" s="42">
        <f t="shared" si="132"/>
        <v>7995.7999999999993</v>
      </c>
      <c r="G145" s="42">
        <f t="shared" si="132"/>
        <v>9805.7999999999993</v>
      </c>
      <c r="H145" s="42">
        <f t="shared" si="132"/>
        <v>16446.2</v>
      </c>
      <c r="I145" s="42">
        <f t="shared" si="132"/>
        <v>7955.8</v>
      </c>
      <c r="J145" s="42">
        <f t="shared" si="132"/>
        <v>22182.7</v>
      </c>
      <c r="K145" s="42">
        <f t="shared" si="132"/>
        <v>43805.7</v>
      </c>
      <c r="L145" s="42">
        <f t="shared" ref="L145:Y145" si="133">+L146+L148</f>
        <v>33365.699999999997</v>
      </c>
      <c r="M145" s="42">
        <f t="shared" si="133"/>
        <v>81141</v>
      </c>
      <c r="N145" s="42">
        <f t="shared" si="133"/>
        <v>101620.79999999999</v>
      </c>
      <c r="O145" s="42">
        <f t="shared" si="133"/>
        <v>117995.70000000001</v>
      </c>
      <c r="P145" s="42">
        <f t="shared" si="133"/>
        <v>126966.3</v>
      </c>
      <c r="Q145" s="42">
        <f t="shared" si="133"/>
        <v>149170.20000000001</v>
      </c>
      <c r="R145" s="42">
        <f t="shared" si="133"/>
        <v>155333.79999999999</v>
      </c>
      <c r="S145" s="42">
        <f t="shared" si="133"/>
        <v>136846.70000000001</v>
      </c>
      <c r="T145" s="42">
        <f>+T146+T148</f>
        <v>253287.8</v>
      </c>
      <c r="U145" s="42">
        <f t="shared" si="133"/>
        <v>180311.7</v>
      </c>
      <c r="V145" s="42">
        <f t="shared" si="133"/>
        <v>188914.19999999998</v>
      </c>
      <c r="W145" s="42">
        <f t="shared" si="133"/>
        <v>216095.7</v>
      </c>
      <c r="X145" s="42">
        <f t="shared" si="133"/>
        <v>244040.40000000002</v>
      </c>
      <c r="Y145" s="42">
        <f t="shared" si="133"/>
        <v>599467.19999999995</v>
      </c>
      <c r="Z145" s="42">
        <f t="shared" ref="Z145:AA145" si="134">+Z146+Z148</f>
        <v>221717.9</v>
      </c>
      <c r="AA145" s="42">
        <f t="shared" si="134"/>
        <v>278099.40000000002</v>
      </c>
      <c r="AB145" s="42">
        <f t="shared" ref="AB145:AC145" si="135">+AB146+AB148</f>
        <v>276522</v>
      </c>
      <c r="AC145" s="42">
        <f t="shared" si="135"/>
        <v>314905</v>
      </c>
      <c r="AD145" s="42">
        <f t="shared" ref="AD145" si="136">+AD146+AD148</f>
        <v>360178.19999999995</v>
      </c>
      <c r="AE145" s="6"/>
      <c r="AF145" s="6"/>
      <c r="AG145" s="6"/>
      <c r="AH145" s="6"/>
      <c r="AI145" s="6"/>
      <c r="AJ145" s="6"/>
      <c r="AK145" s="6"/>
    </row>
    <row r="146" spans="2:37">
      <c r="B146" s="102" t="s">
        <v>65</v>
      </c>
      <c r="C146" s="141">
        <v>0</v>
      </c>
      <c r="D146" s="141">
        <v>0</v>
      </c>
      <c r="E146" s="45">
        <v>0</v>
      </c>
      <c r="F146" s="45">
        <v>0</v>
      </c>
      <c r="G146" s="45">
        <v>0</v>
      </c>
      <c r="H146" s="45">
        <f>+H147</f>
        <v>0</v>
      </c>
      <c r="I146" s="46">
        <f>+I147</f>
        <v>3607.7</v>
      </c>
      <c r="J146" s="46">
        <f>+J147</f>
        <v>741</v>
      </c>
      <c r="K146" s="45">
        <v>0</v>
      </c>
      <c r="L146" s="45">
        <v>0</v>
      </c>
      <c r="M146" s="45">
        <v>0</v>
      </c>
      <c r="N146" s="45">
        <v>0</v>
      </c>
      <c r="O146" s="45">
        <v>0</v>
      </c>
      <c r="P146" s="45">
        <v>0</v>
      </c>
      <c r="Q146" s="45">
        <v>0</v>
      </c>
      <c r="R146" s="45">
        <v>0</v>
      </c>
      <c r="S146" s="45">
        <v>0</v>
      </c>
      <c r="T146" s="45">
        <v>0</v>
      </c>
      <c r="U146" s="45">
        <v>0</v>
      </c>
      <c r="V146" s="42">
        <f>+V147</f>
        <v>6400</v>
      </c>
      <c r="W146" s="45">
        <f>+W147</f>
        <v>0</v>
      </c>
      <c r="X146" s="45">
        <f>+X147</f>
        <v>0</v>
      </c>
      <c r="Y146" s="103">
        <v>0</v>
      </c>
      <c r="Z146" s="103">
        <v>0</v>
      </c>
      <c r="AA146" s="103">
        <f>+[44]PP!$AC$108</f>
        <v>0</v>
      </c>
      <c r="AB146" s="103">
        <f>+[44]PP!$AC$108</f>
        <v>0</v>
      </c>
      <c r="AC146" s="103">
        <f>+[44]PP!$AC$108</f>
        <v>0</v>
      </c>
      <c r="AD146" s="103">
        <f>+[44]PP!$AC$108</f>
        <v>0</v>
      </c>
      <c r="AE146" s="6"/>
      <c r="AF146" s="6"/>
      <c r="AG146" s="6"/>
      <c r="AH146" s="6"/>
      <c r="AI146" s="6"/>
      <c r="AJ146" s="6"/>
      <c r="AK146" s="6"/>
    </row>
    <row r="147" spans="2:37">
      <c r="B147" s="74" t="s">
        <v>109</v>
      </c>
      <c r="C147" s="50">
        <v>0</v>
      </c>
      <c r="D147" s="50">
        <v>0</v>
      </c>
      <c r="E147" s="47">
        <v>0</v>
      </c>
      <c r="F147" s="44">
        <v>0</v>
      </c>
      <c r="G147" s="44">
        <v>0</v>
      </c>
      <c r="H147" s="44">
        <v>0</v>
      </c>
      <c r="I147" s="47">
        <v>3607.7</v>
      </c>
      <c r="J147" s="47">
        <v>741</v>
      </c>
      <c r="K147" s="44"/>
      <c r="L147" s="44"/>
      <c r="M147" s="44"/>
      <c r="N147" s="44"/>
      <c r="O147" s="44"/>
      <c r="P147" s="44">
        <v>0</v>
      </c>
      <c r="Q147" s="44">
        <v>0</v>
      </c>
      <c r="R147" s="44">
        <v>0</v>
      </c>
      <c r="S147" s="44">
        <v>0</v>
      </c>
      <c r="T147" s="44">
        <v>0</v>
      </c>
      <c r="U147" s="44">
        <v>0</v>
      </c>
      <c r="V147" s="43">
        <v>6400</v>
      </c>
      <c r="W147" s="44">
        <v>0</v>
      </c>
      <c r="X147" s="75">
        <v>0</v>
      </c>
      <c r="Y147" s="75">
        <v>0</v>
      </c>
      <c r="Z147" s="75">
        <v>0</v>
      </c>
      <c r="AA147" s="75">
        <f>+[44]PP!$AC$109</f>
        <v>0</v>
      </c>
      <c r="AB147" s="75">
        <f>+[44]PP!$AC$109</f>
        <v>0</v>
      </c>
      <c r="AC147" s="75">
        <f>+[44]PP!$AC$109</f>
        <v>0</v>
      </c>
      <c r="AD147" s="75">
        <f>+[44]PP!$AC$109</f>
        <v>0</v>
      </c>
      <c r="AE147" s="6"/>
      <c r="AF147" s="6"/>
      <c r="AG147" s="6"/>
      <c r="AH147" s="6"/>
      <c r="AI147" s="6"/>
      <c r="AJ147" s="6"/>
      <c r="AK147" s="6"/>
    </row>
    <row r="148" spans="2:37">
      <c r="B148" s="102" t="s">
        <v>66</v>
      </c>
      <c r="C148" s="42">
        <f t="shared" ref="C148:D148" si="137">+C149+C150+C153</f>
        <v>577.5</v>
      </c>
      <c r="D148" s="42">
        <f t="shared" si="137"/>
        <v>2744.5</v>
      </c>
      <c r="E148" s="42">
        <f t="shared" ref="E148:K148" si="138">+E149+E150+E153</f>
        <v>2445</v>
      </c>
      <c r="F148" s="42">
        <f t="shared" si="138"/>
        <v>7995.7999999999993</v>
      </c>
      <c r="G148" s="42">
        <f t="shared" si="138"/>
        <v>9805.7999999999993</v>
      </c>
      <c r="H148" s="42">
        <f t="shared" si="138"/>
        <v>16446.2</v>
      </c>
      <c r="I148" s="42">
        <f t="shared" si="138"/>
        <v>4348.1000000000004</v>
      </c>
      <c r="J148" s="42">
        <f t="shared" si="138"/>
        <v>21441.7</v>
      </c>
      <c r="K148" s="42">
        <f t="shared" si="138"/>
        <v>43805.7</v>
      </c>
      <c r="L148" s="42">
        <f t="shared" ref="L148:Y148" si="139">+L149+L150+L153</f>
        <v>33365.699999999997</v>
      </c>
      <c r="M148" s="42">
        <f t="shared" si="139"/>
        <v>81141</v>
      </c>
      <c r="N148" s="42">
        <f t="shared" si="139"/>
        <v>101620.79999999999</v>
      </c>
      <c r="O148" s="42">
        <f t="shared" si="139"/>
        <v>117995.70000000001</v>
      </c>
      <c r="P148" s="42">
        <f t="shared" si="139"/>
        <v>126966.3</v>
      </c>
      <c r="Q148" s="42">
        <f t="shared" si="139"/>
        <v>149170.20000000001</v>
      </c>
      <c r="R148" s="42">
        <f t="shared" si="139"/>
        <v>155333.79999999999</v>
      </c>
      <c r="S148" s="42">
        <f t="shared" si="139"/>
        <v>136846.70000000001</v>
      </c>
      <c r="T148" s="42">
        <f>+T149+T150+T153</f>
        <v>253287.8</v>
      </c>
      <c r="U148" s="42">
        <f t="shared" si="139"/>
        <v>180311.7</v>
      </c>
      <c r="V148" s="42">
        <f t="shared" si="139"/>
        <v>182514.19999999998</v>
      </c>
      <c r="W148" s="42">
        <f t="shared" si="139"/>
        <v>216095.7</v>
      </c>
      <c r="X148" s="42">
        <f t="shared" si="139"/>
        <v>244040.40000000002</v>
      </c>
      <c r="Y148" s="42">
        <f t="shared" si="139"/>
        <v>599467.19999999995</v>
      </c>
      <c r="Z148" s="42">
        <f t="shared" ref="Z148:AA148" si="140">+Z149+Z150+Z153</f>
        <v>221717.9</v>
      </c>
      <c r="AA148" s="42">
        <f t="shared" si="140"/>
        <v>278099.40000000002</v>
      </c>
      <c r="AB148" s="42">
        <f t="shared" ref="AB148:AC148" si="141">+AB149+AB150+AB153</f>
        <v>276522</v>
      </c>
      <c r="AC148" s="42">
        <f t="shared" si="141"/>
        <v>314905</v>
      </c>
      <c r="AD148" s="42">
        <f t="shared" ref="AD148" si="142">+AD149+AD150+AD153</f>
        <v>360178.19999999995</v>
      </c>
      <c r="AE148" s="6"/>
      <c r="AF148" s="6"/>
      <c r="AG148" s="6"/>
      <c r="AH148" s="6"/>
      <c r="AI148" s="6"/>
      <c r="AJ148" s="6"/>
      <c r="AK148" s="6"/>
    </row>
    <row r="149" spans="2:37">
      <c r="B149" s="104" t="s">
        <v>70</v>
      </c>
      <c r="C149" s="141">
        <v>0</v>
      </c>
      <c r="D149" s="141">
        <v>0</v>
      </c>
      <c r="E149" s="45">
        <v>0</v>
      </c>
      <c r="F149" s="45">
        <v>0</v>
      </c>
      <c r="G149" s="45">
        <v>0</v>
      </c>
      <c r="H149" s="45">
        <v>0</v>
      </c>
      <c r="I149" s="45">
        <v>0</v>
      </c>
      <c r="J149" s="45">
        <v>0</v>
      </c>
      <c r="K149" s="45">
        <v>0</v>
      </c>
      <c r="L149" s="45">
        <v>0</v>
      </c>
      <c r="M149" s="45">
        <v>0</v>
      </c>
      <c r="N149" s="45">
        <v>0</v>
      </c>
      <c r="O149" s="45">
        <v>0</v>
      </c>
      <c r="P149" s="45">
        <v>0</v>
      </c>
      <c r="Q149" s="45">
        <v>0</v>
      </c>
      <c r="R149" s="45">
        <v>0</v>
      </c>
      <c r="S149" s="48">
        <v>326.8</v>
      </c>
      <c r="T149" s="45">
        <v>0</v>
      </c>
      <c r="U149" s="45">
        <v>0</v>
      </c>
      <c r="V149" s="45">
        <v>0</v>
      </c>
      <c r="W149" s="45">
        <v>0</v>
      </c>
      <c r="X149" s="75">
        <v>0</v>
      </c>
      <c r="Y149" s="75">
        <v>0</v>
      </c>
      <c r="Z149" s="75">
        <v>0</v>
      </c>
      <c r="AA149" s="75">
        <f>+[44]PP!$AC$111</f>
        <v>0</v>
      </c>
      <c r="AB149" s="75">
        <f>+[44]PP!$AC$111</f>
        <v>0</v>
      </c>
      <c r="AC149" s="75">
        <f>+[44]PP!$AC$111</f>
        <v>0</v>
      </c>
      <c r="AD149" s="75">
        <f>+[44]PP!$AC$111</f>
        <v>0</v>
      </c>
      <c r="AE149" s="6"/>
      <c r="AF149" s="6"/>
      <c r="AG149" s="6"/>
      <c r="AH149" s="6"/>
      <c r="AI149" s="6"/>
      <c r="AJ149" s="6"/>
      <c r="AK149" s="6"/>
    </row>
    <row r="150" spans="2:37">
      <c r="B150" s="104" t="s">
        <v>69</v>
      </c>
      <c r="C150" s="42">
        <f t="shared" ref="C150:D150" si="143">SUM(C151:C152)</f>
        <v>0</v>
      </c>
      <c r="D150" s="42">
        <f t="shared" si="143"/>
        <v>0</v>
      </c>
      <c r="E150" s="42">
        <f t="shared" ref="E150:K150" si="144">SUM(E151:E152)</f>
        <v>0</v>
      </c>
      <c r="F150" s="42">
        <f t="shared" si="144"/>
        <v>3143.4</v>
      </c>
      <c r="G150" s="42">
        <f t="shared" si="144"/>
        <v>5406</v>
      </c>
      <c r="H150" s="42">
        <f t="shared" si="144"/>
        <v>10783.1</v>
      </c>
      <c r="I150" s="42">
        <f t="shared" si="144"/>
        <v>0</v>
      </c>
      <c r="J150" s="42">
        <f t="shared" si="144"/>
        <v>1884</v>
      </c>
      <c r="K150" s="42">
        <f t="shared" si="144"/>
        <v>10937.5</v>
      </c>
      <c r="L150" s="42">
        <f t="shared" ref="L150:Y150" si="145">SUM(L151:L152)</f>
        <v>1769.8</v>
      </c>
      <c r="M150" s="42">
        <f t="shared" si="145"/>
        <v>15165.900000000001</v>
      </c>
      <c r="N150" s="42">
        <f t="shared" si="145"/>
        <v>18920</v>
      </c>
      <c r="O150" s="42">
        <f t="shared" si="145"/>
        <v>57375.3</v>
      </c>
      <c r="P150" s="42">
        <f t="shared" si="145"/>
        <v>54185</v>
      </c>
      <c r="Q150" s="42">
        <f t="shared" si="145"/>
        <v>46408.3</v>
      </c>
      <c r="R150" s="42">
        <f t="shared" si="145"/>
        <v>90118.9</v>
      </c>
      <c r="S150" s="42">
        <f t="shared" si="145"/>
        <v>98717.1</v>
      </c>
      <c r="T150" s="42">
        <f t="shared" si="145"/>
        <v>198325.9</v>
      </c>
      <c r="U150" s="42">
        <f t="shared" si="145"/>
        <v>146011.20000000001</v>
      </c>
      <c r="V150" s="42">
        <f t="shared" si="145"/>
        <v>164825.09999999998</v>
      </c>
      <c r="W150" s="42">
        <f t="shared" si="145"/>
        <v>181751.2</v>
      </c>
      <c r="X150" s="42">
        <f t="shared" si="145"/>
        <v>212693.2</v>
      </c>
      <c r="Y150" s="42">
        <f t="shared" si="145"/>
        <v>470465.4</v>
      </c>
      <c r="Z150" s="42">
        <f t="shared" ref="Z150:AA150" si="146">SUM(Z151:Z152)</f>
        <v>197656</v>
      </c>
      <c r="AA150" s="42">
        <f t="shared" si="146"/>
        <v>234382.7</v>
      </c>
      <c r="AB150" s="42">
        <f t="shared" ref="AB150:AC150" si="147">SUM(AB151:AB152)</f>
        <v>184543.9</v>
      </c>
      <c r="AC150" s="42">
        <f t="shared" si="147"/>
        <v>245502.4</v>
      </c>
      <c r="AD150" s="42">
        <f t="shared" ref="AD150" si="148">SUM(AD151:AD152)</f>
        <v>285842.8</v>
      </c>
      <c r="AE150" s="6"/>
      <c r="AF150" s="6"/>
      <c r="AG150" s="6"/>
      <c r="AH150" s="6"/>
      <c r="AI150" s="6"/>
      <c r="AJ150" s="6"/>
      <c r="AK150" s="6"/>
    </row>
    <row r="151" spans="2:37">
      <c r="B151" s="105" t="s">
        <v>67</v>
      </c>
      <c r="C151" s="50">
        <v>0</v>
      </c>
      <c r="D151" s="50">
        <v>0</v>
      </c>
      <c r="E151" s="44">
        <v>0</v>
      </c>
      <c r="F151" s="44">
        <v>0</v>
      </c>
      <c r="G151" s="44">
        <v>0</v>
      </c>
      <c r="H151" s="44">
        <v>0</v>
      </c>
      <c r="I151" s="44">
        <v>0</v>
      </c>
      <c r="J151" s="49">
        <v>390.6</v>
      </c>
      <c r="K151" s="49">
        <v>1057</v>
      </c>
      <c r="L151" s="49">
        <v>1769.8</v>
      </c>
      <c r="M151" s="49">
        <v>15165.900000000001</v>
      </c>
      <c r="N151" s="49">
        <v>18920</v>
      </c>
      <c r="O151" s="49">
        <v>29902.5</v>
      </c>
      <c r="P151" s="49">
        <v>25527.1</v>
      </c>
      <c r="Q151" s="49">
        <v>46408.3</v>
      </c>
      <c r="R151" s="49">
        <v>27679.1</v>
      </c>
      <c r="S151" s="49">
        <v>33647.800000000003</v>
      </c>
      <c r="T151" s="43">
        <v>42000</v>
      </c>
      <c r="U151" s="49">
        <v>77425.899999999994</v>
      </c>
      <c r="V151" s="43">
        <v>85000</v>
      </c>
      <c r="W151" s="43">
        <v>28521</v>
      </c>
      <c r="X151" s="11">
        <v>87375.9</v>
      </c>
      <c r="Y151" s="11">
        <v>122567.30000000002</v>
      </c>
      <c r="Z151" s="11">
        <v>52643</v>
      </c>
      <c r="AA151" s="11">
        <v>100229</v>
      </c>
      <c r="AB151" s="11">
        <v>120159.8</v>
      </c>
      <c r="AC151" s="11">
        <v>125000</v>
      </c>
      <c r="AD151" s="11">
        <v>20000</v>
      </c>
      <c r="AE151" s="6"/>
      <c r="AF151" s="6"/>
      <c r="AG151" s="6"/>
      <c r="AH151" s="6"/>
      <c r="AI151" s="6"/>
      <c r="AJ151" s="6"/>
      <c r="AK151" s="6"/>
    </row>
    <row r="152" spans="2:37">
      <c r="B152" s="105" t="s">
        <v>68</v>
      </c>
      <c r="C152" s="50">
        <v>0</v>
      </c>
      <c r="D152" s="50">
        <v>0</v>
      </c>
      <c r="E152" s="44">
        <v>0</v>
      </c>
      <c r="F152" s="49">
        <v>3143.4</v>
      </c>
      <c r="G152" s="49">
        <v>5406</v>
      </c>
      <c r="H152" s="49">
        <v>10783.1</v>
      </c>
      <c r="I152" s="49">
        <v>0</v>
      </c>
      <c r="J152" s="49">
        <v>1493.4</v>
      </c>
      <c r="K152" s="49">
        <v>9880.5</v>
      </c>
      <c r="L152" s="49">
        <v>0</v>
      </c>
      <c r="M152" s="49">
        <v>0</v>
      </c>
      <c r="N152" s="49">
        <v>0</v>
      </c>
      <c r="O152" s="49">
        <v>27472.800000000003</v>
      </c>
      <c r="P152" s="49">
        <v>28657.9</v>
      </c>
      <c r="Q152" s="49">
        <v>0</v>
      </c>
      <c r="R152" s="49">
        <v>62439.8</v>
      </c>
      <c r="S152" s="49">
        <v>65069.3</v>
      </c>
      <c r="T152" s="43">
        <v>156325.9</v>
      </c>
      <c r="U152" s="49">
        <v>68585.3</v>
      </c>
      <c r="V152" s="43">
        <v>79825.099999999991</v>
      </c>
      <c r="W152" s="43">
        <v>153230.20000000001</v>
      </c>
      <c r="X152" s="11">
        <v>125317.3</v>
      </c>
      <c r="Y152" s="11">
        <v>347898.10000000003</v>
      </c>
      <c r="Z152" s="11">
        <v>145013</v>
      </c>
      <c r="AA152" s="11">
        <v>134153.70000000001</v>
      </c>
      <c r="AB152" s="11">
        <v>64384.1</v>
      </c>
      <c r="AC152" s="11">
        <v>120502.39999999999</v>
      </c>
      <c r="AD152" s="11">
        <v>265842.8</v>
      </c>
      <c r="AE152" s="6"/>
      <c r="AF152" s="6"/>
      <c r="AG152" s="6"/>
      <c r="AH152" s="6"/>
      <c r="AI152" s="6"/>
      <c r="AJ152" s="6"/>
      <c r="AK152" s="6"/>
    </row>
    <row r="153" spans="2:37">
      <c r="B153" s="104" t="s">
        <v>72</v>
      </c>
      <c r="C153" s="42">
        <f t="shared" ref="C153:D153" si="149">+C154+C155</f>
        <v>577.5</v>
      </c>
      <c r="D153" s="42">
        <f t="shared" si="149"/>
        <v>2744.5</v>
      </c>
      <c r="E153" s="42">
        <f t="shared" ref="E153:K153" si="150">+E154+E155</f>
        <v>2445</v>
      </c>
      <c r="F153" s="42">
        <f t="shared" si="150"/>
        <v>4852.3999999999996</v>
      </c>
      <c r="G153" s="42">
        <f t="shared" si="150"/>
        <v>4399.7999999999993</v>
      </c>
      <c r="H153" s="42">
        <f t="shared" si="150"/>
        <v>5663.1</v>
      </c>
      <c r="I153" s="42">
        <f t="shared" si="150"/>
        <v>4348.1000000000004</v>
      </c>
      <c r="J153" s="42">
        <f t="shared" si="150"/>
        <v>19557.7</v>
      </c>
      <c r="K153" s="42">
        <f t="shared" si="150"/>
        <v>32868.199999999997</v>
      </c>
      <c r="L153" s="42">
        <f t="shared" ref="L153:Y153" si="151">+L154+L155</f>
        <v>31595.899999999998</v>
      </c>
      <c r="M153" s="42">
        <f t="shared" si="151"/>
        <v>65975.099999999991</v>
      </c>
      <c r="N153" s="42">
        <f t="shared" si="151"/>
        <v>82700.799999999988</v>
      </c>
      <c r="O153" s="42">
        <f t="shared" si="151"/>
        <v>60620.4</v>
      </c>
      <c r="P153" s="42">
        <f t="shared" si="151"/>
        <v>72781.3</v>
      </c>
      <c r="Q153" s="42">
        <f t="shared" si="151"/>
        <v>102761.9</v>
      </c>
      <c r="R153" s="42">
        <f t="shared" si="151"/>
        <v>65214.9</v>
      </c>
      <c r="S153" s="42">
        <f t="shared" si="151"/>
        <v>37802.800000000003</v>
      </c>
      <c r="T153" s="42">
        <f t="shared" si="151"/>
        <v>54961.899999999987</v>
      </c>
      <c r="U153" s="42">
        <f t="shared" si="151"/>
        <v>34300.5</v>
      </c>
      <c r="V153" s="42">
        <f t="shared" si="151"/>
        <v>17689.100000000002</v>
      </c>
      <c r="W153" s="42">
        <f t="shared" si="151"/>
        <v>34344.5</v>
      </c>
      <c r="X153" s="42">
        <f t="shared" si="151"/>
        <v>31347.199999999997</v>
      </c>
      <c r="Y153" s="42">
        <f t="shared" si="151"/>
        <v>129001.79999999999</v>
      </c>
      <c r="Z153" s="42">
        <f t="shared" ref="Z153:AA153" si="152">+Z154+Z155</f>
        <v>24061.9</v>
      </c>
      <c r="AA153" s="42">
        <f t="shared" si="152"/>
        <v>43716.7</v>
      </c>
      <c r="AB153" s="42">
        <f t="shared" ref="AB153:AC153" si="153">+AB154+AB155</f>
        <v>91978.099999999991</v>
      </c>
      <c r="AC153" s="42">
        <f t="shared" si="153"/>
        <v>69402.599999999991</v>
      </c>
      <c r="AD153" s="42">
        <f t="shared" ref="AD153" si="154">+AD154+AD155</f>
        <v>74335.399999999994</v>
      </c>
      <c r="AE153" s="6"/>
      <c r="AF153" s="6"/>
      <c r="AG153" s="6"/>
      <c r="AH153" s="6"/>
      <c r="AI153" s="6"/>
      <c r="AJ153" s="6"/>
      <c r="AK153" s="6"/>
    </row>
    <row r="154" spans="2:37">
      <c r="B154" s="105" t="s">
        <v>67</v>
      </c>
      <c r="C154" s="50"/>
      <c r="D154" s="50"/>
      <c r="E154" s="47">
        <v>953.1</v>
      </c>
      <c r="F154" s="49">
        <v>3182.2</v>
      </c>
      <c r="G154" s="49">
        <f>1435.6</f>
        <v>1435.6</v>
      </c>
      <c r="H154" s="49">
        <v>0</v>
      </c>
      <c r="I154" s="49">
        <v>4.3</v>
      </c>
      <c r="J154" s="49">
        <v>2000</v>
      </c>
      <c r="K154" s="49">
        <v>5651.2</v>
      </c>
      <c r="L154" s="49">
        <v>3164.3</v>
      </c>
      <c r="M154" s="49">
        <v>17001.2</v>
      </c>
      <c r="N154" s="49">
        <v>22155.5</v>
      </c>
      <c r="O154" s="49">
        <v>0</v>
      </c>
      <c r="P154" s="49">
        <v>14770</v>
      </c>
      <c r="Q154" s="49">
        <v>36570.300000000003</v>
      </c>
      <c r="R154" s="44">
        <v>0</v>
      </c>
      <c r="S154" s="44">
        <v>0</v>
      </c>
      <c r="T154" s="44">
        <v>0</v>
      </c>
      <c r="U154" s="44">
        <v>0</v>
      </c>
      <c r="V154" s="44">
        <v>0</v>
      </c>
      <c r="W154" s="43">
        <v>7613.2</v>
      </c>
      <c r="X154" s="75">
        <v>0</v>
      </c>
      <c r="Y154" s="11">
        <v>7500</v>
      </c>
      <c r="Z154" s="75">
        <v>0</v>
      </c>
      <c r="AA154" s="75">
        <v>0</v>
      </c>
      <c r="AB154" s="75">
        <v>0</v>
      </c>
      <c r="AC154" s="75">
        <v>0</v>
      </c>
      <c r="AD154" s="75">
        <v>0</v>
      </c>
      <c r="AE154" s="6"/>
      <c r="AF154" s="6"/>
      <c r="AG154" s="6"/>
      <c r="AH154" s="6"/>
      <c r="AI154" s="6"/>
      <c r="AJ154" s="6"/>
      <c r="AK154" s="6"/>
    </row>
    <row r="155" spans="2:37">
      <c r="B155" s="105" t="s">
        <v>68</v>
      </c>
      <c r="C155" s="43">
        <f t="shared" ref="C155:D155" si="155">+C156+C157</f>
        <v>577.5</v>
      </c>
      <c r="D155" s="43">
        <f t="shared" si="155"/>
        <v>2744.5</v>
      </c>
      <c r="E155" s="43">
        <f t="shared" ref="E155:J155" si="156">+E156+E157</f>
        <v>1491.9</v>
      </c>
      <c r="F155" s="43">
        <f t="shared" si="156"/>
        <v>1670.2</v>
      </c>
      <c r="G155" s="43">
        <f t="shared" si="156"/>
        <v>2964.2</v>
      </c>
      <c r="H155" s="43">
        <f t="shared" si="156"/>
        <v>5663.1</v>
      </c>
      <c r="I155" s="43">
        <f t="shared" si="156"/>
        <v>4343.8</v>
      </c>
      <c r="J155" s="43">
        <f t="shared" si="156"/>
        <v>17557.7</v>
      </c>
      <c r="K155" s="43">
        <f>+K156+K157</f>
        <v>27217</v>
      </c>
      <c r="L155" s="43">
        <f t="shared" ref="L155:AA155" si="157">+L156+L157</f>
        <v>28431.599999999999</v>
      </c>
      <c r="M155" s="43">
        <f t="shared" si="157"/>
        <v>48973.899999999994</v>
      </c>
      <c r="N155" s="43">
        <f t="shared" si="157"/>
        <v>60545.299999999996</v>
      </c>
      <c r="O155" s="43">
        <f t="shared" si="157"/>
        <v>60620.4</v>
      </c>
      <c r="P155" s="43">
        <f t="shared" si="157"/>
        <v>58011.3</v>
      </c>
      <c r="Q155" s="43">
        <f t="shared" si="157"/>
        <v>66191.599999999991</v>
      </c>
      <c r="R155" s="43">
        <f t="shared" si="157"/>
        <v>65214.9</v>
      </c>
      <c r="S155" s="43">
        <f t="shared" si="157"/>
        <v>37802.800000000003</v>
      </c>
      <c r="T155" s="43">
        <f t="shared" si="157"/>
        <v>54961.899999999987</v>
      </c>
      <c r="U155" s="43">
        <f t="shared" si="157"/>
        <v>34300.5</v>
      </c>
      <c r="V155" s="43">
        <f t="shared" si="157"/>
        <v>17689.100000000002</v>
      </c>
      <c r="W155" s="43">
        <f t="shared" si="157"/>
        <v>26731.3</v>
      </c>
      <c r="X155" s="43">
        <f t="shared" si="157"/>
        <v>31347.199999999997</v>
      </c>
      <c r="Y155" s="43">
        <f t="shared" si="157"/>
        <v>121501.79999999999</v>
      </c>
      <c r="Z155" s="43">
        <f t="shared" si="157"/>
        <v>24061.9</v>
      </c>
      <c r="AA155" s="43">
        <f t="shared" si="157"/>
        <v>43716.7</v>
      </c>
      <c r="AB155" s="43">
        <f t="shared" ref="AB155:AC155" si="158">+AB156+AB157</f>
        <v>91978.099999999991</v>
      </c>
      <c r="AC155" s="43">
        <f>+AC156+AC157</f>
        <v>69402.599999999991</v>
      </c>
      <c r="AD155" s="43">
        <f>+AD156+AD157</f>
        <v>74335.399999999994</v>
      </c>
      <c r="AE155" s="6"/>
      <c r="AF155" s="6"/>
      <c r="AG155" s="6"/>
      <c r="AH155" s="6"/>
      <c r="AI155" s="6"/>
      <c r="AJ155" s="6"/>
      <c r="AK155" s="6"/>
    </row>
    <row r="156" spans="2:37">
      <c r="B156" s="106" t="s">
        <v>71</v>
      </c>
      <c r="C156" s="50">
        <v>0</v>
      </c>
      <c r="D156" s="50">
        <v>0</v>
      </c>
      <c r="E156" s="44">
        <v>0</v>
      </c>
      <c r="F156" s="44">
        <v>0</v>
      </c>
      <c r="G156" s="44">
        <v>0</v>
      </c>
      <c r="H156" s="44">
        <v>0</v>
      </c>
      <c r="I156" s="44">
        <v>0</v>
      </c>
      <c r="J156" s="49">
        <v>3712.3</v>
      </c>
      <c r="K156" s="49">
        <v>11056.2</v>
      </c>
      <c r="L156" s="49">
        <v>8150.1</v>
      </c>
      <c r="M156" s="49">
        <v>20081.599999999999</v>
      </c>
      <c r="N156" s="49">
        <v>8785.6</v>
      </c>
      <c r="O156" s="49">
        <v>15306.800000000003</v>
      </c>
      <c r="P156" s="49">
        <v>23789.8</v>
      </c>
      <c r="Q156" s="49">
        <v>29020.599999999995</v>
      </c>
      <c r="R156" s="49">
        <v>27710.6</v>
      </c>
      <c r="S156" s="49">
        <v>25710.100000000002</v>
      </c>
      <c r="T156" s="43">
        <v>6232.6</v>
      </c>
      <c r="U156" s="49">
        <v>1139.3000000000002</v>
      </c>
      <c r="V156" s="43">
        <v>125.89999999999999</v>
      </c>
      <c r="W156" s="43">
        <v>8.3000000000000007</v>
      </c>
      <c r="X156" s="75">
        <v>0</v>
      </c>
      <c r="Y156" s="75">
        <v>0</v>
      </c>
      <c r="Z156" s="75">
        <v>0</v>
      </c>
      <c r="AA156" s="75">
        <v>0</v>
      </c>
      <c r="AB156" s="75">
        <v>0</v>
      </c>
      <c r="AC156" s="75">
        <v>0</v>
      </c>
      <c r="AD156" s="75">
        <v>0</v>
      </c>
      <c r="AE156" s="6"/>
      <c r="AF156" s="6"/>
      <c r="AG156" s="6"/>
      <c r="AH156" s="6"/>
      <c r="AI156" s="6"/>
      <c r="AJ156" s="6"/>
      <c r="AK156" s="6"/>
    </row>
    <row r="157" spans="2:37">
      <c r="B157" s="106" t="s">
        <v>13</v>
      </c>
      <c r="C157" s="49">
        <v>577.5</v>
      </c>
      <c r="D157" s="49">
        <v>2744.5</v>
      </c>
      <c r="E157" s="49">
        <v>1491.9</v>
      </c>
      <c r="F157" s="49">
        <v>1670.2</v>
      </c>
      <c r="G157" s="49">
        <v>2964.2</v>
      </c>
      <c r="H157" s="49">
        <v>5663.1</v>
      </c>
      <c r="I157" s="49">
        <v>4343.8</v>
      </c>
      <c r="J157" s="49">
        <v>13845.4</v>
      </c>
      <c r="K157" s="49">
        <v>16160.8</v>
      </c>
      <c r="L157" s="49">
        <v>20281.5</v>
      </c>
      <c r="M157" s="49">
        <v>28892.3</v>
      </c>
      <c r="N157" s="49">
        <v>51759.7</v>
      </c>
      <c r="O157" s="49">
        <v>45313.599999999999</v>
      </c>
      <c r="P157" s="49">
        <v>34221.5</v>
      </c>
      <c r="Q157" s="49">
        <v>37171</v>
      </c>
      <c r="R157" s="49">
        <v>37504.300000000003</v>
      </c>
      <c r="S157" s="49">
        <v>12092.7</v>
      </c>
      <c r="T157" s="43">
        <v>48729.299999999988</v>
      </c>
      <c r="U157" s="49">
        <v>33161.199999999997</v>
      </c>
      <c r="V157" s="43">
        <v>17563.2</v>
      </c>
      <c r="W157" s="43">
        <v>26723</v>
      </c>
      <c r="X157" s="11">
        <v>31347.199999999997</v>
      </c>
      <c r="Y157" s="11">
        <v>121501.79999999999</v>
      </c>
      <c r="Z157" s="11">
        <v>24061.9</v>
      </c>
      <c r="AA157" s="11">
        <v>43716.7</v>
      </c>
      <c r="AB157" s="11">
        <v>91978.099999999991</v>
      </c>
      <c r="AC157" s="11">
        <v>69402.599999999991</v>
      </c>
      <c r="AD157" s="11">
        <v>74335.399999999994</v>
      </c>
      <c r="AE157" s="6"/>
      <c r="AF157" s="6"/>
      <c r="AG157" s="6"/>
      <c r="AH157" s="6"/>
      <c r="AI157" s="6"/>
      <c r="AJ157" s="6"/>
      <c r="AK157" s="6"/>
    </row>
    <row r="158" spans="2:37">
      <c r="B158" s="104" t="s">
        <v>126</v>
      </c>
      <c r="C158" s="48">
        <f t="shared" ref="C158:D158" si="159">+C159+C162</f>
        <v>0</v>
      </c>
      <c r="D158" s="48">
        <f t="shared" si="159"/>
        <v>0</v>
      </c>
      <c r="E158" s="48">
        <f t="shared" ref="E158:L158" si="160">+E159+E162</f>
        <v>0</v>
      </c>
      <c r="F158" s="48">
        <f t="shared" si="160"/>
        <v>0</v>
      </c>
      <c r="G158" s="48">
        <f t="shared" si="160"/>
        <v>0</v>
      </c>
      <c r="H158" s="48">
        <f t="shared" si="160"/>
        <v>0</v>
      </c>
      <c r="I158" s="48">
        <f t="shared" si="160"/>
        <v>0</v>
      </c>
      <c r="J158" s="48">
        <f t="shared" si="160"/>
        <v>0</v>
      </c>
      <c r="K158" s="48">
        <f t="shared" si="160"/>
        <v>0</v>
      </c>
      <c r="L158" s="48">
        <f t="shared" si="160"/>
        <v>0</v>
      </c>
      <c r="M158" s="48">
        <f t="shared" ref="M158:Y158" si="161">+M159+M162</f>
        <v>0</v>
      </c>
      <c r="N158" s="48">
        <f t="shared" si="161"/>
        <v>0</v>
      </c>
      <c r="O158" s="48">
        <f t="shared" si="161"/>
        <v>0</v>
      </c>
      <c r="P158" s="48">
        <f t="shared" si="161"/>
        <v>0</v>
      </c>
      <c r="Q158" s="48">
        <f t="shared" si="161"/>
        <v>632.20000000000005</v>
      </c>
      <c r="R158" s="48">
        <f t="shared" si="161"/>
        <v>3888.5</v>
      </c>
      <c r="S158" s="48">
        <f t="shared" si="161"/>
        <v>2780.8</v>
      </c>
      <c r="T158" s="48">
        <f t="shared" si="161"/>
        <v>4742.6000000000004</v>
      </c>
      <c r="U158" s="48">
        <f t="shared" si="161"/>
        <v>4306.5</v>
      </c>
      <c r="V158" s="48">
        <f t="shared" si="161"/>
        <v>7703.5</v>
      </c>
      <c r="W158" s="48">
        <f t="shared" si="161"/>
        <v>2340</v>
      </c>
      <c r="X158" s="48">
        <f t="shared" si="161"/>
        <v>4550.5</v>
      </c>
      <c r="Y158" s="48">
        <f t="shared" si="161"/>
        <v>5672.6</v>
      </c>
      <c r="Z158" s="48">
        <f t="shared" ref="Z158:AA158" si="162">+Z159+Z162</f>
        <v>7357.2</v>
      </c>
      <c r="AA158" s="48">
        <f t="shared" si="162"/>
        <v>1132.4000000000001</v>
      </c>
      <c r="AB158" s="48">
        <f t="shared" ref="AB158:AC158" si="163">+AB159+AB162</f>
        <v>18255.5</v>
      </c>
      <c r="AC158" s="48">
        <f t="shared" si="163"/>
        <v>4745.2</v>
      </c>
      <c r="AD158" s="48">
        <f t="shared" ref="AD158" si="164">+AD159+AD162</f>
        <v>736.5</v>
      </c>
      <c r="AE158" s="6"/>
      <c r="AF158" s="6"/>
      <c r="AG158" s="6"/>
      <c r="AH158" s="6"/>
      <c r="AI158" s="6"/>
      <c r="AJ158" s="6"/>
      <c r="AK158" s="6"/>
    </row>
    <row r="159" spans="2:37">
      <c r="B159" s="104" t="s">
        <v>127</v>
      </c>
      <c r="C159" s="48">
        <f t="shared" ref="C159:D159" si="165">+C160+C161</f>
        <v>0</v>
      </c>
      <c r="D159" s="48">
        <f t="shared" si="165"/>
        <v>0</v>
      </c>
      <c r="E159" s="48">
        <f t="shared" ref="E159:L159" si="166">+E160+E161</f>
        <v>0</v>
      </c>
      <c r="F159" s="48">
        <f t="shared" si="166"/>
        <v>0</v>
      </c>
      <c r="G159" s="48">
        <f t="shared" si="166"/>
        <v>0</v>
      </c>
      <c r="H159" s="48">
        <f t="shared" si="166"/>
        <v>0</v>
      </c>
      <c r="I159" s="48">
        <f t="shared" si="166"/>
        <v>0</v>
      </c>
      <c r="J159" s="48">
        <f t="shared" si="166"/>
        <v>0</v>
      </c>
      <c r="K159" s="48">
        <f t="shared" si="166"/>
        <v>0</v>
      </c>
      <c r="L159" s="48">
        <f t="shared" si="166"/>
        <v>0</v>
      </c>
      <c r="M159" s="48">
        <f t="shared" ref="M159:Y159" si="167">+M160+M161</f>
        <v>0</v>
      </c>
      <c r="N159" s="48">
        <f t="shared" si="167"/>
        <v>0</v>
      </c>
      <c r="O159" s="48">
        <f t="shared" si="167"/>
        <v>0</v>
      </c>
      <c r="P159" s="48">
        <f t="shared" si="167"/>
        <v>0</v>
      </c>
      <c r="Q159" s="48">
        <f t="shared" si="167"/>
        <v>317.39999999999998</v>
      </c>
      <c r="R159" s="48">
        <f t="shared" si="167"/>
        <v>3186.1</v>
      </c>
      <c r="S159" s="48">
        <f t="shared" si="167"/>
        <v>2023.7</v>
      </c>
      <c r="T159" s="48">
        <f t="shared" si="167"/>
        <v>3195.2</v>
      </c>
      <c r="U159" s="48">
        <f t="shared" si="167"/>
        <v>3718.7</v>
      </c>
      <c r="V159" s="48">
        <f t="shared" si="167"/>
        <v>5328.4</v>
      </c>
      <c r="W159" s="48">
        <f t="shared" si="167"/>
        <v>1940</v>
      </c>
      <c r="X159" s="48">
        <f t="shared" si="167"/>
        <v>3713.8</v>
      </c>
      <c r="Y159" s="48">
        <f t="shared" si="167"/>
        <v>2630.1</v>
      </c>
      <c r="Z159" s="48">
        <f t="shared" ref="Z159:AA159" si="168">+Z160+Z161</f>
        <v>5911.9</v>
      </c>
      <c r="AA159" s="48">
        <f t="shared" si="168"/>
        <v>1132.4000000000001</v>
      </c>
      <c r="AB159" s="48">
        <f t="shared" ref="AB159:AC159" si="169">+AB160+AB161</f>
        <v>15868.300000000001</v>
      </c>
      <c r="AC159" s="48">
        <f t="shared" si="169"/>
        <v>3086.9</v>
      </c>
      <c r="AD159" s="48">
        <f t="shared" ref="AD159" si="170">+AD160+AD161</f>
        <v>736.5</v>
      </c>
      <c r="AE159" s="6"/>
      <c r="AF159" s="6"/>
      <c r="AG159" s="6"/>
      <c r="AH159" s="6"/>
      <c r="AI159" s="6"/>
      <c r="AJ159" s="6"/>
      <c r="AK159" s="6"/>
    </row>
    <row r="160" spans="2:37">
      <c r="B160" s="105" t="s">
        <v>128</v>
      </c>
      <c r="C160" s="50">
        <v>0</v>
      </c>
      <c r="D160" s="50">
        <v>0</v>
      </c>
      <c r="E160" s="44">
        <v>0</v>
      </c>
      <c r="F160" s="44">
        <v>0</v>
      </c>
      <c r="G160" s="44">
        <v>0</v>
      </c>
      <c r="H160" s="44">
        <v>0</v>
      </c>
      <c r="I160" s="44">
        <v>0</v>
      </c>
      <c r="J160" s="44">
        <v>0</v>
      </c>
      <c r="K160" s="44">
        <v>0</v>
      </c>
      <c r="L160" s="44">
        <v>0</v>
      </c>
      <c r="M160" s="9">
        <v>0</v>
      </c>
      <c r="N160" s="9">
        <v>0</v>
      </c>
      <c r="O160" s="9">
        <v>0</v>
      </c>
      <c r="P160" s="9">
        <v>0</v>
      </c>
      <c r="Q160" s="49">
        <v>317.39999999999998</v>
      </c>
      <c r="R160" s="49">
        <v>3186.1</v>
      </c>
      <c r="S160" s="49">
        <v>1202</v>
      </c>
      <c r="T160" s="49">
        <v>1539.4</v>
      </c>
      <c r="U160" s="49">
        <v>881.5</v>
      </c>
      <c r="V160" s="49">
        <v>3815.5</v>
      </c>
      <c r="W160" s="49">
        <v>1940</v>
      </c>
      <c r="X160" s="49">
        <v>3713.8</v>
      </c>
      <c r="Y160" s="49">
        <v>2630.1</v>
      </c>
      <c r="Z160" s="49">
        <v>3173.5</v>
      </c>
      <c r="AA160" s="49">
        <v>1132.4000000000001</v>
      </c>
      <c r="AB160" s="49">
        <v>15868.300000000001</v>
      </c>
      <c r="AC160" s="49">
        <v>3086.9</v>
      </c>
      <c r="AD160" s="49">
        <v>736.5</v>
      </c>
      <c r="AE160" s="6"/>
      <c r="AF160" s="6"/>
      <c r="AG160" s="6"/>
      <c r="AH160" s="6"/>
      <c r="AI160" s="6"/>
      <c r="AJ160" s="6"/>
      <c r="AK160" s="6"/>
    </row>
    <row r="161" spans="2:37">
      <c r="B161" s="105" t="s">
        <v>129</v>
      </c>
      <c r="C161" s="50">
        <v>0</v>
      </c>
      <c r="D161" s="50">
        <v>0</v>
      </c>
      <c r="E161" s="44">
        <v>0</v>
      </c>
      <c r="F161" s="44">
        <v>0</v>
      </c>
      <c r="G161" s="44">
        <v>0</v>
      </c>
      <c r="H161" s="44">
        <v>0</v>
      </c>
      <c r="I161" s="44">
        <v>0</v>
      </c>
      <c r="J161" s="44">
        <v>0</v>
      </c>
      <c r="K161" s="44">
        <v>0</v>
      </c>
      <c r="L161" s="44">
        <v>0</v>
      </c>
      <c r="M161" s="44">
        <v>0</v>
      </c>
      <c r="N161" s="44">
        <v>0</v>
      </c>
      <c r="O161" s="44">
        <v>0</v>
      </c>
      <c r="P161" s="44">
        <v>0</v>
      </c>
      <c r="Q161" s="44">
        <v>0</v>
      </c>
      <c r="R161" s="44">
        <v>0</v>
      </c>
      <c r="S161" s="49">
        <v>821.7</v>
      </c>
      <c r="T161" s="49">
        <v>1655.8</v>
      </c>
      <c r="U161" s="49">
        <v>2837.2</v>
      </c>
      <c r="V161" s="49">
        <v>1512.9</v>
      </c>
      <c r="W161" s="44">
        <v>0</v>
      </c>
      <c r="X161" s="44">
        <v>0</v>
      </c>
      <c r="Y161" s="75">
        <v>0</v>
      </c>
      <c r="Z161" s="50">
        <v>2738.4</v>
      </c>
      <c r="AA161" s="44">
        <v>0</v>
      </c>
      <c r="AB161" s="44">
        <v>0</v>
      </c>
      <c r="AC161" s="44">
        <v>0</v>
      </c>
      <c r="AD161" s="44">
        <v>0</v>
      </c>
      <c r="AE161" s="6"/>
      <c r="AF161" s="6"/>
      <c r="AG161" s="6"/>
      <c r="AH161" s="6"/>
      <c r="AI161" s="6"/>
      <c r="AJ161" s="6"/>
      <c r="AK161" s="6"/>
    </row>
    <row r="162" spans="2:37">
      <c r="B162" s="104" t="s">
        <v>130</v>
      </c>
      <c r="C162" s="48">
        <f t="shared" ref="C162:D162" si="171">+C163+C164</f>
        <v>0</v>
      </c>
      <c r="D162" s="48">
        <f t="shared" si="171"/>
        <v>0</v>
      </c>
      <c r="E162" s="48">
        <f t="shared" ref="E162:L162" si="172">+E163+E164</f>
        <v>0</v>
      </c>
      <c r="F162" s="48">
        <f t="shared" si="172"/>
        <v>0</v>
      </c>
      <c r="G162" s="48">
        <f t="shared" si="172"/>
        <v>0</v>
      </c>
      <c r="H162" s="48">
        <f t="shared" si="172"/>
        <v>0</v>
      </c>
      <c r="I162" s="48">
        <f t="shared" si="172"/>
        <v>0</v>
      </c>
      <c r="J162" s="48">
        <f t="shared" si="172"/>
        <v>0</v>
      </c>
      <c r="K162" s="48">
        <f t="shared" si="172"/>
        <v>0</v>
      </c>
      <c r="L162" s="48">
        <f t="shared" si="172"/>
        <v>0</v>
      </c>
      <c r="M162" s="48">
        <f t="shared" ref="M162:Y162" si="173">+M163+M164</f>
        <v>0</v>
      </c>
      <c r="N162" s="48">
        <f t="shared" si="173"/>
        <v>0</v>
      </c>
      <c r="O162" s="48">
        <f t="shared" si="173"/>
        <v>0</v>
      </c>
      <c r="P162" s="48">
        <f t="shared" si="173"/>
        <v>0</v>
      </c>
      <c r="Q162" s="48">
        <f t="shared" si="173"/>
        <v>314.8</v>
      </c>
      <c r="R162" s="48">
        <f t="shared" si="173"/>
        <v>702.4</v>
      </c>
      <c r="S162" s="48">
        <f t="shared" si="173"/>
        <v>757.1</v>
      </c>
      <c r="T162" s="48">
        <f t="shared" si="173"/>
        <v>1547.4</v>
      </c>
      <c r="U162" s="48">
        <f t="shared" si="173"/>
        <v>587.79999999999995</v>
      </c>
      <c r="V162" s="48">
        <f t="shared" si="173"/>
        <v>2375.1</v>
      </c>
      <c r="W162" s="48">
        <f t="shared" si="173"/>
        <v>400</v>
      </c>
      <c r="X162" s="48">
        <f t="shared" si="173"/>
        <v>836.7</v>
      </c>
      <c r="Y162" s="48">
        <f t="shared" si="173"/>
        <v>3042.5</v>
      </c>
      <c r="Z162" s="48">
        <f t="shared" ref="Z162:AA162" si="174">+Z163+Z164</f>
        <v>1445.3000000000002</v>
      </c>
      <c r="AA162" s="45">
        <f t="shared" si="174"/>
        <v>0</v>
      </c>
      <c r="AB162" s="48">
        <f t="shared" ref="AB162:AC162" si="175">+AB163+AB164</f>
        <v>2387.1999999999998</v>
      </c>
      <c r="AC162" s="48">
        <f t="shared" si="175"/>
        <v>1658.3</v>
      </c>
      <c r="AD162" s="48">
        <f t="shared" ref="AD162" si="176">+AD163+AD164</f>
        <v>0</v>
      </c>
      <c r="AE162" s="6"/>
      <c r="AF162" s="6"/>
      <c r="AG162" s="6"/>
      <c r="AH162" s="6"/>
      <c r="AI162" s="6"/>
      <c r="AJ162" s="6"/>
      <c r="AK162" s="6"/>
    </row>
    <row r="163" spans="2:37">
      <c r="B163" s="105" t="s">
        <v>131</v>
      </c>
      <c r="C163" s="50">
        <v>0</v>
      </c>
      <c r="D163" s="50">
        <v>0</v>
      </c>
      <c r="E163" s="44">
        <v>0</v>
      </c>
      <c r="F163" s="44">
        <v>0</v>
      </c>
      <c r="G163" s="44">
        <v>0</v>
      </c>
      <c r="H163" s="44">
        <v>0</v>
      </c>
      <c r="I163" s="44">
        <v>0</v>
      </c>
      <c r="J163" s="44">
        <v>0</v>
      </c>
      <c r="K163" s="44">
        <v>0</v>
      </c>
      <c r="L163" s="44">
        <v>0</v>
      </c>
      <c r="M163" s="44">
        <v>0</v>
      </c>
      <c r="N163" s="44">
        <v>0</v>
      </c>
      <c r="O163" s="44">
        <v>0</v>
      </c>
      <c r="P163" s="44">
        <v>0</v>
      </c>
      <c r="Q163" s="49">
        <v>314.8</v>
      </c>
      <c r="R163" s="44">
        <v>0</v>
      </c>
      <c r="S163" s="49">
        <f>16.9+567.2</f>
        <v>584.1</v>
      </c>
      <c r="T163" s="49">
        <v>780</v>
      </c>
      <c r="U163" s="49">
        <v>587.79999999999995</v>
      </c>
      <c r="V163" s="43">
        <v>1807</v>
      </c>
      <c r="W163" s="43">
        <v>400</v>
      </c>
      <c r="X163" s="11">
        <v>836.7</v>
      </c>
      <c r="Y163" s="11">
        <v>1569.1</v>
      </c>
      <c r="Z163" s="11">
        <v>205.4</v>
      </c>
      <c r="AA163" s="75">
        <v>0</v>
      </c>
      <c r="AB163" s="11">
        <v>2387.1999999999998</v>
      </c>
      <c r="AC163" s="11">
        <v>1658.3</v>
      </c>
      <c r="AD163" s="11">
        <v>0</v>
      </c>
      <c r="AE163" s="6"/>
      <c r="AF163" s="6"/>
      <c r="AG163" s="6"/>
      <c r="AH163" s="6"/>
      <c r="AI163" s="6"/>
      <c r="AJ163" s="6"/>
      <c r="AK163" s="6"/>
    </row>
    <row r="164" spans="2:37">
      <c r="B164" s="105" t="s">
        <v>132</v>
      </c>
      <c r="C164" s="50">
        <v>0</v>
      </c>
      <c r="D164" s="50">
        <v>0</v>
      </c>
      <c r="E164" s="44">
        <v>0</v>
      </c>
      <c r="F164" s="44">
        <v>0</v>
      </c>
      <c r="G164" s="44">
        <v>0</v>
      </c>
      <c r="H164" s="44">
        <v>0</v>
      </c>
      <c r="I164" s="44">
        <v>0</v>
      </c>
      <c r="J164" s="44">
        <v>0</v>
      </c>
      <c r="K164" s="44">
        <v>0</v>
      </c>
      <c r="L164" s="44">
        <v>0</v>
      </c>
      <c r="M164" s="44">
        <v>0</v>
      </c>
      <c r="N164" s="44">
        <v>0</v>
      </c>
      <c r="O164" s="44">
        <v>0</v>
      </c>
      <c r="P164" s="44">
        <v>0</v>
      </c>
      <c r="Q164" s="49">
        <v>0</v>
      </c>
      <c r="R164" s="49">
        <v>702.4</v>
      </c>
      <c r="S164" s="49">
        <v>173</v>
      </c>
      <c r="T164" s="43">
        <v>767.4</v>
      </c>
      <c r="U164" s="44">
        <v>0</v>
      </c>
      <c r="V164" s="43">
        <v>568.1</v>
      </c>
      <c r="W164" s="44">
        <v>0</v>
      </c>
      <c r="X164" s="75">
        <v>0</v>
      </c>
      <c r="Y164" s="11">
        <v>1473.4</v>
      </c>
      <c r="Z164" s="11">
        <v>1239.9000000000001</v>
      </c>
      <c r="AA164" s="75">
        <v>0</v>
      </c>
      <c r="AB164" s="75">
        <v>0</v>
      </c>
      <c r="AC164" s="75">
        <v>0</v>
      </c>
      <c r="AD164" s="75">
        <v>0</v>
      </c>
      <c r="AE164" s="6"/>
      <c r="AF164" s="6"/>
      <c r="AG164" s="6"/>
      <c r="AH164" s="6"/>
      <c r="AI164" s="6"/>
      <c r="AJ164" s="6"/>
      <c r="AK164" s="6"/>
    </row>
    <row r="165" spans="2:37" ht="32.25">
      <c r="B165" s="123" t="s">
        <v>164</v>
      </c>
      <c r="C165" s="42">
        <v>81.2</v>
      </c>
      <c r="D165" s="42">
        <v>43.9</v>
      </c>
      <c r="E165" s="42">
        <v>156.9</v>
      </c>
      <c r="F165" s="42">
        <v>180.1</v>
      </c>
      <c r="G165" s="42">
        <v>136.1</v>
      </c>
      <c r="H165" s="42">
        <v>14.2</v>
      </c>
      <c r="I165" s="42">
        <v>212.6</v>
      </c>
      <c r="J165" s="42">
        <v>439.2</v>
      </c>
      <c r="K165" s="42">
        <v>3.1</v>
      </c>
      <c r="L165" s="42">
        <v>54.4</v>
      </c>
      <c r="M165" s="42">
        <v>57.6</v>
      </c>
      <c r="N165" s="42">
        <v>78.099999999999994</v>
      </c>
      <c r="O165" s="42">
        <v>38.9</v>
      </c>
      <c r="P165" s="42">
        <v>40.4</v>
      </c>
      <c r="Q165" s="42">
        <v>59.3</v>
      </c>
      <c r="R165" s="42">
        <v>29.3</v>
      </c>
      <c r="S165" s="42">
        <v>78.5</v>
      </c>
      <c r="T165" s="42">
        <v>549.99999999999989</v>
      </c>
      <c r="U165" s="42">
        <v>96.6</v>
      </c>
      <c r="V165" s="42">
        <v>271.7</v>
      </c>
      <c r="W165" s="42">
        <v>552.5</v>
      </c>
      <c r="X165" s="42">
        <v>58.199999999999996</v>
      </c>
      <c r="Y165" s="42">
        <v>337.8</v>
      </c>
      <c r="Z165" s="42">
        <v>784.4</v>
      </c>
      <c r="AA165" s="42">
        <v>926.8</v>
      </c>
      <c r="AB165" s="42">
        <v>1804.2</v>
      </c>
      <c r="AC165" s="42">
        <v>1603.6</v>
      </c>
      <c r="AD165" s="42">
        <v>1102.5</v>
      </c>
      <c r="AE165" s="6"/>
      <c r="AF165" s="6"/>
      <c r="AG165" s="6"/>
      <c r="AH165" s="6"/>
      <c r="AI165" s="6"/>
      <c r="AJ165" s="6"/>
      <c r="AK165" s="6"/>
    </row>
    <row r="166" spans="2:37">
      <c r="B166" s="98" t="s">
        <v>88</v>
      </c>
      <c r="C166" s="40">
        <f>+C137+C138+C165</f>
        <v>39608.1</v>
      </c>
      <c r="D166" s="40">
        <f t="shared" ref="D166" si="177">+D137+D138+D165</f>
        <v>46702</v>
      </c>
      <c r="E166" s="39">
        <f t="shared" ref="E166:AC166" si="178">+E137+E138+E165</f>
        <v>54329.700000000004</v>
      </c>
      <c r="F166" s="39">
        <f t="shared" si="178"/>
        <v>68448.500000000015</v>
      </c>
      <c r="G166" s="39">
        <f t="shared" si="178"/>
        <v>77468.100000000006</v>
      </c>
      <c r="H166" s="39">
        <f t="shared" si="178"/>
        <v>97470.6</v>
      </c>
      <c r="I166" s="39">
        <f t="shared" si="178"/>
        <v>136191.80000000002</v>
      </c>
      <c r="J166" s="39">
        <f t="shared" si="178"/>
        <v>183639.00000000006</v>
      </c>
      <c r="K166" s="39">
        <f t="shared" si="178"/>
        <v>236370.10000000003</v>
      </c>
      <c r="L166" s="39">
        <f t="shared" si="178"/>
        <v>271455.10000000003</v>
      </c>
      <c r="M166" s="39">
        <f t="shared" si="178"/>
        <v>330037.40000000002</v>
      </c>
      <c r="N166" s="39">
        <f t="shared" si="178"/>
        <v>330702.5</v>
      </c>
      <c r="O166" s="39">
        <f t="shared" si="178"/>
        <v>380617.60008099</v>
      </c>
      <c r="P166" s="39">
        <f t="shared" si="178"/>
        <v>410029.3957600001</v>
      </c>
      <c r="Q166" s="39">
        <f t="shared" si="178"/>
        <v>471519.8000000001</v>
      </c>
      <c r="R166" s="39">
        <f t="shared" si="178"/>
        <v>527917.30000000005</v>
      </c>
      <c r="S166" s="39">
        <f t="shared" si="178"/>
        <v>556515.69999999995</v>
      </c>
      <c r="T166" s="39">
        <f t="shared" si="178"/>
        <v>791962</v>
      </c>
      <c r="U166" s="39">
        <f t="shared" si="178"/>
        <v>666140.50000000012</v>
      </c>
      <c r="V166" s="39">
        <f t="shared" si="178"/>
        <v>728346.6</v>
      </c>
      <c r="W166" s="39">
        <f t="shared" si="178"/>
        <v>821473.59999999986</v>
      </c>
      <c r="X166" s="39">
        <f t="shared" si="178"/>
        <v>905657.90000000014</v>
      </c>
      <c r="Y166" s="40">
        <f t="shared" si="178"/>
        <v>1236735.3999999997</v>
      </c>
      <c r="Z166" s="40">
        <f t="shared" si="178"/>
        <v>1071660.1999999997</v>
      </c>
      <c r="AA166" s="40">
        <f t="shared" si="178"/>
        <v>1237227.5000000002</v>
      </c>
      <c r="AB166" s="40">
        <f t="shared" si="178"/>
        <v>1371842.4999999998</v>
      </c>
      <c r="AC166" s="40">
        <f>+AC137+AC138+AC165</f>
        <v>1543466.4999999998</v>
      </c>
      <c r="AD166" s="40">
        <f t="shared" ref="AD166" si="179">+AD137+AD138+AD165</f>
        <v>1616000.3</v>
      </c>
      <c r="AE166" s="6"/>
      <c r="AF166" s="6"/>
      <c r="AG166" s="6"/>
      <c r="AH166" s="6"/>
      <c r="AI166" s="6"/>
      <c r="AJ166" s="6"/>
      <c r="AK166" s="6"/>
    </row>
    <row r="167" spans="2:37">
      <c r="B167" s="107" t="s">
        <v>90</v>
      </c>
      <c r="C167" s="42">
        <f t="shared" ref="C167:D167" si="180">SUM(C168:C175)</f>
        <v>232.1</v>
      </c>
      <c r="D167" s="42">
        <f t="shared" si="180"/>
        <v>271.10000000000002</v>
      </c>
      <c r="E167" s="42">
        <f t="shared" ref="E167:AA167" si="181">SUM(E168:E175)</f>
        <v>321.5</v>
      </c>
      <c r="F167" s="42">
        <f t="shared" si="181"/>
        <v>384.4</v>
      </c>
      <c r="G167" s="42">
        <f t="shared" si="181"/>
        <v>426.9</v>
      </c>
      <c r="H167" s="42">
        <f t="shared" si="181"/>
        <v>481.5</v>
      </c>
      <c r="I167" s="42">
        <f t="shared" si="181"/>
        <v>629.29999999999995</v>
      </c>
      <c r="J167" s="42">
        <f t="shared" si="181"/>
        <v>756.3</v>
      </c>
      <c r="K167" s="42">
        <f t="shared" si="181"/>
        <v>936.9</v>
      </c>
      <c r="L167" s="42">
        <f t="shared" si="181"/>
        <v>1120.0999999999999</v>
      </c>
      <c r="M167" s="42">
        <f t="shared" si="181"/>
        <v>1382.8</v>
      </c>
      <c r="N167" s="42">
        <f t="shared" si="181"/>
        <v>1486.5</v>
      </c>
      <c r="O167" s="42">
        <f t="shared" si="181"/>
        <v>1675.1</v>
      </c>
      <c r="P167" s="42">
        <f t="shared" si="181"/>
        <v>1729.3</v>
      </c>
      <c r="Q167" s="42">
        <f t="shared" si="181"/>
        <v>2157.7000000000007</v>
      </c>
      <c r="R167" s="42">
        <f t="shared" si="181"/>
        <v>8709.0999999999985</v>
      </c>
      <c r="S167" s="42">
        <f t="shared" si="181"/>
        <v>4793.3</v>
      </c>
      <c r="T167" s="42">
        <f t="shared" si="181"/>
        <v>6266.9</v>
      </c>
      <c r="U167" s="51">
        <f t="shared" si="181"/>
        <v>5703.6999999999989</v>
      </c>
      <c r="V167" s="51">
        <f t="shared" si="181"/>
        <v>10633.4</v>
      </c>
      <c r="W167" s="51">
        <f t="shared" si="181"/>
        <v>8056.6</v>
      </c>
      <c r="X167" s="51">
        <f t="shared" si="181"/>
        <v>7900.9000000000015</v>
      </c>
      <c r="Y167" s="51">
        <f t="shared" si="181"/>
        <v>10460.9</v>
      </c>
      <c r="Z167" s="51">
        <f t="shared" si="181"/>
        <v>9348.9</v>
      </c>
      <c r="AA167" s="51">
        <f t="shared" si="181"/>
        <v>12961.2</v>
      </c>
      <c r="AB167" s="51">
        <f t="shared" ref="AB167:AC167" si="182">SUM(AB168:AB175)</f>
        <v>12987.800000000001</v>
      </c>
      <c r="AC167" s="51">
        <f t="shared" si="182"/>
        <v>10300.799999999999</v>
      </c>
      <c r="AD167" s="51">
        <f t="shared" ref="AD167" si="183">SUM(AD168:AD175)</f>
        <v>14096.8</v>
      </c>
      <c r="AE167" s="6"/>
      <c r="AF167" s="6"/>
      <c r="AG167" s="6"/>
      <c r="AH167" s="6"/>
      <c r="AI167" s="6"/>
      <c r="AJ167" s="6"/>
      <c r="AK167" s="6"/>
    </row>
    <row r="168" spans="2:37">
      <c r="B168" s="108" t="s">
        <v>75</v>
      </c>
      <c r="C168" s="52">
        <v>232.1</v>
      </c>
      <c r="D168" s="52">
        <v>271.10000000000002</v>
      </c>
      <c r="E168" s="52">
        <v>321.5</v>
      </c>
      <c r="F168" s="52">
        <v>384.4</v>
      </c>
      <c r="G168" s="52">
        <v>426.9</v>
      </c>
      <c r="H168" s="52">
        <v>481.5</v>
      </c>
      <c r="I168" s="52">
        <v>629.29999999999995</v>
      </c>
      <c r="J168" s="52">
        <v>756.3</v>
      </c>
      <c r="K168" s="52">
        <v>936.9</v>
      </c>
      <c r="L168" s="52">
        <v>1120.0999999999999</v>
      </c>
      <c r="M168" s="52">
        <v>1382.8</v>
      </c>
      <c r="N168" s="52">
        <v>1486.4</v>
      </c>
      <c r="O168" s="52">
        <v>1586.8</v>
      </c>
      <c r="P168" s="52">
        <v>1673.8</v>
      </c>
      <c r="Q168" s="52">
        <v>2136.2000000000007</v>
      </c>
      <c r="R168" s="52">
        <v>2166.3999999999996</v>
      </c>
      <c r="S168" s="52">
        <v>2586.1999999999998</v>
      </c>
      <c r="T168" s="52">
        <v>2857.7999999999997</v>
      </c>
      <c r="U168" s="53">
        <v>2994.8</v>
      </c>
      <c r="V168" s="53">
        <v>3274</v>
      </c>
      <c r="W168" s="53">
        <v>3947.2000000000003</v>
      </c>
      <c r="X168" s="11">
        <v>4254.6000000000004</v>
      </c>
      <c r="Y168" s="11">
        <v>3806.7</v>
      </c>
      <c r="Z168" s="11">
        <v>4292.8</v>
      </c>
      <c r="AA168" s="11">
        <v>5352</v>
      </c>
      <c r="AB168" s="11">
        <v>6327.7</v>
      </c>
      <c r="AC168" s="11">
        <v>7274.7999999999984</v>
      </c>
      <c r="AD168" s="11">
        <v>8053.8</v>
      </c>
      <c r="AE168" s="6"/>
      <c r="AF168" s="6"/>
      <c r="AG168" s="6"/>
      <c r="AH168" s="6"/>
      <c r="AI168" s="6"/>
      <c r="AJ168" s="6"/>
      <c r="AK168" s="6"/>
    </row>
    <row r="169" spans="2:37">
      <c r="B169" s="108" t="s">
        <v>77</v>
      </c>
      <c r="C169" s="54">
        <v>0</v>
      </c>
      <c r="D169" s="54">
        <v>0</v>
      </c>
      <c r="E169" s="54">
        <v>0</v>
      </c>
      <c r="F169" s="54">
        <v>0</v>
      </c>
      <c r="G169" s="54">
        <v>0</v>
      </c>
      <c r="H169" s="54">
        <v>0</v>
      </c>
      <c r="I169" s="54">
        <v>0</v>
      </c>
      <c r="J169" s="54">
        <v>0</v>
      </c>
      <c r="K169" s="54">
        <v>0</v>
      </c>
      <c r="L169" s="54">
        <v>0</v>
      </c>
      <c r="M169" s="54">
        <v>0</v>
      </c>
      <c r="N169" s="52">
        <v>0.1</v>
      </c>
      <c r="O169" s="52">
        <v>88.3</v>
      </c>
      <c r="P169" s="52">
        <v>55.5</v>
      </c>
      <c r="Q169" s="52">
        <v>21.5</v>
      </c>
      <c r="R169" s="52">
        <v>32.299999999999997</v>
      </c>
      <c r="S169" s="52">
        <v>0</v>
      </c>
      <c r="T169" s="52">
        <v>115</v>
      </c>
      <c r="U169" s="53">
        <v>385.6</v>
      </c>
      <c r="V169" s="53">
        <v>20.3</v>
      </c>
      <c r="W169" s="31">
        <v>0</v>
      </c>
      <c r="X169" s="75">
        <v>0</v>
      </c>
      <c r="Y169" s="75">
        <v>0</v>
      </c>
      <c r="Z169" s="75">
        <v>0</v>
      </c>
      <c r="AA169" s="75">
        <v>0</v>
      </c>
      <c r="AB169" s="75">
        <v>23.2</v>
      </c>
      <c r="AC169" s="75">
        <v>17.7</v>
      </c>
      <c r="AD169" s="75">
        <v>0</v>
      </c>
      <c r="AE169" s="6"/>
      <c r="AF169" s="6"/>
      <c r="AG169" s="6"/>
      <c r="AH169" s="6"/>
      <c r="AI169" s="6"/>
      <c r="AJ169" s="6"/>
      <c r="AK169" s="6"/>
    </row>
    <row r="170" spans="2:37">
      <c r="B170" s="108" t="s">
        <v>147</v>
      </c>
      <c r="C170" s="54">
        <v>0</v>
      </c>
      <c r="D170" s="54">
        <v>0</v>
      </c>
      <c r="E170" s="54">
        <v>0</v>
      </c>
      <c r="F170" s="54">
        <v>0</v>
      </c>
      <c r="G170" s="54">
        <v>0</v>
      </c>
      <c r="H170" s="54">
        <v>0</v>
      </c>
      <c r="I170" s="54">
        <v>0</v>
      </c>
      <c r="J170" s="54">
        <v>0</v>
      </c>
      <c r="K170" s="54">
        <v>0</v>
      </c>
      <c r="L170" s="54">
        <v>0</v>
      </c>
      <c r="M170" s="54">
        <v>0</v>
      </c>
      <c r="N170" s="54">
        <v>0</v>
      </c>
      <c r="O170" s="54">
        <v>0</v>
      </c>
      <c r="P170" s="54">
        <v>0</v>
      </c>
      <c r="Q170" s="54">
        <v>0</v>
      </c>
      <c r="R170" s="54">
        <v>0</v>
      </c>
      <c r="S170" s="54">
        <v>0</v>
      </c>
      <c r="T170" s="54">
        <v>0</v>
      </c>
      <c r="U170" s="31">
        <v>0</v>
      </c>
      <c r="V170" s="31">
        <v>0</v>
      </c>
      <c r="W170" s="31">
        <v>0</v>
      </c>
      <c r="X170" s="75">
        <v>0</v>
      </c>
      <c r="Y170" s="75">
        <v>0</v>
      </c>
      <c r="Z170" s="76">
        <v>169.79999999999998</v>
      </c>
      <c r="AA170" s="76">
        <v>2085</v>
      </c>
      <c r="AB170" s="76">
        <v>2442.8000000000006</v>
      </c>
      <c r="AC170" s="76">
        <v>2699.3</v>
      </c>
      <c r="AD170" s="76">
        <v>2969.2000000000003</v>
      </c>
      <c r="AE170" s="6"/>
      <c r="AF170" s="6"/>
      <c r="AG170" s="6"/>
      <c r="AH170" s="6"/>
      <c r="AI170" s="6"/>
      <c r="AJ170" s="6"/>
      <c r="AK170" s="6"/>
    </row>
    <row r="171" spans="2:37">
      <c r="B171" s="108" t="s">
        <v>76</v>
      </c>
      <c r="C171" s="54">
        <v>0</v>
      </c>
      <c r="D171" s="54">
        <v>0</v>
      </c>
      <c r="E171" s="54">
        <v>0</v>
      </c>
      <c r="F171" s="54">
        <v>0</v>
      </c>
      <c r="G171" s="54">
        <v>0</v>
      </c>
      <c r="H171" s="54">
        <v>0</v>
      </c>
      <c r="I171" s="54">
        <v>0</v>
      </c>
      <c r="J171" s="54">
        <v>0</v>
      </c>
      <c r="K171" s="54">
        <v>0</v>
      </c>
      <c r="L171" s="54">
        <v>0</v>
      </c>
      <c r="M171" s="54">
        <v>0</v>
      </c>
      <c r="N171" s="54">
        <v>0</v>
      </c>
      <c r="O171" s="54">
        <v>0</v>
      </c>
      <c r="P171" s="54">
        <v>0</v>
      </c>
      <c r="Q171" s="54">
        <v>0</v>
      </c>
      <c r="R171" s="54">
        <v>0</v>
      </c>
      <c r="S171" s="54">
        <v>0</v>
      </c>
      <c r="T171" s="54">
        <v>0</v>
      </c>
      <c r="U171" s="53">
        <v>1020.5</v>
      </c>
      <c r="V171" s="53">
        <v>6489.5999999999995</v>
      </c>
      <c r="W171" s="53">
        <v>3332.2999999999997</v>
      </c>
      <c r="X171" s="11">
        <v>2429.7000000000003</v>
      </c>
      <c r="Y171" s="76">
        <v>3601.5</v>
      </c>
      <c r="Z171" s="76">
        <v>3570.0000000000005</v>
      </c>
      <c r="AA171" s="76">
        <v>4135.7000000000007</v>
      </c>
      <c r="AB171" s="76">
        <v>3537.9999999999995</v>
      </c>
      <c r="AC171" s="76">
        <v>0</v>
      </c>
      <c r="AD171" s="76">
        <v>2909.6</v>
      </c>
      <c r="AE171" s="6"/>
      <c r="AF171" s="6"/>
      <c r="AG171" s="6"/>
      <c r="AH171" s="6"/>
      <c r="AI171" s="6"/>
      <c r="AJ171" s="6"/>
      <c r="AK171" s="6"/>
    </row>
    <row r="172" spans="2:37">
      <c r="B172" s="108" t="s">
        <v>163</v>
      </c>
      <c r="C172" s="54">
        <v>0</v>
      </c>
      <c r="D172" s="54">
        <v>0</v>
      </c>
      <c r="E172" s="54">
        <v>0</v>
      </c>
      <c r="F172" s="54">
        <v>0</v>
      </c>
      <c r="G172" s="54">
        <v>0</v>
      </c>
      <c r="H172" s="54">
        <v>0</v>
      </c>
      <c r="I172" s="54">
        <v>0</v>
      </c>
      <c r="J172" s="54">
        <v>0</v>
      </c>
      <c r="K172" s="54">
        <v>0</v>
      </c>
      <c r="L172" s="54">
        <v>0</v>
      </c>
      <c r="M172" s="54">
        <v>0</v>
      </c>
      <c r="N172" s="54">
        <v>0</v>
      </c>
      <c r="O172" s="54">
        <v>0</v>
      </c>
      <c r="P172" s="54">
        <v>0</v>
      </c>
      <c r="Q172" s="54">
        <v>0</v>
      </c>
      <c r="R172" s="54">
        <v>0</v>
      </c>
      <c r="S172" s="54">
        <v>0</v>
      </c>
      <c r="T172" s="54"/>
      <c r="U172" s="53"/>
      <c r="V172" s="53"/>
      <c r="W172" s="53"/>
      <c r="X172" s="11"/>
      <c r="Y172" s="76"/>
      <c r="Z172" s="76"/>
      <c r="AA172" s="76"/>
      <c r="AB172" s="76">
        <v>111.4</v>
      </c>
      <c r="AC172" s="76">
        <v>27.5</v>
      </c>
      <c r="AD172" s="76">
        <v>16.399999999999999</v>
      </c>
      <c r="AE172" s="6"/>
      <c r="AF172" s="6"/>
      <c r="AG172" s="6"/>
      <c r="AH172" s="6"/>
      <c r="AI172" s="6"/>
      <c r="AJ172" s="6"/>
      <c r="AK172" s="6"/>
    </row>
    <row r="173" spans="2:37">
      <c r="B173" s="108" t="s">
        <v>73</v>
      </c>
      <c r="C173" s="54">
        <v>0</v>
      </c>
      <c r="D173" s="54">
        <v>0</v>
      </c>
      <c r="E173" s="54">
        <v>0</v>
      </c>
      <c r="F173" s="54">
        <v>0</v>
      </c>
      <c r="G173" s="54">
        <v>0</v>
      </c>
      <c r="H173" s="54">
        <v>0</v>
      </c>
      <c r="I173" s="54">
        <v>0</v>
      </c>
      <c r="J173" s="54">
        <v>0</v>
      </c>
      <c r="K173" s="54">
        <v>0</v>
      </c>
      <c r="L173" s="54">
        <v>0</v>
      </c>
      <c r="M173" s="54">
        <v>0</v>
      </c>
      <c r="N173" s="54">
        <v>0</v>
      </c>
      <c r="O173" s="54">
        <v>0</v>
      </c>
      <c r="P173" s="54">
        <v>0</v>
      </c>
      <c r="Q173" s="54">
        <v>0</v>
      </c>
      <c r="R173" s="54">
        <v>0</v>
      </c>
      <c r="S173" s="52">
        <v>0.3</v>
      </c>
      <c r="T173" s="52">
        <v>0.9</v>
      </c>
      <c r="U173" s="53">
        <v>0.4</v>
      </c>
      <c r="V173" s="53">
        <v>3.0999999999999996</v>
      </c>
      <c r="W173" s="53">
        <v>1.2</v>
      </c>
      <c r="X173" s="11">
        <v>0.10000000000000009</v>
      </c>
      <c r="Y173" s="11">
        <v>1.7</v>
      </c>
      <c r="Z173" s="11">
        <v>0.9</v>
      </c>
      <c r="AA173" s="11">
        <v>0.5</v>
      </c>
      <c r="AB173" s="121">
        <v>0.1</v>
      </c>
      <c r="AC173" s="121">
        <v>0.10000000000000009</v>
      </c>
      <c r="AD173" s="121">
        <v>0.30000000000000004</v>
      </c>
      <c r="AE173" s="6"/>
      <c r="AF173" s="6"/>
      <c r="AG173" s="6"/>
      <c r="AH173" s="6"/>
      <c r="AI173" s="6"/>
      <c r="AJ173" s="6"/>
      <c r="AK173" s="6"/>
    </row>
    <row r="174" spans="2:37">
      <c r="B174" s="108" t="s">
        <v>119</v>
      </c>
      <c r="C174" s="54">
        <v>0</v>
      </c>
      <c r="D174" s="54">
        <v>0</v>
      </c>
      <c r="E174" s="54">
        <v>0</v>
      </c>
      <c r="F174" s="54">
        <v>0</v>
      </c>
      <c r="G174" s="54">
        <v>0</v>
      </c>
      <c r="H174" s="54">
        <v>0</v>
      </c>
      <c r="I174" s="54">
        <v>0</v>
      </c>
      <c r="J174" s="54">
        <v>0</v>
      </c>
      <c r="K174" s="54">
        <v>0</v>
      </c>
      <c r="L174" s="54">
        <v>0</v>
      </c>
      <c r="M174" s="54">
        <v>0</v>
      </c>
      <c r="N174" s="54">
        <v>0</v>
      </c>
      <c r="O174" s="54">
        <v>0</v>
      </c>
      <c r="P174" s="54">
        <v>0</v>
      </c>
      <c r="Q174" s="54">
        <v>0</v>
      </c>
      <c r="R174" s="54">
        <v>0</v>
      </c>
      <c r="S174" s="54">
        <v>0</v>
      </c>
      <c r="T174" s="54">
        <v>0</v>
      </c>
      <c r="U174" s="31">
        <v>0</v>
      </c>
      <c r="V174" s="31">
        <v>0</v>
      </c>
      <c r="W174" s="31">
        <v>0</v>
      </c>
      <c r="X174" s="75">
        <v>0</v>
      </c>
      <c r="Y174" s="11">
        <v>2149.1</v>
      </c>
      <c r="Z174" s="75">
        <v>0</v>
      </c>
      <c r="AA174" s="75">
        <v>0</v>
      </c>
      <c r="AB174" s="75">
        <v>0</v>
      </c>
      <c r="AC174" s="75">
        <v>0</v>
      </c>
      <c r="AD174" s="75">
        <v>0</v>
      </c>
      <c r="AE174" s="6"/>
      <c r="AF174" s="6"/>
      <c r="AG174" s="6"/>
      <c r="AH174" s="6"/>
      <c r="AI174" s="6"/>
      <c r="AJ174" s="6"/>
      <c r="AK174" s="6"/>
    </row>
    <row r="175" spans="2:37">
      <c r="B175" s="108" t="s">
        <v>74</v>
      </c>
      <c r="C175" s="54">
        <v>0</v>
      </c>
      <c r="D175" s="54">
        <v>0</v>
      </c>
      <c r="E175" s="55">
        <v>0</v>
      </c>
      <c r="F175" s="55">
        <v>0</v>
      </c>
      <c r="G175" s="55">
        <v>0</v>
      </c>
      <c r="H175" s="55">
        <v>0</v>
      </c>
      <c r="I175" s="55">
        <v>0</v>
      </c>
      <c r="J175" s="55">
        <v>0</v>
      </c>
      <c r="K175" s="55">
        <v>0</v>
      </c>
      <c r="L175" s="55">
        <v>0</v>
      </c>
      <c r="M175" s="55">
        <v>0</v>
      </c>
      <c r="N175" s="55">
        <v>0</v>
      </c>
      <c r="O175" s="55">
        <v>0</v>
      </c>
      <c r="P175" s="55">
        <v>0</v>
      </c>
      <c r="Q175" s="55">
        <v>0</v>
      </c>
      <c r="R175" s="56">
        <v>6510.4</v>
      </c>
      <c r="S175" s="56">
        <v>2206.8000000000002</v>
      </c>
      <c r="T175" s="52">
        <v>3293.2</v>
      </c>
      <c r="U175" s="53">
        <v>1302.4000000000001</v>
      </c>
      <c r="V175" s="53">
        <v>846.40000000000009</v>
      </c>
      <c r="W175" s="53">
        <v>775.90000000000009</v>
      </c>
      <c r="X175" s="11">
        <v>1216.5</v>
      </c>
      <c r="Y175" s="11">
        <v>901.9</v>
      </c>
      <c r="Z175" s="11">
        <v>1315.4</v>
      </c>
      <c r="AA175" s="11">
        <v>1388</v>
      </c>
      <c r="AB175" s="11">
        <v>544.59999999999991</v>
      </c>
      <c r="AC175" s="11">
        <v>281.39999999999998</v>
      </c>
      <c r="AD175" s="11">
        <v>147.5</v>
      </c>
      <c r="AE175" s="6"/>
      <c r="AF175" s="6"/>
      <c r="AG175" s="6"/>
      <c r="AH175" s="6"/>
      <c r="AI175" s="6"/>
      <c r="AJ175" s="6"/>
      <c r="AK175" s="6"/>
    </row>
    <row r="176" spans="2:37">
      <c r="B176" s="98" t="s">
        <v>91</v>
      </c>
      <c r="C176" s="40">
        <f>+C166+C167</f>
        <v>39840.199999999997</v>
      </c>
      <c r="D176" s="40">
        <f t="shared" ref="D176" si="184">+D166+D167</f>
        <v>46973.1</v>
      </c>
      <c r="E176" s="39">
        <f t="shared" ref="E176:AA176" si="185">+E166+E167</f>
        <v>54651.200000000004</v>
      </c>
      <c r="F176" s="39">
        <f t="shared" si="185"/>
        <v>68832.900000000009</v>
      </c>
      <c r="G176" s="39">
        <f t="shared" si="185"/>
        <v>77895</v>
      </c>
      <c r="H176" s="39">
        <f t="shared" si="185"/>
        <v>97952.1</v>
      </c>
      <c r="I176" s="39">
        <f t="shared" si="185"/>
        <v>136821.1</v>
      </c>
      <c r="J176" s="39">
        <f t="shared" si="185"/>
        <v>184395.30000000005</v>
      </c>
      <c r="K176" s="39">
        <f t="shared" si="185"/>
        <v>237307.00000000003</v>
      </c>
      <c r="L176" s="39">
        <f t="shared" si="185"/>
        <v>272575.2</v>
      </c>
      <c r="M176" s="39">
        <f t="shared" si="185"/>
        <v>331420.2</v>
      </c>
      <c r="N176" s="39">
        <f t="shared" si="185"/>
        <v>332189</v>
      </c>
      <c r="O176" s="39">
        <f t="shared" si="185"/>
        <v>382292.70008098998</v>
      </c>
      <c r="P176" s="39">
        <f t="shared" si="185"/>
        <v>411758.69576000009</v>
      </c>
      <c r="Q176" s="39">
        <f t="shared" si="185"/>
        <v>473677.50000000012</v>
      </c>
      <c r="R176" s="39">
        <f t="shared" si="185"/>
        <v>536626.4</v>
      </c>
      <c r="S176" s="39">
        <f t="shared" si="185"/>
        <v>561309</v>
      </c>
      <c r="T176" s="39">
        <f t="shared" si="185"/>
        <v>798228.9</v>
      </c>
      <c r="U176" s="39">
        <f t="shared" si="185"/>
        <v>671844.20000000007</v>
      </c>
      <c r="V176" s="39">
        <f t="shared" si="185"/>
        <v>738980</v>
      </c>
      <c r="W176" s="39">
        <f t="shared" si="185"/>
        <v>829530.19999999984</v>
      </c>
      <c r="X176" s="39">
        <f t="shared" si="185"/>
        <v>913558.80000000016</v>
      </c>
      <c r="Y176" s="40">
        <f t="shared" si="185"/>
        <v>1247196.2999999996</v>
      </c>
      <c r="Z176" s="40">
        <f t="shared" si="185"/>
        <v>1081009.0999999996</v>
      </c>
      <c r="AA176" s="40">
        <f t="shared" si="185"/>
        <v>1250188.7000000002</v>
      </c>
      <c r="AB176" s="40">
        <f t="shared" ref="AB176:AC176" si="186">+AB166+AB167</f>
        <v>1384830.2999999998</v>
      </c>
      <c r="AC176" s="40">
        <f t="shared" si="186"/>
        <v>1553767.2999999998</v>
      </c>
      <c r="AD176" s="40">
        <f t="shared" ref="AD176" si="187">+AD166+AD167</f>
        <v>1630097.1</v>
      </c>
      <c r="AE176" s="6"/>
      <c r="AF176" s="6"/>
      <c r="AG176" s="6"/>
      <c r="AH176" s="6"/>
      <c r="AI176" s="6"/>
      <c r="AJ176" s="6"/>
      <c r="AK176" s="6"/>
    </row>
    <row r="177" spans="2:37" ht="24" customHeight="1">
      <c r="B177" s="109" t="s">
        <v>120</v>
      </c>
      <c r="C177" s="110" t="s">
        <v>133</v>
      </c>
      <c r="D177" s="110" t="s">
        <v>133</v>
      </c>
      <c r="E177" s="110" t="s">
        <v>133</v>
      </c>
      <c r="F177" s="110" t="s">
        <v>133</v>
      </c>
      <c r="G177" s="110" t="s">
        <v>133</v>
      </c>
      <c r="H177" s="110" t="s">
        <v>133</v>
      </c>
      <c r="I177" s="110" t="s">
        <v>133</v>
      </c>
      <c r="J177" s="110" t="s">
        <v>133</v>
      </c>
      <c r="K177" s="110" t="s">
        <v>133</v>
      </c>
      <c r="L177" s="110" t="s">
        <v>133</v>
      </c>
      <c r="M177" s="110" t="s">
        <v>133</v>
      </c>
      <c r="N177" s="110" t="s">
        <v>133</v>
      </c>
      <c r="O177" s="110" t="s">
        <v>133</v>
      </c>
      <c r="P177" s="110" t="s">
        <v>133</v>
      </c>
      <c r="Q177" s="110" t="s">
        <v>133</v>
      </c>
      <c r="R177" s="110" t="s">
        <v>133</v>
      </c>
      <c r="S177" s="111">
        <v>7874.5</v>
      </c>
      <c r="T177" s="111">
        <v>10286.1</v>
      </c>
      <c r="U177" s="111">
        <v>13162.8</v>
      </c>
      <c r="V177" s="111">
        <v>13216</v>
      </c>
      <c r="W177" s="111">
        <v>19218.300000000003</v>
      </c>
      <c r="X177" s="111">
        <v>18109.800000000003</v>
      </c>
      <c r="Y177" s="112">
        <v>13340.500000000002</v>
      </c>
      <c r="Z177" s="112">
        <v>14345.3</v>
      </c>
      <c r="AA177" s="112">
        <v>20254.100000000002</v>
      </c>
      <c r="AB177" s="112">
        <v>28931.4</v>
      </c>
      <c r="AC177" s="112">
        <v>32476.3</v>
      </c>
      <c r="AD177" s="112">
        <v>33234.000000000007</v>
      </c>
      <c r="AE177" s="6"/>
      <c r="AF177" s="6"/>
      <c r="AG177" s="6"/>
      <c r="AH177" s="6"/>
      <c r="AI177" s="6"/>
      <c r="AJ177" s="6"/>
      <c r="AK177" s="6"/>
    </row>
    <row r="178" spans="2:37" ht="27.75" customHeight="1">
      <c r="B178" s="118" t="s">
        <v>108</v>
      </c>
      <c r="C178" s="118"/>
      <c r="D178" s="118"/>
      <c r="E178" s="118"/>
      <c r="F178" s="118"/>
      <c r="G178" s="118"/>
      <c r="H178" s="118"/>
      <c r="I178" s="118"/>
      <c r="J178" s="118"/>
      <c r="K178" s="118"/>
      <c r="L178" s="118"/>
      <c r="M178" s="118"/>
      <c r="N178" s="118"/>
      <c r="O178" s="118"/>
      <c r="P178" s="118"/>
      <c r="Q178" s="118"/>
      <c r="R178" s="56"/>
      <c r="S178" s="57"/>
      <c r="T178" s="57"/>
      <c r="U178" s="57"/>
      <c r="V178" s="57"/>
      <c r="W178" s="122"/>
      <c r="X178" s="122"/>
      <c r="Y178" s="11"/>
      <c r="Z178" s="11"/>
      <c r="AA178" s="11"/>
      <c r="AB178" s="122"/>
      <c r="AC178" s="122"/>
      <c r="AD178" s="6"/>
      <c r="AE178" s="6"/>
      <c r="AF178" s="6"/>
      <c r="AG178" s="6"/>
      <c r="AH178" s="6"/>
      <c r="AI178" s="6"/>
      <c r="AJ178" s="6"/>
      <c r="AK178" s="6"/>
    </row>
    <row r="179" spans="2:37" ht="14.25" customHeight="1">
      <c r="B179" s="150" t="s">
        <v>93</v>
      </c>
      <c r="C179" s="150"/>
      <c r="D179" s="150"/>
      <c r="E179" s="150"/>
      <c r="F179" s="150"/>
      <c r="G179" s="150"/>
      <c r="H179" s="150"/>
      <c r="I179" s="150"/>
      <c r="J179" s="150"/>
      <c r="K179" s="150"/>
      <c r="L179" s="150"/>
      <c r="M179" s="150"/>
      <c r="N179" s="150"/>
      <c r="O179" s="150"/>
      <c r="P179" s="150"/>
      <c r="Q179" s="150"/>
      <c r="R179" s="58"/>
      <c r="S179" s="58"/>
      <c r="T179" s="58"/>
      <c r="U179" s="58"/>
      <c r="V179" s="58"/>
      <c r="W179" s="59"/>
      <c r="X179" s="6"/>
      <c r="Y179" s="11"/>
      <c r="Z179" s="11"/>
      <c r="AA179" s="11"/>
      <c r="AB179" s="6"/>
      <c r="AC179" s="6"/>
      <c r="AD179" s="6"/>
      <c r="AE179" s="6"/>
      <c r="AF179" s="6"/>
      <c r="AG179" s="6"/>
      <c r="AH179" s="6"/>
      <c r="AI179" s="6"/>
      <c r="AJ179" s="6"/>
      <c r="AK179" s="6"/>
    </row>
    <row r="180" spans="2:37" ht="50.25" customHeight="1">
      <c r="B180" s="150" t="s">
        <v>94</v>
      </c>
      <c r="C180" s="150"/>
      <c r="D180" s="150"/>
      <c r="E180" s="150"/>
      <c r="F180" s="150"/>
      <c r="G180" s="150"/>
      <c r="H180" s="150"/>
      <c r="I180" s="150"/>
      <c r="J180" s="150"/>
      <c r="K180" s="150"/>
      <c r="L180" s="150"/>
      <c r="M180" s="150"/>
      <c r="N180" s="150"/>
      <c r="O180" s="150"/>
      <c r="P180" s="119"/>
      <c r="Q180" s="119"/>
      <c r="R180" s="58"/>
      <c r="S180" s="58"/>
      <c r="T180" s="58"/>
      <c r="U180" s="58"/>
      <c r="V180" s="58"/>
      <c r="W180" s="58"/>
      <c r="X180" s="6"/>
      <c r="Y180" s="11"/>
      <c r="Z180" s="11"/>
      <c r="AA180" s="11"/>
      <c r="AB180" s="6"/>
      <c r="AC180" s="11"/>
      <c r="AD180" s="6"/>
      <c r="AE180" s="6"/>
      <c r="AF180" s="6"/>
      <c r="AG180" s="6"/>
      <c r="AH180" s="6"/>
      <c r="AI180" s="6"/>
      <c r="AJ180" s="6"/>
      <c r="AK180" s="6"/>
    </row>
    <row r="181" spans="2:37" ht="17.25" customHeight="1">
      <c r="B181" s="150" t="s">
        <v>152</v>
      </c>
      <c r="C181" s="150"/>
      <c r="D181" s="150"/>
      <c r="E181" s="150"/>
      <c r="F181" s="150"/>
      <c r="G181" s="150"/>
      <c r="H181" s="150"/>
      <c r="I181" s="150"/>
      <c r="J181" s="150"/>
      <c r="K181" s="150"/>
      <c r="L181" s="150"/>
      <c r="M181" s="150"/>
      <c r="N181" s="150"/>
      <c r="O181" s="150"/>
      <c r="P181" s="119"/>
      <c r="Q181" s="119"/>
      <c r="R181" s="58"/>
      <c r="S181" s="58"/>
      <c r="T181" s="58"/>
      <c r="U181" s="58"/>
      <c r="V181" s="58"/>
      <c r="W181" s="58"/>
      <c r="X181" s="6"/>
      <c r="Y181" s="11"/>
      <c r="Z181" s="11"/>
      <c r="AA181" s="11"/>
      <c r="AB181" s="6"/>
      <c r="AC181" s="6"/>
      <c r="AD181" s="6"/>
      <c r="AE181" s="6"/>
      <c r="AF181" s="6"/>
      <c r="AG181" s="6"/>
      <c r="AH181" s="6"/>
      <c r="AI181" s="6"/>
      <c r="AJ181" s="6"/>
      <c r="AK181" s="6"/>
    </row>
    <row r="182" spans="2:37" ht="23.25" customHeight="1">
      <c r="B182" s="150" t="s">
        <v>92</v>
      </c>
      <c r="C182" s="150"/>
      <c r="D182" s="150"/>
      <c r="E182" s="150"/>
      <c r="F182" s="150"/>
      <c r="G182" s="150"/>
      <c r="H182" s="150"/>
      <c r="I182" s="150"/>
      <c r="J182" s="150"/>
      <c r="K182" s="150"/>
      <c r="L182" s="150"/>
      <c r="M182" s="150"/>
      <c r="N182" s="150"/>
      <c r="O182" s="150"/>
      <c r="P182" s="119"/>
      <c r="Q182" s="119"/>
      <c r="R182" s="58"/>
      <c r="S182" s="58"/>
      <c r="T182" s="58"/>
      <c r="U182" s="58"/>
      <c r="V182" s="58"/>
      <c r="W182" s="58"/>
      <c r="X182" s="6"/>
      <c r="Y182" s="11"/>
      <c r="Z182" s="11"/>
      <c r="AA182" s="11"/>
      <c r="AB182" s="6"/>
      <c r="AC182" s="6"/>
      <c r="AD182" s="6"/>
      <c r="AE182" s="6"/>
      <c r="AF182" s="6"/>
      <c r="AG182" s="6"/>
      <c r="AH182" s="6"/>
      <c r="AI182" s="6"/>
      <c r="AJ182" s="6"/>
      <c r="AK182" s="6"/>
    </row>
    <row r="183" spans="2:37">
      <c r="B183" s="58"/>
      <c r="C183" s="58"/>
      <c r="D183" s="58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  <c r="R183" s="58"/>
      <c r="S183" s="58"/>
      <c r="T183" s="58"/>
      <c r="U183" s="58"/>
      <c r="V183" s="58"/>
      <c r="W183" s="58"/>
      <c r="X183" s="58"/>
      <c r="Y183" s="58"/>
      <c r="Z183" s="58"/>
      <c r="AA183" s="58"/>
      <c r="AB183" s="58"/>
      <c r="AC183" s="58"/>
      <c r="AD183" s="6"/>
      <c r="AE183" s="6"/>
      <c r="AF183" s="6"/>
      <c r="AG183" s="6"/>
      <c r="AH183" s="6"/>
      <c r="AI183" s="6"/>
      <c r="AJ183" s="6"/>
      <c r="AK183" s="6"/>
    </row>
    <row r="184" spans="2:37">
      <c r="B184" s="60"/>
      <c r="C184" s="60"/>
      <c r="D184" s="60"/>
      <c r="E184" s="60"/>
      <c r="F184" s="61"/>
      <c r="G184" s="61"/>
      <c r="H184" s="61"/>
      <c r="I184" s="61"/>
      <c r="J184" s="61"/>
      <c r="K184" s="61"/>
      <c r="L184" s="61"/>
      <c r="M184" s="61"/>
      <c r="N184" s="61"/>
      <c r="O184" s="61"/>
      <c r="P184" s="61"/>
      <c r="Q184" s="61"/>
      <c r="R184" s="61"/>
      <c r="S184" s="61"/>
      <c r="T184" s="61"/>
      <c r="U184" s="61"/>
      <c r="V184" s="61"/>
      <c r="W184" s="61"/>
      <c r="X184" s="61"/>
      <c r="Y184" s="61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</row>
    <row r="185" spans="2:37" ht="18" thickBot="1">
      <c r="B185" s="6"/>
      <c r="C185" s="134"/>
      <c r="D185" s="122"/>
      <c r="E185" s="6"/>
      <c r="F185" s="6"/>
      <c r="G185" s="6"/>
      <c r="H185" s="6"/>
      <c r="I185" s="6"/>
      <c r="J185" s="6"/>
      <c r="K185" s="6"/>
      <c r="L185" s="11"/>
      <c r="M185" s="62"/>
      <c r="N185" s="63"/>
      <c r="O185" s="11"/>
      <c r="P185" s="11"/>
      <c r="Q185" s="11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</row>
    <row r="186" spans="2:37">
      <c r="B186" s="6"/>
      <c r="C186" s="11"/>
      <c r="D186" s="11"/>
      <c r="E186" s="64"/>
      <c r="F186" s="64"/>
      <c r="G186" s="64"/>
      <c r="H186" s="64"/>
      <c r="I186" s="64"/>
      <c r="J186" s="65"/>
      <c r="K186" s="64"/>
      <c r="L186" s="64"/>
      <c r="M186" s="64"/>
      <c r="N186" s="64"/>
      <c r="O186" s="64"/>
      <c r="P186" s="64"/>
      <c r="Q186" s="64"/>
      <c r="R186" s="64"/>
      <c r="S186" s="64"/>
      <c r="T186" s="64"/>
      <c r="U186" s="64"/>
      <c r="V186" s="64"/>
      <c r="W186" s="64"/>
      <c r="X186" s="64"/>
      <c r="Y186" s="64"/>
      <c r="Z186" s="64"/>
      <c r="AA186" s="64"/>
      <c r="AB186" s="6"/>
      <c r="AC186" s="6"/>
      <c r="AD186" s="6"/>
      <c r="AE186" s="6"/>
      <c r="AF186" s="6"/>
      <c r="AG186" s="6"/>
      <c r="AH186" s="6"/>
      <c r="AI186" s="6"/>
      <c r="AJ186" s="6"/>
      <c r="AK186" s="6"/>
    </row>
    <row r="187" spans="2:37">
      <c r="B187" s="6"/>
      <c r="C187" s="11"/>
      <c r="D187" s="42"/>
      <c r="E187" s="64"/>
      <c r="F187" s="64"/>
      <c r="G187" s="64"/>
      <c r="H187" s="64"/>
      <c r="I187" s="64"/>
      <c r="J187" s="64"/>
      <c r="K187" s="64"/>
      <c r="L187" s="64"/>
      <c r="M187" s="64"/>
      <c r="N187" s="64"/>
      <c r="O187" s="64"/>
      <c r="P187" s="64"/>
      <c r="Q187" s="64"/>
      <c r="R187" s="64"/>
      <c r="S187" s="64"/>
      <c r="T187" s="64"/>
      <c r="U187" s="64"/>
      <c r="V187" s="64"/>
      <c r="W187" s="64"/>
      <c r="X187" s="64"/>
      <c r="Y187" s="64"/>
      <c r="Z187" s="64"/>
      <c r="AA187" s="64"/>
      <c r="AB187" s="6"/>
      <c r="AC187" s="6"/>
      <c r="AD187" s="6"/>
      <c r="AE187" s="6"/>
      <c r="AF187" s="6"/>
      <c r="AG187" s="6"/>
      <c r="AH187" s="6"/>
      <c r="AI187" s="6"/>
      <c r="AJ187" s="6"/>
      <c r="AK187" s="6"/>
    </row>
    <row r="188" spans="2:37">
      <c r="B188" s="6"/>
      <c r="C188" s="6"/>
      <c r="D188" s="52"/>
      <c r="E188" s="64"/>
      <c r="F188" s="64"/>
      <c r="G188" s="64"/>
      <c r="H188" s="64"/>
      <c r="I188" s="64"/>
      <c r="J188" s="64"/>
      <c r="K188" s="64"/>
      <c r="L188" s="64"/>
      <c r="M188" s="64"/>
      <c r="N188" s="64"/>
      <c r="O188" s="64"/>
      <c r="P188" s="64"/>
      <c r="Q188" s="64"/>
      <c r="R188" s="64"/>
      <c r="S188" s="64"/>
      <c r="T188" s="64"/>
      <c r="U188" s="64"/>
      <c r="V188" s="64"/>
      <c r="W188" s="64"/>
      <c r="X188" s="64"/>
      <c r="Y188" s="64"/>
      <c r="Z188" s="64"/>
      <c r="AA188" s="64"/>
      <c r="AB188" s="6"/>
      <c r="AC188" s="6"/>
      <c r="AD188" s="6"/>
      <c r="AE188" s="6"/>
      <c r="AF188" s="6"/>
      <c r="AG188" s="6"/>
      <c r="AH188" s="6"/>
      <c r="AI188" s="6"/>
      <c r="AJ188" s="6"/>
      <c r="AK188" s="6"/>
    </row>
    <row r="189" spans="2:37">
      <c r="B189" s="6"/>
      <c r="C189" s="11"/>
      <c r="D189" s="6"/>
      <c r="E189" s="64"/>
      <c r="F189" s="64"/>
      <c r="G189" s="64"/>
      <c r="H189" s="64"/>
      <c r="I189" s="64"/>
      <c r="J189" s="64"/>
      <c r="K189" s="64"/>
      <c r="L189" s="64"/>
      <c r="M189" s="64"/>
      <c r="N189" s="64"/>
      <c r="O189" s="64"/>
      <c r="P189" s="64"/>
      <c r="Q189" s="64"/>
      <c r="R189" s="64"/>
      <c r="S189" s="64"/>
      <c r="T189" s="64"/>
      <c r="U189" s="64"/>
      <c r="V189" s="64"/>
      <c r="W189" s="64"/>
      <c r="X189" s="64"/>
      <c r="Y189" s="64"/>
      <c r="Z189" s="64"/>
      <c r="AA189" s="64"/>
      <c r="AB189" s="6"/>
      <c r="AC189" s="6"/>
      <c r="AD189" s="6"/>
      <c r="AE189" s="6"/>
      <c r="AF189" s="6"/>
      <c r="AG189" s="6"/>
      <c r="AH189" s="6"/>
      <c r="AI189" s="6"/>
      <c r="AJ189" s="6"/>
      <c r="AK189" s="6"/>
    </row>
    <row r="190" spans="2:37">
      <c r="C190" s="11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2:37">
      <c r="C191" s="2"/>
      <c r="D191" s="2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2:37"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5:27"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5:27"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5:27"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5:27"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5:27"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5:27"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5:27">
      <c r="L199" s="2"/>
      <c r="M199" s="2"/>
      <c r="N199" s="2"/>
      <c r="O199" s="2"/>
      <c r="P199" s="2"/>
      <c r="Q199" s="2"/>
      <c r="R199" s="2"/>
      <c r="S199" s="2"/>
    </row>
    <row r="200" spans="5:27">
      <c r="L200" s="2"/>
      <c r="M200" s="2"/>
      <c r="N200" s="2"/>
      <c r="O200" s="2"/>
      <c r="P200" s="2"/>
      <c r="Q200" s="2"/>
      <c r="R200" s="2"/>
      <c r="S200" s="2"/>
    </row>
    <row r="201" spans="5:27">
      <c r="L201" s="2"/>
      <c r="M201" s="2"/>
      <c r="N201" s="2"/>
      <c r="O201" s="2"/>
      <c r="P201" s="2"/>
      <c r="Q201" s="2"/>
      <c r="R201" s="2"/>
      <c r="S201" s="2"/>
    </row>
  </sheetData>
  <mergeCells count="9">
    <mergeCell ref="B180:O180"/>
    <mergeCell ref="B182:O182"/>
    <mergeCell ref="B181:O181"/>
    <mergeCell ref="B179:Q179"/>
    <mergeCell ref="B7:AB7"/>
    <mergeCell ref="B8:AB8"/>
    <mergeCell ref="B9:AB9"/>
    <mergeCell ref="B10:AB10"/>
    <mergeCell ref="B11:AB11"/>
  </mergeCells>
  <printOptions horizontalCentered="1" verticalCentered="1"/>
  <pageMargins left="0.23622047244094491" right="0.23622047244094491" top="0" bottom="0" header="0.31496062992125984" footer="0.31496062992125984"/>
  <pageSetup scale="38" fitToHeight="0" orientation="landscape" r:id="rId1"/>
  <ignoredErrors>
    <ignoredError sqref="S167:V167 T15:V15 S31:V31 S34:V34 S92:V92 S99:V99 T150:V150 O105:W105 M117:W117 L67:W67 L109:L110 L105:M105 L63:W63 L116:L117 L106 L107 Z63 E49:E69 L21:W21 E21:K21 X21:AB21 AA63:AB80" formulaRange="1"/>
    <ignoredError sqref="C23:D23 C67:D67 C70:D70 C34:D36 C26:D27 C41:D42 C47:D47 C49:D49 C54:D56 C62:D62 C57 C69 C73:D7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Por Partida</vt:lpstr>
      <vt:lpstr>'Por Partida'!Área_de_impresión</vt:lpstr>
      <vt:lpstr>'Por Partida'!Títulos_a_imprimir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Teodoro Reyes Henriquez</dc:creator>
  <cp:lastModifiedBy>Sabrina Richel Baez Vizcaino</cp:lastModifiedBy>
  <cp:lastPrinted>2023-04-12T17:04:43Z</cp:lastPrinted>
  <dcterms:created xsi:type="dcterms:W3CDTF">2018-06-28T16:48:05Z</dcterms:created>
  <dcterms:modified xsi:type="dcterms:W3CDTF">2026-04-15T16:53:41Z</dcterms:modified>
</cp:coreProperties>
</file>