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105" windowWidth="15180" windowHeight="8070"/>
  </bookViews>
  <sheets>
    <sheet name="DGA" sheetId="1" r:id="rId1"/>
  </sheets>
  <externalReferences>
    <externalReference r:id="rId2"/>
    <externalReference r:id="rId3"/>
  </externalReferences>
  <definedNames>
    <definedName name="__123Graph_B" hidden="1">[1]FLUJO!$B$7929:$C$7929</definedName>
    <definedName name="__123Graph_C" hidden="1">[1]FLUJO!$B$7936:$C$7936</definedName>
    <definedName name="__123Graph_D" hidden="1">[1]FLUJO!$B$7942:$C$7942</definedName>
    <definedName name="__123Graph_X" hidden="1">[1]FLUJO!$B$7906:$C$7906</definedName>
    <definedName name="_1">#N/A</definedName>
    <definedName name="_1987">#N/A</definedName>
    <definedName name="_Order1" hidden="1">255</definedName>
    <definedName name="AccessDatabase" hidden="1">"\\De2kp-42538\BOLETIN\Claga\CLAGA2000.mdb"</definedName>
    <definedName name="ACUMULADO">#N/A</definedName>
    <definedName name="Button_13">"CLAGA2000_Consolidado_2001_List"</definedName>
    <definedName name="FORMATO">#N/A</definedName>
    <definedName name="FUENTE">#REF!</definedName>
    <definedName name="OCTUBRE">#N/A</definedName>
    <definedName name="ROS">#N/A</definedName>
    <definedName name="_ROS1">#N/A</definedName>
    <definedName name="_ROS2">#N/A</definedName>
    <definedName name="_ROS3">#N/A</definedName>
    <definedName name="_ROS4">#N/A</definedName>
  </definedNames>
  <calcPr calcId="125725"/>
</workbook>
</file>

<file path=xl/calcChain.xml><?xml version="1.0" encoding="utf-8"?>
<calcChain xmlns="http://schemas.openxmlformats.org/spreadsheetml/2006/main">
  <c r="AB28" i="1"/>
  <c r="AC28" s="1"/>
  <c r="O28"/>
  <c r="AB27"/>
  <c r="AC27" s="1"/>
  <c r="AD27" s="1"/>
  <c r="O27"/>
  <c r="AB26"/>
  <c r="AC26" s="1"/>
  <c r="AD26" s="1"/>
  <c r="O26"/>
  <c r="AB25"/>
  <c r="AB29" s="1"/>
  <c r="AA25"/>
  <c r="AA29" s="1"/>
  <c r="Z25"/>
  <c r="Z29" s="1"/>
  <c r="Y25"/>
  <c r="Y29" s="1"/>
  <c r="X25"/>
  <c r="X29" s="1"/>
  <c r="W25"/>
  <c r="W29" s="1"/>
  <c r="V25"/>
  <c r="V29" s="1"/>
  <c r="U25"/>
  <c r="U29" s="1"/>
  <c r="T25"/>
  <c r="T29" s="1"/>
  <c r="S25"/>
  <c r="S29" s="1"/>
  <c r="R25"/>
  <c r="R29" s="1"/>
  <c r="Q25"/>
  <c r="Q29" s="1"/>
  <c r="P25"/>
  <c r="P29" s="1"/>
  <c r="O25"/>
  <c r="N25"/>
  <c r="N29" s="1"/>
  <c r="M25"/>
  <c r="M29" s="1"/>
  <c r="L25"/>
  <c r="L29" s="1"/>
  <c r="K25"/>
  <c r="K29" s="1"/>
  <c r="J25"/>
  <c r="J29" s="1"/>
  <c r="I25"/>
  <c r="I29" s="1"/>
  <c r="H25"/>
  <c r="H29" s="1"/>
  <c r="G25"/>
  <c r="G29" s="1"/>
  <c r="F25"/>
  <c r="F29" s="1"/>
  <c r="E25"/>
  <c r="E29" s="1"/>
  <c r="D25"/>
  <c r="D29" s="1"/>
  <c r="C25"/>
  <c r="C29" s="1"/>
  <c r="AB24"/>
  <c r="F24"/>
  <c r="O24" s="1"/>
  <c r="O22" s="1"/>
  <c r="O17" s="1"/>
  <c r="O8" s="1"/>
  <c r="AB23"/>
  <c r="AC23" s="1"/>
  <c r="AD23" s="1"/>
  <c r="O23"/>
  <c r="AB22"/>
  <c r="AC22" s="1"/>
  <c r="AD22" s="1"/>
  <c r="AA22"/>
  <c r="Z22"/>
  <c r="Y22"/>
  <c r="X22"/>
  <c r="W22"/>
  <c r="V22"/>
  <c r="U22"/>
  <c r="T22"/>
  <c r="S22"/>
  <c r="R22"/>
  <c r="Q22"/>
  <c r="P22"/>
  <c r="N22"/>
  <c r="M22"/>
  <c r="L22"/>
  <c r="K22"/>
  <c r="J22"/>
  <c r="I22"/>
  <c r="H22"/>
  <c r="G22"/>
  <c r="F22"/>
  <c r="E22"/>
  <c r="D22"/>
  <c r="C22"/>
  <c r="AB21"/>
  <c r="AC21" s="1"/>
  <c r="AD21" s="1"/>
  <c r="O21"/>
  <c r="AB20"/>
  <c r="AC20" s="1"/>
  <c r="O20"/>
  <c r="AB19"/>
  <c r="AC19" s="1"/>
  <c r="O19"/>
  <c r="AB18"/>
  <c r="AA18"/>
  <c r="Z18"/>
  <c r="Y18"/>
  <c r="X18"/>
  <c r="W18"/>
  <c r="V18"/>
  <c r="U18"/>
  <c r="T18"/>
  <c r="S18"/>
  <c r="R18"/>
  <c r="Q18"/>
  <c r="P18"/>
  <c r="O18"/>
  <c r="N18"/>
  <c r="M18"/>
  <c r="L18"/>
  <c r="K18"/>
  <c r="J18"/>
  <c r="I18"/>
  <c r="H18"/>
  <c r="G18"/>
  <c r="F18"/>
  <c r="E18"/>
  <c r="D18"/>
  <c r="C18"/>
  <c r="AB17"/>
  <c r="AC17" s="1"/>
  <c r="AD17" s="1"/>
  <c r="AA17"/>
  <c r="Z17"/>
  <c r="Y17"/>
  <c r="X17"/>
  <c r="W17"/>
  <c r="V17"/>
  <c r="U17"/>
  <c r="T17"/>
  <c r="S17"/>
  <c r="R17"/>
  <c r="Q17"/>
  <c r="P17"/>
  <c r="N17"/>
  <c r="M17"/>
  <c r="L17"/>
  <c r="K17"/>
  <c r="J17"/>
  <c r="I17"/>
  <c r="H17"/>
  <c r="G17"/>
  <c r="F17"/>
  <c r="E17"/>
  <c r="D17"/>
  <c r="C17"/>
  <c r="AB16"/>
  <c r="AC16" s="1"/>
  <c r="AD16" s="1"/>
  <c r="O16"/>
  <c r="AB15"/>
  <c r="AC15" s="1"/>
  <c r="AD15" s="1"/>
  <c r="O15"/>
  <c r="AB14"/>
  <c r="AC14" s="1"/>
  <c r="AD14" s="1"/>
  <c r="O14"/>
  <c r="AB13"/>
  <c r="AC13" s="1"/>
  <c r="AD13" s="1"/>
  <c r="O13"/>
  <c r="AB12"/>
  <c r="AC12" s="1"/>
  <c r="AD12" s="1"/>
  <c r="O12"/>
  <c r="AB11"/>
  <c r="AC11" s="1"/>
  <c r="AD11" s="1"/>
  <c r="AA11"/>
  <c r="Z11"/>
  <c r="Y11"/>
  <c r="X11"/>
  <c r="W11"/>
  <c r="V11"/>
  <c r="U11"/>
  <c r="T11"/>
  <c r="S11"/>
  <c r="R11"/>
  <c r="Q11"/>
  <c r="P11"/>
  <c r="O11"/>
  <c r="N11"/>
  <c r="M11"/>
  <c r="L11"/>
  <c r="K11"/>
  <c r="J11"/>
  <c r="I11"/>
  <c r="H11"/>
  <c r="G11"/>
  <c r="F11"/>
  <c r="E11"/>
  <c r="D11"/>
  <c r="C11"/>
  <c r="AB10"/>
  <c r="AC10" s="1"/>
  <c r="AD10" s="1"/>
  <c r="O10"/>
  <c r="AB9"/>
  <c r="AC9" s="1"/>
  <c r="AD9" s="1"/>
  <c r="AA9"/>
  <c r="Z9"/>
  <c r="Y9"/>
  <c r="X9"/>
  <c r="W9"/>
  <c r="V9"/>
  <c r="U9"/>
  <c r="T9"/>
  <c r="S9"/>
  <c r="R9"/>
  <c r="Q9"/>
  <c r="P9"/>
  <c r="O9"/>
  <c r="N9"/>
  <c r="M9"/>
  <c r="L9"/>
  <c r="K9"/>
  <c r="J9"/>
  <c r="I9"/>
  <c r="H9"/>
  <c r="G9"/>
  <c r="F9"/>
  <c r="E9"/>
  <c r="D9"/>
  <c r="C9"/>
  <c r="AB8"/>
  <c r="AC8" s="1"/>
  <c r="AD8" s="1"/>
  <c r="AA8"/>
  <c r="Z8"/>
  <c r="Y8"/>
  <c r="X8"/>
  <c r="W8"/>
  <c r="V8"/>
  <c r="U8"/>
  <c r="T8"/>
  <c r="S8"/>
  <c r="R8"/>
  <c r="Q8"/>
  <c r="P8"/>
  <c r="N8"/>
  <c r="M8"/>
  <c r="L8"/>
  <c r="K8"/>
  <c r="J8"/>
  <c r="I8"/>
  <c r="H8"/>
  <c r="G8"/>
  <c r="F8"/>
  <c r="E8"/>
  <c r="D8"/>
  <c r="C8"/>
  <c r="AC24" l="1"/>
  <c r="AD24" s="1"/>
  <c r="AC18"/>
  <c r="AD19"/>
  <c r="AD18" s="1"/>
  <c r="O29"/>
  <c r="AC29" s="1"/>
  <c r="AD29" s="1"/>
  <c r="AC25"/>
  <c r="AD25" s="1"/>
</calcChain>
</file>

<file path=xl/sharedStrings.xml><?xml version="1.0" encoding="utf-8"?>
<sst xmlns="http://schemas.openxmlformats.org/spreadsheetml/2006/main" count="57" uniqueCount="44">
  <si>
    <t xml:space="preserve"> CUADRO No.3</t>
  </si>
  <si>
    <t>INGRESOS FISCALES COMPARADOS POR PARTIDAS, DIRECCION GENERAL DE ADUANAS</t>
  </si>
  <si>
    <t>ENERO-DICIEMBRE  2012/2011</t>
  </si>
  <si>
    <r>
      <t xml:space="preserve">(En millones RD$) </t>
    </r>
    <r>
      <rPr>
        <i/>
        <vertAlign val="superscript"/>
        <sz val="11"/>
        <color indexed="8"/>
        <rFont val="Arial"/>
        <family val="2"/>
      </rPr>
      <t>(1)</t>
    </r>
  </si>
  <si>
    <t>PARTIDAS</t>
  </si>
  <si>
    <t xml:space="preserve">         VARIACION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</si>
  <si>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</si>
  <si>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</si>
  <si>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</si>
  <si>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</si>
  <si>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</si>
  <si>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</si>
  <si>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</si>
  <si>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</si>
  <si>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</si>
  <si>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</si>
  <si>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</si>
  <si>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</si>
  <si>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      Abs.</t>
  </si>
  <si>
    <t>%</t>
  </si>
  <si>
    <t>I) INGRESOS TRIBUTARIOS</t>
  </si>
  <si>
    <t>1) IMPUESTOS SOBRE MERCANCIAS Y SERVICIOS</t>
  </si>
  <si>
    <t>- ITBIS</t>
  </si>
  <si>
    <t>- Impuestos sobre Mercancías</t>
  </si>
  <si>
    <t>- Impuesto Selectivo a las Alcoholes</t>
  </si>
  <si>
    <t>- Impuesto Selectivo a los Cervezas</t>
  </si>
  <si>
    <t>- Impuesto Selectivo al Tabaco y los Cigarrillos</t>
  </si>
  <si>
    <t>- Impuesto Selectivo a las demás Mercancías</t>
  </si>
  <si>
    <t>- Otros</t>
  </si>
  <si>
    <t>2-IMPUESTOS SOBRE EL COMERCIO EXTERIOR</t>
  </si>
  <si>
    <t>a) Impuestos sobre las Importaciones</t>
  </si>
  <si>
    <t>- Arancel</t>
  </si>
  <si>
    <t>- Otros (Subastas contingentes arancelarios)</t>
  </si>
  <si>
    <t>-</t>
  </si>
  <si>
    <t xml:space="preserve">b) Impuestos sobre las Exportaciones </t>
  </si>
  <si>
    <t>c) Otros Impuestos al Comercio Exterior</t>
  </si>
  <si>
    <t>- Salida de Pasajeros por la Región Fronteriza</t>
  </si>
  <si>
    <t>II. INGRESOS NO TRIBUTARIOS</t>
  </si>
  <si>
    <t>- Contribución Zonas Francas</t>
  </si>
  <si>
    <t>- Otros Ingresos</t>
  </si>
  <si>
    <t>III)  INGRESOS A ESPECIFICAR</t>
  </si>
  <si>
    <t>TOTAL</t>
  </si>
  <si>
    <t xml:space="preserve">(1) Cifras sujetas a rectificación. </t>
  </si>
  <si>
    <t>FUENTE: Ministerio de Hacienda, Sistema Integrada de Gestión Financiera (SIGEF), Informe de Ejecución de Ingresos.</t>
  </si>
</sst>
</file>

<file path=xl/styles.xml><?xml version="1.0" encoding="utf-8"?>
<styleSheet xmlns="http://schemas.openxmlformats.org/spreadsheetml/2006/main">
  <numFmts count="6">
    <numFmt numFmtId="43" formatCode="_(* #,##0.00_);_(* \(#,##0.00\);_(* &quot;-&quot;??_);_(@_)"/>
    <numFmt numFmtId="164" formatCode="#,##0.0_);\(#,##0.0\)"/>
    <numFmt numFmtId="165" formatCode="_(* #,##0.0_);_(* \(#,##0.0\);_(* &quot;-&quot;??_);_(@_)"/>
    <numFmt numFmtId="166" formatCode="0.0"/>
    <numFmt numFmtId="167" formatCode="* _(#,##0.0_)\ _P_-;* \(#,##0.0\)\ _P_-;_-* &quot;-&quot;??\ _P_-;_-@_-"/>
    <numFmt numFmtId="168" formatCode="_ * #,##0.00_ ;_ * \-#,##0.00_ ;_ * &quot;-&quot;??_ ;_ @_ "/>
  </numFmts>
  <fonts count="39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b/>
      <i/>
      <sz val="12"/>
      <color indexed="8"/>
      <name val="Arial"/>
      <family val="2"/>
    </font>
    <font>
      <sz val="10"/>
      <name val="Arial"/>
      <family val="2"/>
    </font>
    <font>
      <i/>
      <sz val="12"/>
      <color indexed="8"/>
      <name val="Arial"/>
      <family val="2"/>
    </font>
    <font>
      <b/>
      <sz val="12"/>
      <color indexed="8"/>
      <name val="Arial"/>
      <family val="2"/>
    </font>
    <font>
      <i/>
      <sz val="11"/>
      <color indexed="8"/>
      <name val="Arial"/>
      <family val="2"/>
    </font>
    <font>
      <i/>
      <vertAlign val="superscript"/>
      <sz val="11"/>
      <color indexed="8"/>
      <name val="Arial"/>
      <family val="2"/>
    </font>
    <font>
      <sz val="12"/>
      <name val="Arial"/>
      <family val="2"/>
    </font>
    <font>
      <b/>
      <sz val="11"/>
      <color indexed="8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8"/>
      <color indexed="12"/>
      <name val="Helv"/>
    </font>
    <font>
      <sz val="10"/>
      <name val="Geneva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sz val="8"/>
      <color indexed="8"/>
      <name val="Helv"/>
    </font>
    <font>
      <sz val="11"/>
      <color indexed="60"/>
      <name val="Calibri"/>
      <family val="2"/>
    </font>
    <font>
      <sz val="10"/>
      <name val="Courier"/>
      <family val="3"/>
    </font>
    <font>
      <sz val="10"/>
      <color indexed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sz val="8"/>
      <name val="Helv"/>
    </font>
    <font>
      <b/>
      <sz val="11"/>
      <color indexed="8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92">
    <xf numFmtId="0" fontId="0" fillId="0" borderId="0"/>
    <xf numFmtId="43" fontId="2" fillId="0" borderId="0" applyFont="0" applyFill="0" applyBorder="0" applyAlignment="0" applyProtection="0"/>
    <xf numFmtId="0" fontId="16" fillId="2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5" borderId="0" applyNumberFormat="0" applyBorder="0" applyAlignment="0" applyProtection="0"/>
    <xf numFmtId="0" fontId="16" fillId="8" borderId="0" applyNumberFormat="0" applyBorder="0" applyAlignment="0" applyProtection="0"/>
    <xf numFmtId="0" fontId="16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8" fillId="0" borderId="11">
      <protection hidden="1"/>
    </xf>
    <xf numFmtId="0" fontId="19" fillId="16" borderId="11" applyNumberFormat="0" applyFont="0" applyBorder="0" applyAlignment="0" applyProtection="0">
      <protection hidden="1"/>
    </xf>
    <xf numFmtId="167" fontId="9" fillId="0" borderId="14" applyBorder="0">
      <alignment horizontal="center" vertical="center"/>
    </xf>
    <xf numFmtId="0" fontId="20" fillId="4" borderId="0" applyNumberFormat="0" applyBorder="0" applyAlignment="0" applyProtection="0"/>
    <xf numFmtId="0" fontId="21" fillId="16" borderId="15" applyNumberFormat="0" applyAlignment="0" applyProtection="0"/>
    <xf numFmtId="0" fontId="22" fillId="17" borderId="16" applyNumberFormat="0" applyAlignment="0" applyProtection="0"/>
    <xf numFmtId="0" fontId="23" fillId="0" borderId="17" applyNumberFormat="0" applyFill="0" applyAlignment="0" applyProtection="0"/>
    <xf numFmtId="168" fontId="4" fillId="0" borderId="0" applyFont="0" applyFill="0" applyBorder="0" applyAlignment="0" applyProtection="0"/>
    <xf numFmtId="0" fontId="24" fillId="0" borderId="0" applyNumberFormat="0" applyFill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17" fillId="21" borderId="0" applyNumberFormat="0" applyBorder="0" applyAlignment="0" applyProtection="0"/>
    <xf numFmtId="0" fontId="25" fillId="7" borderId="15" applyNumberFormat="0" applyAlignment="0" applyProtection="0"/>
    <xf numFmtId="0" fontId="26" fillId="3" borderId="0" applyNumberFormat="0" applyBorder="0" applyAlignment="0" applyProtection="0"/>
    <xf numFmtId="0" fontId="27" fillId="0" borderId="11">
      <alignment horizontal="left"/>
      <protection locked="0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1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8" fillId="2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0" fontId="16" fillId="0" borderId="0"/>
    <xf numFmtId="0" fontId="16" fillId="0" borderId="0"/>
    <xf numFmtId="0" fontId="4" fillId="0" borderId="0"/>
    <xf numFmtId="0" fontId="4" fillId="0" borderId="0"/>
    <xf numFmtId="0" fontId="11" fillId="0" borderId="0">
      <alignment vertical="top"/>
    </xf>
    <xf numFmtId="39" fontId="29" fillId="0" borderId="0"/>
    <xf numFmtId="0" fontId="4" fillId="0" borderId="0"/>
    <xf numFmtId="0" fontId="1" fillId="0" borderId="0"/>
    <xf numFmtId="0" fontId="1" fillId="0" borderId="0"/>
    <xf numFmtId="0" fontId="4" fillId="23" borderId="18" applyNumberFormat="0" applyFont="0" applyAlignment="0" applyProtection="0"/>
    <xf numFmtId="0" fontId="4" fillId="23" borderId="18" applyNumberFormat="0" applyFont="0" applyAlignment="0" applyProtection="0"/>
    <xf numFmtId="9" fontId="16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30" fillId="0" borderId="11" applyNumberFormat="0" applyFill="0" applyBorder="0" applyAlignment="0" applyProtection="0">
      <protection hidden="1"/>
    </xf>
    <xf numFmtId="0" fontId="31" fillId="16" borderId="19" applyNumberFormat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34" fillId="0" borderId="20" applyNumberFormat="0" applyFill="0" applyAlignment="0" applyProtection="0"/>
    <xf numFmtId="0" fontId="35" fillId="0" borderId="21" applyNumberFormat="0" applyFill="0" applyAlignment="0" applyProtection="0"/>
    <xf numFmtId="0" fontId="24" fillId="0" borderId="22" applyNumberFormat="0" applyFill="0" applyAlignment="0" applyProtection="0"/>
    <xf numFmtId="0" fontId="36" fillId="0" borderId="0" applyNumberFormat="0" applyFill="0" applyBorder="0" applyAlignment="0" applyProtection="0"/>
    <xf numFmtId="0" fontId="37" fillId="16" borderId="11"/>
    <xf numFmtId="0" fontId="38" fillId="0" borderId="23" applyNumberFormat="0" applyFill="0" applyAlignment="0" applyProtection="0"/>
  </cellStyleXfs>
  <cellXfs count="57">
    <xf numFmtId="0" fontId="0" fillId="0" borderId="0" xfId="0"/>
    <xf numFmtId="0" fontId="3" fillId="0" borderId="0" xfId="0" applyFont="1" applyFill="1" applyAlignment="1" applyProtection="1">
      <alignment horizontal="center"/>
    </xf>
    <xf numFmtId="0" fontId="4" fillId="0" borderId="0" xfId="0" applyFont="1"/>
    <xf numFmtId="0" fontId="3" fillId="0" borderId="0" xfId="0" applyFont="1" applyFill="1" applyAlignment="1" applyProtection="1">
      <alignment horizontal="center"/>
    </xf>
    <xf numFmtId="0" fontId="5" fillId="0" borderId="0" xfId="0" applyFont="1" applyFill="1"/>
    <xf numFmtId="0" fontId="6" fillId="0" borderId="0" xfId="0" applyFont="1" applyFill="1" applyAlignment="1" applyProtection="1">
      <alignment horizontal="center"/>
    </xf>
    <xf numFmtId="0" fontId="6" fillId="0" borderId="0" xfId="0" applyFont="1" applyFill="1" applyAlignment="1" applyProtection="1">
      <alignment horizontal="center"/>
    </xf>
    <xf numFmtId="0" fontId="7" fillId="0" borderId="0" xfId="0" applyFont="1" applyFill="1" applyAlignment="1" applyProtection="1">
      <alignment horizontal="center"/>
    </xf>
    <xf numFmtId="0" fontId="9" fillId="0" borderId="0" xfId="0" applyFont="1"/>
    <xf numFmtId="0" fontId="0" fillId="0" borderId="0" xfId="0" applyFill="1" applyBorder="1"/>
    <xf numFmtId="0" fontId="10" fillId="0" borderId="1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/>
    </xf>
    <xf numFmtId="0" fontId="10" fillId="0" borderId="3" xfId="0" applyFont="1" applyFill="1" applyBorder="1" applyAlignment="1" applyProtection="1">
      <alignment horizontal="center" vertical="center"/>
    </xf>
    <xf numFmtId="0" fontId="10" fillId="0" borderId="4" xfId="0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/>
    <xf numFmtId="0" fontId="10" fillId="0" borderId="3" xfId="0" applyFont="1" applyFill="1" applyBorder="1"/>
    <xf numFmtId="0" fontId="11" fillId="0" borderId="0" xfId="0" applyFont="1" applyFill="1" applyBorder="1"/>
    <xf numFmtId="0" fontId="4" fillId="0" borderId="0" xfId="0" applyFont="1" applyFill="1" applyBorder="1"/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7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/>
    </xf>
    <xf numFmtId="0" fontId="10" fillId="0" borderId="6" xfId="0" applyFont="1" applyFill="1" applyBorder="1" applyAlignment="1" applyProtection="1"/>
    <xf numFmtId="0" fontId="10" fillId="0" borderId="8" xfId="0" applyFont="1" applyFill="1" applyBorder="1" applyAlignment="1" applyProtection="1">
      <alignment horizontal="center"/>
    </xf>
    <xf numFmtId="49" fontId="10" fillId="0" borderId="9" xfId="0" applyNumberFormat="1" applyFont="1" applyFill="1" applyBorder="1" applyAlignment="1" applyProtection="1"/>
    <xf numFmtId="164" fontId="10" fillId="0" borderId="10" xfId="0" applyNumberFormat="1" applyFont="1" applyFill="1" applyBorder="1"/>
    <xf numFmtId="164" fontId="10" fillId="0" borderId="11" xfId="0" applyNumberFormat="1" applyFont="1" applyFill="1" applyBorder="1"/>
    <xf numFmtId="164" fontId="10" fillId="0" borderId="0" xfId="0" applyNumberFormat="1" applyFont="1" applyFill="1" applyBorder="1"/>
    <xf numFmtId="164" fontId="11" fillId="0" borderId="0" xfId="0" applyNumberFormat="1" applyFont="1" applyFill="1" applyBorder="1"/>
    <xf numFmtId="164" fontId="4" fillId="0" borderId="0" xfId="0" applyNumberFormat="1" applyFont="1" applyFill="1" applyBorder="1"/>
    <xf numFmtId="49" fontId="10" fillId="0" borderId="9" xfId="0" applyNumberFormat="1" applyFont="1" applyFill="1" applyBorder="1" applyAlignment="1" applyProtection="1">
      <alignment horizontal="left" indent="1"/>
    </xf>
    <xf numFmtId="49" fontId="12" fillId="0" borderId="9" xfId="0" applyNumberFormat="1" applyFont="1" applyFill="1" applyBorder="1" applyAlignment="1" applyProtection="1">
      <alignment horizontal="left" indent="2"/>
    </xf>
    <xf numFmtId="164" fontId="10" fillId="0" borderId="11" xfId="0" applyNumberFormat="1" applyFont="1" applyFill="1" applyBorder="1" applyProtection="1"/>
    <xf numFmtId="49" fontId="13" fillId="0" borderId="9" xfId="0" applyNumberFormat="1" applyFont="1" applyFill="1" applyBorder="1" applyAlignment="1" applyProtection="1">
      <alignment horizontal="left" indent="3"/>
    </xf>
    <xf numFmtId="164" fontId="13" fillId="0" borderId="11" xfId="0" applyNumberFormat="1" applyFont="1" applyFill="1" applyBorder="1"/>
    <xf numFmtId="164" fontId="13" fillId="0" borderId="0" xfId="0" applyNumberFormat="1" applyFont="1" applyFill="1" applyBorder="1"/>
    <xf numFmtId="49" fontId="10" fillId="0" borderId="9" xfId="0" applyNumberFormat="1" applyFont="1" applyFill="1" applyBorder="1" applyAlignment="1">
      <alignment horizontal="left" indent="1"/>
    </xf>
    <xf numFmtId="49" fontId="10" fillId="0" borderId="9" xfId="0" applyNumberFormat="1" applyFont="1" applyFill="1" applyBorder="1" applyAlignment="1" applyProtection="1">
      <alignment horizontal="left" indent="2"/>
    </xf>
    <xf numFmtId="164" fontId="12" fillId="0" borderId="11" xfId="0" applyNumberFormat="1" applyFont="1" applyFill="1" applyBorder="1"/>
    <xf numFmtId="164" fontId="12" fillId="0" borderId="0" xfId="0" applyNumberFormat="1" applyFont="1" applyFill="1" applyBorder="1"/>
    <xf numFmtId="164" fontId="13" fillId="0" borderId="11" xfId="0" applyNumberFormat="1" applyFont="1" applyFill="1" applyBorder="1" applyProtection="1"/>
    <xf numFmtId="164" fontId="13" fillId="0" borderId="0" xfId="0" applyNumberFormat="1" applyFont="1" applyFill="1" applyBorder="1" applyAlignment="1">
      <alignment horizontal="left" indent="3"/>
    </xf>
    <xf numFmtId="164" fontId="10" fillId="0" borderId="11" xfId="1" applyNumberFormat="1" applyFont="1" applyFill="1" applyBorder="1"/>
    <xf numFmtId="164" fontId="10" fillId="0" borderId="0" xfId="1" applyNumberFormat="1" applyFont="1" applyFill="1" applyBorder="1"/>
    <xf numFmtId="49" fontId="10" fillId="0" borderId="9" xfId="0" applyNumberFormat="1" applyFont="1" applyFill="1" applyBorder="1"/>
    <xf numFmtId="164" fontId="14" fillId="0" borderId="0" xfId="0" applyNumberFormat="1" applyFont="1" applyFill="1" applyBorder="1"/>
    <xf numFmtId="164" fontId="15" fillId="0" borderId="0" xfId="0" applyNumberFormat="1" applyFont="1" applyFill="1" applyBorder="1"/>
    <xf numFmtId="49" fontId="10" fillId="0" borderId="12" xfId="0" applyNumberFormat="1" applyFont="1" applyFill="1" applyBorder="1" applyAlignment="1" applyProtection="1">
      <alignment horizontal="center" vertical="center"/>
    </xf>
    <xf numFmtId="164" fontId="10" fillId="0" borderId="7" xfId="0" applyNumberFormat="1" applyFont="1" applyFill="1" applyBorder="1" applyAlignment="1" applyProtection="1">
      <alignment vertical="center"/>
    </xf>
    <xf numFmtId="164" fontId="10" fillId="0" borderId="13" xfId="0" applyNumberFormat="1" applyFont="1" applyFill="1" applyBorder="1" applyAlignment="1" applyProtection="1">
      <alignment vertical="center"/>
    </xf>
    <xf numFmtId="49" fontId="11" fillId="0" borderId="0" xfId="0" applyNumberFormat="1" applyFont="1" applyFill="1" applyBorder="1" applyAlignment="1" applyProtection="1"/>
    <xf numFmtId="165" fontId="4" fillId="0" borderId="0" xfId="1" applyNumberFormat="1" applyFont="1" applyFill="1" applyBorder="1"/>
    <xf numFmtId="49" fontId="10" fillId="0" borderId="0" xfId="0" applyNumberFormat="1" applyFont="1" applyFill="1" applyBorder="1" applyAlignment="1" applyProtection="1"/>
    <xf numFmtId="0" fontId="9" fillId="0" borderId="0" xfId="0" applyFont="1" applyFill="1" applyBorder="1"/>
    <xf numFmtId="0" fontId="4" fillId="0" borderId="0" xfId="0" applyFont="1" applyBorder="1"/>
    <xf numFmtId="166" fontId="4" fillId="0" borderId="0" xfId="0" applyNumberFormat="1" applyFont="1" applyFill="1" applyBorder="1"/>
  </cellXfs>
  <cellStyles count="92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Énfasis1 2" xfId="14"/>
    <cellStyle name="60% - Énfasis2 2" xfId="15"/>
    <cellStyle name="60% - Énfasis3 2" xfId="16"/>
    <cellStyle name="60% - Énfasis4 2" xfId="17"/>
    <cellStyle name="60% - Énfasis5 2" xfId="18"/>
    <cellStyle name="60% - Énfasis6 2" xfId="19"/>
    <cellStyle name="Array" xfId="20"/>
    <cellStyle name="Array Enter" xfId="21"/>
    <cellStyle name="base paren" xfId="22"/>
    <cellStyle name="Buena 2" xfId="23"/>
    <cellStyle name="Cálculo 2" xfId="24"/>
    <cellStyle name="Celda de comprobación 2" xfId="25"/>
    <cellStyle name="Celda vinculada 2" xfId="26"/>
    <cellStyle name="Comma 2" xfId="27"/>
    <cellStyle name="Encabezado 4 2" xfId="28"/>
    <cellStyle name="Énfasis1 2" xfId="29"/>
    <cellStyle name="Énfasis2 2" xfId="30"/>
    <cellStyle name="Énfasis3 2" xfId="31"/>
    <cellStyle name="Énfasis4 2" xfId="32"/>
    <cellStyle name="Énfasis5 2" xfId="33"/>
    <cellStyle name="Énfasis6 2" xfId="34"/>
    <cellStyle name="Entrada 2" xfId="35"/>
    <cellStyle name="Incorrecto 2" xfId="36"/>
    <cellStyle name="MacroCode" xfId="37"/>
    <cellStyle name="Millares" xfId="1" builtinId="3"/>
    <cellStyle name="Millares 10" xfId="38"/>
    <cellStyle name="Millares 11" xfId="39"/>
    <cellStyle name="Millares 2" xfId="40"/>
    <cellStyle name="Millares 2 2" xfId="41"/>
    <cellStyle name="Millares 2 2 2" xfId="42"/>
    <cellStyle name="Millares 2 3" xfId="43"/>
    <cellStyle name="Millares 2 4" xfId="44"/>
    <cellStyle name="Millares 2 5" xfId="45"/>
    <cellStyle name="Millares 2_DGA" xfId="46"/>
    <cellStyle name="Millares 3" xfId="47"/>
    <cellStyle name="Millares 3 2" xfId="48"/>
    <cellStyle name="Millares 3 3" xfId="49"/>
    <cellStyle name="Millares 3_DGA" xfId="50"/>
    <cellStyle name="Millares 4" xfId="51"/>
    <cellStyle name="Millares 4 2" xfId="52"/>
    <cellStyle name="Millares 4 3" xfId="53"/>
    <cellStyle name="Millares 4_DGA" xfId="54"/>
    <cellStyle name="Millares 5" xfId="55"/>
    <cellStyle name="Millares 5 2" xfId="56"/>
    <cellStyle name="Millares 5 3" xfId="57"/>
    <cellStyle name="Millares 5_DGA" xfId="58"/>
    <cellStyle name="Millares 6" xfId="59"/>
    <cellStyle name="Millares 7" xfId="60"/>
    <cellStyle name="Millares 8" xfId="61"/>
    <cellStyle name="Millares 9" xfId="62"/>
    <cellStyle name="Neutral 2" xfId="63"/>
    <cellStyle name="Normal" xfId="0" builtinId="0"/>
    <cellStyle name="Normal 2" xfId="64"/>
    <cellStyle name="Normal 2 2" xfId="65"/>
    <cellStyle name="Normal 2 3" xfId="66"/>
    <cellStyle name="Normal 2 4" xfId="67"/>
    <cellStyle name="Normal 2_DGA" xfId="68"/>
    <cellStyle name="Normal 3" xfId="69"/>
    <cellStyle name="Normal 3 2" xfId="70"/>
    <cellStyle name="Normal 3 3" xfId="71"/>
    <cellStyle name="Normal 4" xfId="72"/>
    <cellStyle name="Normal 5" xfId="73"/>
    <cellStyle name="Normal 6" xfId="74"/>
    <cellStyle name="Normal 7" xfId="75"/>
    <cellStyle name="Notas 2" xfId="76"/>
    <cellStyle name="Notas 2 2" xfId="77"/>
    <cellStyle name="Porcentual 2" xfId="78"/>
    <cellStyle name="Porcentual 2 2" xfId="79"/>
    <cellStyle name="Porcentual 3" xfId="80"/>
    <cellStyle name="Porcentual 3 2" xfId="81"/>
    <cellStyle name="Red Text" xfId="82"/>
    <cellStyle name="Salida 2" xfId="83"/>
    <cellStyle name="Texto de advertencia 2" xfId="84"/>
    <cellStyle name="Texto explicativo 2" xfId="85"/>
    <cellStyle name="Título 1 2" xfId="86"/>
    <cellStyle name="Título 2 2" xfId="87"/>
    <cellStyle name="Título 3 2" xfId="88"/>
    <cellStyle name="Título 4" xfId="89"/>
    <cellStyle name="TopGrey" xfId="90"/>
    <cellStyle name="Total 2" xfId="9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v2kp-47212\FISCAL\Cuadros%20Comparativos\CUADROS%20FISC.COMPARA902001-1er%20trimestr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perez/My%20Documents/My%20Documents%20Raulina%20Perez/INGRESOS%20ACUMULADOS%202012/ENERO-DICIEMBRE%20%202012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sul"/>
      <sheetName val="TCYN"/>
      <sheetName val="TCG"/>
      <sheetName val="DIF"/>
      <sheetName val="Gcap"/>
      <sheetName val="GCK"/>
      <sheetName val="Pretrib"/>
      <sheetName val="Ytotal"/>
      <sheetName val="Gastot"/>
      <sheetName val="gastotri"/>
      <sheetName val="Chart2"/>
      <sheetName val="datos graf."/>
      <sheetName val="FINANCIAMIENTO"/>
      <sheetName val="OPE-FINA"/>
      <sheetName val="Gasto "/>
      <sheetName val="ING SIN DIF "/>
      <sheetName val="ING SIN DIF NI COMISION"/>
      <sheetName val="FLUJO"/>
      <sheetName val="ING "/>
      <sheetName val="FINANCIAMIENTO (2)"/>
      <sheetName val="Ingresos Tributarios"/>
      <sheetName val="Ponderación Impuestos"/>
      <sheetName val="ING COMBUS"/>
      <sheetName val="LIST GASTOS"/>
      <sheetName val="LIST INGRES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/>
      <sheetData sheetId="14" refreshError="1"/>
      <sheetData sheetId="15" refreshError="1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IERO (2011-2012)"/>
      <sheetName val="FINANCIERO 2012- est."/>
      <sheetName val="2011-2012 (fondo)"/>
      <sheetName val="nuevos impuestos"/>
      <sheetName val="Ley No.139-11"/>
      <sheetName val="PP (2)"/>
      <sheetName val="PP"/>
      <sheetName val="PP (EST.)"/>
      <sheetName val="DGII"/>
      <sheetName val="DGII (estimacion)"/>
      <sheetName val="DGA"/>
      <sheetName val="DGA (EST.)"/>
      <sheetName val="TESORERIA"/>
      <sheetName val="TESORERIA (EST,)"/>
      <sheetName val="2012 RESUMEN"/>
      <sheetName val="2012 (REC)"/>
      <sheetName val="2012 REC-EST"/>
      <sheetName val="2012 REC-EST RESU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A221"/>
  <sheetViews>
    <sheetView showGridLines="0" tabSelected="1" topLeftCell="I1" zoomScaleNormal="100" workbookViewId="0">
      <selection activeCell="B3" sqref="B3:AD3"/>
    </sheetView>
  </sheetViews>
  <sheetFormatPr baseColWidth="10" defaultColWidth="11.42578125" defaultRowHeight="12.75"/>
  <cols>
    <col min="1" max="1" width="1.28515625" customWidth="1"/>
    <col min="2" max="2" width="57.5703125" customWidth="1"/>
    <col min="3" max="10" width="11" customWidth="1"/>
    <col min="11" max="13" width="15" customWidth="1"/>
    <col min="14" max="14" width="14" customWidth="1"/>
    <col min="15" max="15" width="9.5703125" customWidth="1"/>
    <col min="16" max="23" width="11.42578125" customWidth="1"/>
    <col min="24" max="26" width="14.7109375" customWidth="1"/>
    <col min="27" max="27" width="14.140625" customWidth="1"/>
    <col min="28" max="28" width="10.7109375" customWidth="1"/>
    <col min="29" max="29" width="10.140625" customWidth="1"/>
    <col min="30" max="30" width="8.85546875" customWidth="1"/>
    <col min="31" max="31" width="1.42578125" customWidth="1"/>
  </cols>
  <sheetData>
    <row r="1" spans="1:79" ht="1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</row>
    <row r="2" spans="1:79" ht="15"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4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</row>
    <row r="3" spans="1:79" ht="16.5" customHeight="1">
      <c r="B3" s="5" t="s">
        <v>1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6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</row>
    <row r="4" spans="1:79" ht="16.5" customHeight="1">
      <c r="B4" s="7" t="s">
        <v>2</v>
      </c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4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</row>
    <row r="5" spans="1:79" ht="16.5">
      <c r="B5" s="7" t="s">
        <v>3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8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</row>
    <row r="6" spans="1:79" ht="21" customHeight="1">
      <c r="A6" s="9"/>
      <c r="B6" s="10" t="s">
        <v>4</v>
      </c>
      <c r="C6" s="11">
        <v>2011</v>
      </c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3">
        <v>2011</v>
      </c>
      <c r="P6" s="11">
        <v>2012</v>
      </c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3">
        <v>2012</v>
      </c>
      <c r="AC6" s="14" t="s">
        <v>5</v>
      </c>
      <c r="AD6" s="15"/>
      <c r="AE6" s="16"/>
      <c r="AF6" s="17"/>
      <c r="AG6" s="17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</row>
    <row r="7" spans="1:79" ht="23.25" customHeight="1" thickBot="1">
      <c r="A7" s="9"/>
      <c r="B7" s="18"/>
      <c r="C7" s="19" t="s">
        <v>6</v>
      </c>
      <c r="D7" s="20" t="s">
        <v>7</v>
      </c>
      <c r="E7" s="20" t="s">
        <v>8</v>
      </c>
      <c r="F7" s="20" t="s">
        <v>9</v>
      </c>
      <c r="G7" s="20" t="s">
        <v>10</v>
      </c>
      <c r="H7" s="20" t="s">
        <v>11</v>
      </c>
      <c r="I7" s="20" t="s">
        <v>12</v>
      </c>
      <c r="J7" s="20" t="s">
        <v>13</v>
      </c>
      <c r="K7" s="20" t="s">
        <v>14</v>
      </c>
      <c r="L7" s="20" t="s">
        <v>15</v>
      </c>
      <c r="M7" s="20" t="s">
        <v>16</v>
      </c>
      <c r="N7" s="20" t="s">
        <v>17</v>
      </c>
      <c r="O7" s="21"/>
      <c r="P7" s="22" t="s">
        <v>6</v>
      </c>
      <c r="Q7" s="20" t="s">
        <v>7</v>
      </c>
      <c r="R7" s="20" t="s">
        <v>8</v>
      </c>
      <c r="S7" s="20" t="s">
        <v>9</v>
      </c>
      <c r="T7" s="20" t="s">
        <v>10</v>
      </c>
      <c r="U7" s="20" t="s">
        <v>11</v>
      </c>
      <c r="V7" s="20" t="s">
        <v>12</v>
      </c>
      <c r="W7" s="20" t="s">
        <v>13</v>
      </c>
      <c r="X7" s="20" t="s">
        <v>14</v>
      </c>
      <c r="Y7" s="20" t="s">
        <v>15</v>
      </c>
      <c r="Z7" s="20" t="s">
        <v>16</v>
      </c>
      <c r="AA7" s="20" t="s">
        <v>17</v>
      </c>
      <c r="AB7" s="21"/>
      <c r="AC7" s="23" t="s">
        <v>18</v>
      </c>
      <c r="AD7" s="24" t="s">
        <v>19</v>
      </c>
      <c r="AE7" s="16"/>
      <c r="AF7" s="17"/>
      <c r="AG7" s="17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</row>
    <row r="8" spans="1:79" ht="24.75" customHeight="1" thickTop="1">
      <c r="A8" s="9"/>
      <c r="B8" s="25" t="s">
        <v>20</v>
      </c>
      <c r="C8" s="26">
        <f t="shared" ref="C8:AB8" si="0">+C9+C17</f>
        <v>4342.1000000000004</v>
      </c>
      <c r="D8" s="27">
        <f t="shared" si="0"/>
        <v>4726.3</v>
      </c>
      <c r="E8" s="27">
        <f t="shared" si="0"/>
        <v>5405.2</v>
      </c>
      <c r="F8" s="27">
        <f t="shared" si="0"/>
        <v>5433</v>
      </c>
      <c r="G8" s="27">
        <f t="shared" si="0"/>
        <v>6013.9000000000005</v>
      </c>
      <c r="H8" s="27">
        <f t="shared" si="0"/>
        <v>5581.7</v>
      </c>
      <c r="I8" s="27">
        <f t="shared" si="0"/>
        <v>6004.3</v>
      </c>
      <c r="J8" s="27">
        <f t="shared" si="0"/>
        <v>5450.5</v>
      </c>
      <c r="K8" s="27">
        <f t="shared" si="0"/>
        <v>5388.4000000000005</v>
      </c>
      <c r="L8" s="27">
        <f t="shared" si="0"/>
        <v>5763.6</v>
      </c>
      <c r="M8" s="27">
        <f t="shared" si="0"/>
        <v>6296.7</v>
      </c>
      <c r="N8" s="27">
        <f t="shared" si="0"/>
        <v>5694.3</v>
      </c>
      <c r="O8" s="27">
        <f t="shared" si="0"/>
        <v>66100</v>
      </c>
      <c r="P8" s="27">
        <f t="shared" si="0"/>
        <v>4180</v>
      </c>
      <c r="Q8" s="27">
        <f t="shared" si="0"/>
        <v>4511.7</v>
      </c>
      <c r="R8" s="27">
        <f t="shared" si="0"/>
        <v>5665</v>
      </c>
      <c r="S8" s="27">
        <f t="shared" si="0"/>
        <v>4374</v>
      </c>
      <c r="T8" s="27">
        <f t="shared" si="0"/>
        <v>5364.9000000000005</v>
      </c>
      <c r="U8" s="27">
        <f t="shared" si="0"/>
        <v>4500.2</v>
      </c>
      <c r="V8" s="27">
        <f t="shared" si="0"/>
        <v>6099.1</v>
      </c>
      <c r="W8" s="27">
        <f t="shared" si="0"/>
        <v>5315.7</v>
      </c>
      <c r="X8" s="27">
        <f t="shared" si="0"/>
        <v>4737.7</v>
      </c>
      <c r="Y8" s="27">
        <f t="shared" si="0"/>
        <v>6119.3</v>
      </c>
      <c r="Z8" s="27">
        <f t="shared" si="0"/>
        <v>6335.4</v>
      </c>
      <c r="AA8" s="27">
        <f t="shared" si="0"/>
        <v>6240.7999999999993</v>
      </c>
      <c r="AB8" s="26">
        <f t="shared" si="0"/>
        <v>63443.799999999988</v>
      </c>
      <c r="AC8" s="28">
        <f t="shared" ref="AC8:AC17" si="1">+AB8-O8</f>
        <v>-2656.2000000000116</v>
      </c>
      <c r="AD8" s="28">
        <f t="shared" ref="AD8:AD17" si="2">+AC8/O8*100</f>
        <v>-4.0184568835098515</v>
      </c>
      <c r="AE8" s="29"/>
      <c r="AF8" s="30"/>
      <c r="AG8" s="17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</row>
    <row r="9" spans="1:79" ht="23.25" customHeight="1">
      <c r="A9" s="9"/>
      <c r="B9" s="31" t="s">
        <v>21</v>
      </c>
      <c r="C9" s="27">
        <f t="shared" ref="C9:AB9" si="3">+C10+C11</f>
        <v>3066.3</v>
      </c>
      <c r="D9" s="27">
        <f t="shared" si="3"/>
        <v>3317.1000000000004</v>
      </c>
      <c r="E9" s="27">
        <f t="shared" si="3"/>
        <v>3754.2999999999997</v>
      </c>
      <c r="F9" s="27">
        <f t="shared" si="3"/>
        <v>3920.7999999999997</v>
      </c>
      <c r="G9" s="27">
        <f t="shared" si="3"/>
        <v>4340.6000000000004</v>
      </c>
      <c r="H9" s="27">
        <f t="shared" si="3"/>
        <v>3875.9</v>
      </c>
      <c r="I9" s="27">
        <f t="shared" si="3"/>
        <v>4344.4000000000005</v>
      </c>
      <c r="J9" s="27">
        <f t="shared" si="3"/>
        <v>3832.7</v>
      </c>
      <c r="K9" s="27">
        <f t="shared" si="3"/>
        <v>3883.1000000000004</v>
      </c>
      <c r="L9" s="27">
        <f t="shared" si="3"/>
        <v>4066.1</v>
      </c>
      <c r="M9" s="27">
        <f t="shared" si="3"/>
        <v>4508.7</v>
      </c>
      <c r="N9" s="27">
        <f t="shared" si="3"/>
        <v>4005.5</v>
      </c>
      <c r="O9" s="27">
        <f t="shared" si="3"/>
        <v>46915.499999999993</v>
      </c>
      <c r="P9" s="27">
        <f t="shared" si="3"/>
        <v>2925.6</v>
      </c>
      <c r="Q9" s="27">
        <f t="shared" si="3"/>
        <v>3135.9</v>
      </c>
      <c r="R9" s="27">
        <f t="shared" si="3"/>
        <v>4089.3</v>
      </c>
      <c r="S9" s="27">
        <f t="shared" si="3"/>
        <v>2994.1</v>
      </c>
      <c r="T9" s="27">
        <f t="shared" si="3"/>
        <v>3719.4</v>
      </c>
      <c r="U9" s="27">
        <f t="shared" si="3"/>
        <v>3031.1</v>
      </c>
      <c r="V9" s="27">
        <f t="shared" si="3"/>
        <v>4098.3</v>
      </c>
      <c r="W9" s="27">
        <f t="shared" si="3"/>
        <v>3699.2999999999997</v>
      </c>
      <c r="X9" s="27">
        <f t="shared" si="3"/>
        <v>3274.3</v>
      </c>
      <c r="Y9" s="27">
        <f t="shared" si="3"/>
        <v>4372.1000000000004</v>
      </c>
      <c r="Z9" s="27">
        <f t="shared" si="3"/>
        <v>4339.3</v>
      </c>
      <c r="AA9" s="27">
        <f t="shared" si="3"/>
        <v>4453.3999999999996</v>
      </c>
      <c r="AB9" s="27">
        <f t="shared" si="3"/>
        <v>44132.099999999991</v>
      </c>
      <c r="AC9" s="28">
        <f t="shared" si="1"/>
        <v>-2783.4000000000015</v>
      </c>
      <c r="AD9" s="28">
        <f t="shared" si="2"/>
        <v>-5.9327940659270428</v>
      </c>
      <c r="AE9" s="29"/>
      <c r="AF9" s="30"/>
      <c r="AG9" s="17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</row>
    <row r="10" spans="1:79" ht="21" customHeight="1">
      <c r="A10" s="9"/>
      <c r="B10" s="32" t="s">
        <v>22</v>
      </c>
      <c r="C10" s="27">
        <v>2865.4</v>
      </c>
      <c r="D10" s="33">
        <v>3137.8</v>
      </c>
      <c r="E10" s="33">
        <v>3496.1</v>
      </c>
      <c r="F10" s="33">
        <v>3628.2</v>
      </c>
      <c r="G10" s="33">
        <v>4008.3</v>
      </c>
      <c r="H10" s="33">
        <v>3574</v>
      </c>
      <c r="I10" s="33">
        <v>4106.3</v>
      </c>
      <c r="J10" s="33">
        <v>3576</v>
      </c>
      <c r="K10" s="33">
        <v>3589.8</v>
      </c>
      <c r="L10" s="33">
        <v>3700.4</v>
      </c>
      <c r="M10" s="33">
        <v>4017.4</v>
      </c>
      <c r="N10" s="33">
        <v>3553.2</v>
      </c>
      <c r="O10" s="27">
        <f>SUM(C10:N10)</f>
        <v>43252.899999999994</v>
      </c>
      <c r="P10" s="27">
        <v>2697.6</v>
      </c>
      <c r="Q10" s="33">
        <v>2911.5</v>
      </c>
      <c r="R10" s="33">
        <v>3770.4</v>
      </c>
      <c r="S10" s="33">
        <v>2748.9</v>
      </c>
      <c r="T10" s="33">
        <v>3436.4</v>
      </c>
      <c r="U10" s="33">
        <v>2747.6</v>
      </c>
      <c r="V10" s="33">
        <v>3771.2</v>
      </c>
      <c r="W10" s="33">
        <v>3391.1</v>
      </c>
      <c r="X10" s="33">
        <v>2938.8</v>
      </c>
      <c r="Y10" s="33">
        <v>3923</v>
      </c>
      <c r="Z10" s="33">
        <v>3695.8</v>
      </c>
      <c r="AA10" s="33">
        <v>3813.7</v>
      </c>
      <c r="AB10" s="27">
        <f>SUM(P10:AA10)</f>
        <v>39845.999999999993</v>
      </c>
      <c r="AC10" s="28">
        <f t="shared" si="1"/>
        <v>-3406.9000000000015</v>
      </c>
      <c r="AD10" s="28">
        <f t="shared" si="2"/>
        <v>-7.8766972850375403</v>
      </c>
      <c r="AE10" s="29"/>
      <c r="AF10" s="30"/>
      <c r="AG10" s="17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</row>
    <row r="11" spans="1:79" ht="18.75" customHeight="1">
      <c r="A11" s="9"/>
      <c r="B11" s="32" t="s">
        <v>23</v>
      </c>
      <c r="C11" s="27">
        <f t="shared" ref="C11:AB11" si="4">SUM(C12:C16)</f>
        <v>200.9</v>
      </c>
      <c r="D11" s="27">
        <f t="shared" si="4"/>
        <v>179.29999999999998</v>
      </c>
      <c r="E11" s="27">
        <f t="shared" si="4"/>
        <v>258.2</v>
      </c>
      <c r="F11" s="27">
        <f t="shared" si="4"/>
        <v>292.60000000000002</v>
      </c>
      <c r="G11" s="27">
        <f t="shared" si="4"/>
        <v>332.29999999999995</v>
      </c>
      <c r="H11" s="27">
        <f t="shared" si="4"/>
        <v>301.89999999999998</v>
      </c>
      <c r="I11" s="27">
        <f t="shared" si="4"/>
        <v>238.1</v>
      </c>
      <c r="J11" s="27">
        <f t="shared" si="4"/>
        <v>256.7</v>
      </c>
      <c r="K11" s="27">
        <f t="shared" si="4"/>
        <v>293.3</v>
      </c>
      <c r="L11" s="27">
        <f t="shared" si="4"/>
        <v>365.7</v>
      </c>
      <c r="M11" s="27">
        <f t="shared" si="4"/>
        <v>491.29999999999995</v>
      </c>
      <c r="N11" s="27">
        <f t="shared" si="4"/>
        <v>452.3</v>
      </c>
      <c r="O11" s="27">
        <f t="shared" si="4"/>
        <v>3662.6</v>
      </c>
      <c r="P11" s="27">
        <f t="shared" si="4"/>
        <v>228</v>
      </c>
      <c r="Q11" s="27">
        <f t="shared" si="4"/>
        <v>224.4</v>
      </c>
      <c r="R11" s="27">
        <f t="shared" si="4"/>
        <v>318.89999999999998</v>
      </c>
      <c r="S11" s="27">
        <f t="shared" si="4"/>
        <v>245.2</v>
      </c>
      <c r="T11" s="27">
        <f t="shared" si="4"/>
        <v>283</v>
      </c>
      <c r="U11" s="27">
        <f t="shared" si="4"/>
        <v>283.5</v>
      </c>
      <c r="V11" s="27">
        <f t="shared" si="4"/>
        <v>327.09999999999997</v>
      </c>
      <c r="W11" s="27">
        <f t="shared" si="4"/>
        <v>308.19999999999993</v>
      </c>
      <c r="X11" s="27">
        <f t="shared" si="4"/>
        <v>335.5</v>
      </c>
      <c r="Y11" s="27">
        <f t="shared" si="4"/>
        <v>449.1</v>
      </c>
      <c r="Z11" s="27">
        <f t="shared" si="4"/>
        <v>643.49999999999989</v>
      </c>
      <c r="AA11" s="27">
        <f t="shared" si="4"/>
        <v>639.70000000000005</v>
      </c>
      <c r="AB11" s="27">
        <f t="shared" si="4"/>
        <v>4286.1000000000004</v>
      </c>
      <c r="AC11" s="28">
        <f t="shared" si="1"/>
        <v>623.50000000000045</v>
      </c>
      <c r="AD11" s="28">
        <f t="shared" si="2"/>
        <v>17.023425981543177</v>
      </c>
      <c r="AE11" s="29"/>
      <c r="AF11" s="30"/>
      <c r="AG11" s="17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</row>
    <row r="12" spans="1:79" ht="18.75" customHeight="1">
      <c r="A12" s="9"/>
      <c r="B12" s="34" t="s">
        <v>24</v>
      </c>
      <c r="C12" s="35">
        <v>102.1</v>
      </c>
      <c r="D12" s="35">
        <v>93.5</v>
      </c>
      <c r="E12" s="35">
        <v>152.30000000000001</v>
      </c>
      <c r="F12" s="35">
        <v>162.80000000000001</v>
      </c>
      <c r="G12" s="35">
        <v>187.5</v>
      </c>
      <c r="H12" s="35">
        <v>145.1</v>
      </c>
      <c r="I12" s="35">
        <v>82.2</v>
      </c>
      <c r="J12" s="35">
        <v>106.1</v>
      </c>
      <c r="K12" s="35">
        <v>125</v>
      </c>
      <c r="L12" s="35">
        <v>206.7</v>
      </c>
      <c r="M12" s="35">
        <v>298.8</v>
      </c>
      <c r="N12" s="35">
        <v>292</v>
      </c>
      <c r="O12" s="35">
        <f>SUM(C12:N12)</f>
        <v>1954.1000000000001</v>
      </c>
      <c r="P12" s="35">
        <v>103.1</v>
      </c>
      <c r="Q12" s="35">
        <v>111.7</v>
      </c>
      <c r="R12" s="35">
        <v>178</v>
      </c>
      <c r="S12" s="35">
        <v>103.4</v>
      </c>
      <c r="T12" s="35">
        <v>123.8</v>
      </c>
      <c r="U12" s="35">
        <v>130.69999999999999</v>
      </c>
      <c r="V12" s="35">
        <v>141.69999999999999</v>
      </c>
      <c r="W12" s="35">
        <v>137.19999999999999</v>
      </c>
      <c r="X12" s="35">
        <v>156.5</v>
      </c>
      <c r="Y12" s="35">
        <v>233.4</v>
      </c>
      <c r="Z12" s="35">
        <v>350.9</v>
      </c>
      <c r="AA12" s="35">
        <v>386.4</v>
      </c>
      <c r="AB12" s="35">
        <f>SUM(P12:AA12)</f>
        <v>2156.8000000000002</v>
      </c>
      <c r="AC12" s="36">
        <f t="shared" si="1"/>
        <v>202.70000000000005</v>
      </c>
      <c r="AD12" s="36">
        <f t="shared" si="2"/>
        <v>10.373061767565634</v>
      </c>
      <c r="AE12" s="29"/>
      <c r="AF12" s="30"/>
      <c r="AG12" s="17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</row>
    <row r="13" spans="1:79" ht="18.75" customHeight="1">
      <c r="A13" s="9"/>
      <c r="B13" s="34" t="s">
        <v>25</v>
      </c>
      <c r="C13" s="35">
        <v>0.2</v>
      </c>
      <c r="D13" s="35">
        <v>0.2</v>
      </c>
      <c r="E13" s="35">
        <v>0</v>
      </c>
      <c r="F13" s="35">
        <v>0</v>
      </c>
      <c r="G13" s="35">
        <v>0</v>
      </c>
      <c r="H13" s="35">
        <v>0</v>
      </c>
      <c r="I13" s="35">
        <v>0</v>
      </c>
      <c r="J13" s="35">
        <v>0</v>
      </c>
      <c r="K13" s="35">
        <v>0</v>
      </c>
      <c r="L13" s="35">
        <v>0</v>
      </c>
      <c r="M13" s="35">
        <v>0</v>
      </c>
      <c r="N13" s="35">
        <v>0</v>
      </c>
      <c r="O13" s="35">
        <f>SUM(C13:N13)</f>
        <v>0.4</v>
      </c>
      <c r="P13" s="35">
        <v>0</v>
      </c>
      <c r="Q13" s="35">
        <v>0</v>
      </c>
      <c r="R13" s="35">
        <v>0</v>
      </c>
      <c r="S13" s="35">
        <v>0</v>
      </c>
      <c r="T13" s="35">
        <v>0</v>
      </c>
      <c r="U13" s="35">
        <v>0</v>
      </c>
      <c r="V13" s="35">
        <v>0</v>
      </c>
      <c r="W13" s="35">
        <v>0</v>
      </c>
      <c r="X13" s="35">
        <v>0</v>
      </c>
      <c r="Y13" s="35">
        <v>0</v>
      </c>
      <c r="Z13" s="35">
        <v>0</v>
      </c>
      <c r="AA13" s="35">
        <v>0</v>
      </c>
      <c r="AB13" s="35">
        <f>SUM(P13:AA13)</f>
        <v>0</v>
      </c>
      <c r="AC13" s="36">
        <f t="shared" si="1"/>
        <v>-0.4</v>
      </c>
      <c r="AD13" s="36">
        <f t="shared" si="2"/>
        <v>-100</v>
      </c>
      <c r="AE13" s="29"/>
      <c r="AF13" s="30"/>
      <c r="AG13" s="17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</row>
    <row r="14" spans="1:79" ht="18.75" customHeight="1">
      <c r="A14" s="9"/>
      <c r="B14" s="34" t="s">
        <v>26</v>
      </c>
      <c r="C14" s="35">
        <v>31.2</v>
      </c>
      <c r="D14" s="35">
        <v>8.9</v>
      </c>
      <c r="E14" s="35">
        <v>17.2</v>
      </c>
      <c r="F14" s="35">
        <v>6.4</v>
      </c>
      <c r="G14" s="35">
        <v>0.8</v>
      </c>
      <c r="H14" s="35">
        <v>14.8</v>
      </c>
      <c r="I14" s="35">
        <v>11.7</v>
      </c>
      <c r="J14" s="35">
        <v>8.1</v>
      </c>
      <c r="K14" s="35">
        <v>33.200000000000003</v>
      </c>
      <c r="L14" s="35">
        <v>13.8</v>
      </c>
      <c r="M14" s="35">
        <v>27.4</v>
      </c>
      <c r="N14" s="35">
        <v>14.8</v>
      </c>
      <c r="O14" s="35">
        <f>SUM(C14:N14)</f>
        <v>188.30000000000004</v>
      </c>
      <c r="P14" s="35">
        <v>25.4</v>
      </c>
      <c r="Q14" s="35">
        <v>13.3</v>
      </c>
      <c r="R14" s="35">
        <v>23.1</v>
      </c>
      <c r="S14" s="35">
        <v>12.1</v>
      </c>
      <c r="T14" s="35">
        <v>30.6</v>
      </c>
      <c r="U14" s="35">
        <v>35.6</v>
      </c>
      <c r="V14" s="35">
        <v>7.7</v>
      </c>
      <c r="W14" s="35">
        <v>29.2</v>
      </c>
      <c r="X14" s="35">
        <v>33.799999999999997</v>
      </c>
      <c r="Y14" s="35">
        <v>41.8</v>
      </c>
      <c r="Z14" s="35">
        <v>50.2</v>
      </c>
      <c r="AA14" s="35">
        <v>40.799999999999997</v>
      </c>
      <c r="AB14" s="35">
        <f>SUM(P14:AA14)</f>
        <v>343.59999999999997</v>
      </c>
      <c r="AC14" s="36">
        <f t="shared" si="1"/>
        <v>155.29999999999993</v>
      </c>
      <c r="AD14" s="36">
        <f t="shared" si="2"/>
        <v>82.474774296335568</v>
      </c>
      <c r="AE14" s="29"/>
      <c r="AF14" s="30"/>
      <c r="AG14" s="17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</row>
    <row r="15" spans="1:79" ht="18.75" customHeight="1">
      <c r="A15" s="9"/>
      <c r="B15" s="34" t="s">
        <v>27</v>
      </c>
      <c r="C15" s="35">
        <v>55.5</v>
      </c>
      <c r="D15" s="35">
        <v>65.599999999999994</v>
      </c>
      <c r="E15" s="35">
        <v>78.599999999999994</v>
      </c>
      <c r="F15" s="35">
        <v>113.6</v>
      </c>
      <c r="G15" s="35">
        <v>134.1</v>
      </c>
      <c r="H15" s="35">
        <v>127.1</v>
      </c>
      <c r="I15" s="35">
        <v>132.19999999999999</v>
      </c>
      <c r="J15" s="35">
        <v>133.6</v>
      </c>
      <c r="K15" s="35">
        <v>125.8</v>
      </c>
      <c r="L15" s="35">
        <v>136.5</v>
      </c>
      <c r="M15" s="35">
        <v>155.6</v>
      </c>
      <c r="N15" s="35">
        <v>135</v>
      </c>
      <c r="O15" s="35">
        <f>SUM(C15:N15)</f>
        <v>1393.1999999999998</v>
      </c>
      <c r="P15" s="35">
        <v>92.4</v>
      </c>
      <c r="Q15" s="35">
        <v>85.9</v>
      </c>
      <c r="R15" s="35">
        <v>100.9</v>
      </c>
      <c r="S15" s="35">
        <v>119</v>
      </c>
      <c r="T15" s="35">
        <v>117.2</v>
      </c>
      <c r="U15" s="35">
        <v>106.4</v>
      </c>
      <c r="V15" s="35">
        <v>167.7</v>
      </c>
      <c r="W15" s="35">
        <v>134.9</v>
      </c>
      <c r="X15" s="35">
        <v>136.19999999999999</v>
      </c>
      <c r="Y15" s="35">
        <v>152.9</v>
      </c>
      <c r="Z15" s="35">
        <v>201.1</v>
      </c>
      <c r="AA15" s="35">
        <v>192.5</v>
      </c>
      <c r="AB15" s="35">
        <f>SUM(P15:AA15)</f>
        <v>1607.1</v>
      </c>
      <c r="AC15" s="36">
        <f t="shared" si="1"/>
        <v>213.90000000000009</v>
      </c>
      <c r="AD15" s="36">
        <f t="shared" si="2"/>
        <v>15.353143841515942</v>
      </c>
      <c r="AE15" s="29"/>
      <c r="AF15" s="30"/>
      <c r="AG15" s="17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</row>
    <row r="16" spans="1:79" ht="18.75" customHeight="1">
      <c r="A16" s="9"/>
      <c r="B16" s="34" t="s">
        <v>28</v>
      </c>
      <c r="C16" s="35">
        <v>11.9</v>
      </c>
      <c r="D16" s="35">
        <v>11.1</v>
      </c>
      <c r="E16" s="35">
        <v>10.1</v>
      </c>
      <c r="F16" s="35">
        <v>9.8000000000000007</v>
      </c>
      <c r="G16" s="35">
        <v>9.9</v>
      </c>
      <c r="H16" s="35">
        <v>14.9</v>
      </c>
      <c r="I16" s="35">
        <v>12</v>
      </c>
      <c r="J16" s="35">
        <v>8.9</v>
      </c>
      <c r="K16" s="35">
        <v>9.3000000000000007</v>
      </c>
      <c r="L16" s="35">
        <v>8.6999999999999993</v>
      </c>
      <c r="M16" s="35">
        <v>9.5</v>
      </c>
      <c r="N16" s="35">
        <v>10.5</v>
      </c>
      <c r="O16" s="35">
        <f>SUM(C16:N16)</f>
        <v>126.60000000000001</v>
      </c>
      <c r="P16" s="35">
        <v>7.1</v>
      </c>
      <c r="Q16" s="35">
        <v>13.5</v>
      </c>
      <c r="R16" s="35">
        <v>16.899999999999999</v>
      </c>
      <c r="S16" s="35">
        <v>10.7</v>
      </c>
      <c r="T16" s="35">
        <v>11.4</v>
      </c>
      <c r="U16" s="35">
        <v>10.8</v>
      </c>
      <c r="V16" s="35">
        <v>10</v>
      </c>
      <c r="W16" s="35">
        <v>6.9</v>
      </c>
      <c r="X16" s="35">
        <v>9</v>
      </c>
      <c r="Y16" s="35">
        <v>21</v>
      </c>
      <c r="Z16" s="35">
        <v>41.3</v>
      </c>
      <c r="AA16" s="35">
        <v>20</v>
      </c>
      <c r="AB16" s="35">
        <f>SUM(P16:AA16)</f>
        <v>178.60000000000002</v>
      </c>
      <c r="AC16" s="36">
        <f t="shared" si="1"/>
        <v>52.000000000000014</v>
      </c>
      <c r="AD16" s="36">
        <f t="shared" si="2"/>
        <v>41.0742496050553</v>
      </c>
      <c r="AE16" s="29"/>
      <c r="AF16" s="30"/>
      <c r="AG16" s="17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</row>
    <row r="17" spans="1:79" ht="28.5" customHeight="1">
      <c r="A17" s="9"/>
      <c r="B17" s="37" t="s">
        <v>29</v>
      </c>
      <c r="C17" s="27">
        <f t="shared" ref="C17:AB17" si="5">+C18+C21+C22</f>
        <v>1275.8</v>
      </c>
      <c r="D17" s="27">
        <f t="shared" si="5"/>
        <v>1409.2</v>
      </c>
      <c r="E17" s="27">
        <f t="shared" si="5"/>
        <v>1650.9</v>
      </c>
      <c r="F17" s="27">
        <f t="shared" si="5"/>
        <v>1512.2</v>
      </c>
      <c r="G17" s="27">
        <f t="shared" si="5"/>
        <v>1673.3</v>
      </c>
      <c r="H17" s="27">
        <f t="shared" si="5"/>
        <v>1705.8</v>
      </c>
      <c r="I17" s="27">
        <f t="shared" si="5"/>
        <v>1659.8999999999999</v>
      </c>
      <c r="J17" s="27">
        <f t="shared" si="5"/>
        <v>1617.8</v>
      </c>
      <c r="K17" s="27">
        <f t="shared" si="5"/>
        <v>1505.3</v>
      </c>
      <c r="L17" s="27">
        <f t="shared" si="5"/>
        <v>1697.5</v>
      </c>
      <c r="M17" s="27">
        <f t="shared" si="5"/>
        <v>1788</v>
      </c>
      <c r="N17" s="27">
        <f t="shared" si="5"/>
        <v>1688.8</v>
      </c>
      <c r="O17" s="27">
        <f t="shared" si="5"/>
        <v>19184.500000000004</v>
      </c>
      <c r="P17" s="27">
        <f t="shared" si="5"/>
        <v>1254.3999999999999</v>
      </c>
      <c r="Q17" s="27">
        <f t="shared" si="5"/>
        <v>1375.7999999999997</v>
      </c>
      <c r="R17" s="27">
        <f t="shared" si="5"/>
        <v>1575.7</v>
      </c>
      <c r="S17" s="27">
        <f t="shared" si="5"/>
        <v>1379.8999999999999</v>
      </c>
      <c r="T17" s="27">
        <f t="shared" si="5"/>
        <v>1645.5000000000002</v>
      </c>
      <c r="U17" s="27">
        <f t="shared" si="5"/>
        <v>1469.1000000000001</v>
      </c>
      <c r="V17" s="27">
        <f t="shared" si="5"/>
        <v>2000.8</v>
      </c>
      <c r="W17" s="27">
        <f t="shared" si="5"/>
        <v>1616.3999999999999</v>
      </c>
      <c r="X17" s="27">
        <f t="shared" si="5"/>
        <v>1463.3999999999999</v>
      </c>
      <c r="Y17" s="27">
        <f t="shared" si="5"/>
        <v>1747.2</v>
      </c>
      <c r="Z17" s="27">
        <f t="shared" si="5"/>
        <v>1996.1</v>
      </c>
      <c r="AA17" s="27">
        <f t="shared" si="5"/>
        <v>1787.3999999999999</v>
      </c>
      <c r="AB17" s="27">
        <f t="shared" si="5"/>
        <v>19311.7</v>
      </c>
      <c r="AC17" s="28">
        <f t="shared" si="1"/>
        <v>127.19999999999709</v>
      </c>
      <c r="AD17" s="28">
        <f t="shared" si="2"/>
        <v>0.66303526284238357</v>
      </c>
      <c r="AE17" s="29"/>
      <c r="AF17" s="30"/>
      <c r="AG17" s="17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</row>
    <row r="18" spans="1:79" ht="20.25" customHeight="1">
      <c r="A18" s="9"/>
      <c r="B18" s="38" t="s">
        <v>30</v>
      </c>
      <c r="C18" s="39">
        <f t="shared" ref="C18:AD18" si="6">ROUND(+C19,1)</f>
        <v>1243.7</v>
      </c>
      <c r="D18" s="39">
        <f t="shared" si="6"/>
        <v>1372</v>
      </c>
      <c r="E18" s="39">
        <f t="shared" si="6"/>
        <v>1625</v>
      </c>
      <c r="F18" s="39">
        <f t="shared" si="6"/>
        <v>1483.4</v>
      </c>
      <c r="G18" s="39">
        <f t="shared" si="6"/>
        <v>1628.8</v>
      </c>
      <c r="H18" s="39">
        <f t="shared" si="6"/>
        <v>1660.3</v>
      </c>
      <c r="I18" s="39">
        <f t="shared" si="6"/>
        <v>1633.6</v>
      </c>
      <c r="J18" s="39">
        <f t="shared" si="6"/>
        <v>1575.1</v>
      </c>
      <c r="K18" s="39">
        <f t="shared" si="6"/>
        <v>1483.1</v>
      </c>
      <c r="L18" s="39">
        <f t="shared" si="6"/>
        <v>1680.7</v>
      </c>
      <c r="M18" s="39">
        <f t="shared" si="6"/>
        <v>1770.2</v>
      </c>
      <c r="N18" s="39">
        <f t="shared" si="6"/>
        <v>1645.5</v>
      </c>
      <c r="O18" s="39">
        <f t="shared" si="6"/>
        <v>18801.400000000001</v>
      </c>
      <c r="P18" s="39">
        <f>ROUND(+P19,1)</f>
        <v>1230.0999999999999</v>
      </c>
      <c r="Q18" s="39">
        <f t="shared" si="6"/>
        <v>1329.1</v>
      </c>
      <c r="R18" s="39">
        <f t="shared" si="6"/>
        <v>1538.1</v>
      </c>
      <c r="S18" s="39">
        <f t="shared" si="6"/>
        <v>1344.1</v>
      </c>
      <c r="T18" s="39">
        <f t="shared" si="6"/>
        <v>1608.9</v>
      </c>
      <c r="U18" s="39">
        <f t="shared" si="6"/>
        <v>1439</v>
      </c>
      <c r="V18" s="39">
        <f t="shared" si="6"/>
        <v>1970.5</v>
      </c>
      <c r="W18" s="39">
        <f t="shared" si="6"/>
        <v>1582.1</v>
      </c>
      <c r="X18" s="39">
        <f t="shared" si="6"/>
        <v>1427.3</v>
      </c>
      <c r="Y18" s="39">
        <f>ROUND(+Y19+Y20,1)</f>
        <v>1715.3</v>
      </c>
      <c r="Z18" s="39">
        <f>ROUND(+Z19+Z20,1)</f>
        <v>1959.5</v>
      </c>
      <c r="AA18" s="39">
        <f>ROUND(+AA19+AA20,1)</f>
        <v>1747.1</v>
      </c>
      <c r="AB18" s="39">
        <f>ROUND(+AB19+AB20,1)</f>
        <v>18891.099999999999</v>
      </c>
      <c r="AC18" s="40">
        <f t="shared" si="6"/>
        <v>-25.5</v>
      </c>
      <c r="AD18" s="40">
        <f t="shared" si="6"/>
        <v>-0.1</v>
      </c>
      <c r="AE18" s="29"/>
      <c r="AF18" s="30"/>
      <c r="AG18" s="17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</row>
    <row r="19" spans="1:79" ht="17.25" customHeight="1">
      <c r="A19" s="9"/>
      <c r="B19" s="34" t="s">
        <v>31</v>
      </c>
      <c r="C19" s="35">
        <v>1243.7</v>
      </c>
      <c r="D19" s="41">
        <v>1372</v>
      </c>
      <c r="E19" s="41">
        <v>1625</v>
      </c>
      <c r="F19" s="41">
        <v>1483.4</v>
      </c>
      <c r="G19" s="41">
        <v>1628.8</v>
      </c>
      <c r="H19" s="41">
        <v>1660.3</v>
      </c>
      <c r="I19" s="41">
        <v>1633.6</v>
      </c>
      <c r="J19" s="41">
        <v>1575.1</v>
      </c>
      <c r="K19" s="41">
        <v>1483.1</v>
      </c>
      <c r="L19" s="41">
        <v>1680.7</v>
      </c>
      <c r="M19" s="41">
        <v>1770.2</v>
      </c>
      <c r="N19" s="41">
        <v>1645.5</v>
      </c>
      <c r="O19" s="35">
        <f>SUM(C19:N19)</f>
        <v>18801.400000000001</v>
      </c>
      <c r="P19" s="35">
        <v>1230.0999999999999</v>
      </c>
      <c r="Q19" s="41">
        <v>1329.1</v>
      </c>
      <c r="R19" s="41">
        <v>1538.1</v>
      </c>
      <c r="S19" s="41">
        <v>1344.1</v>
      </c>
      <c r="T19" s="41">
        <v>1608.9</v>
      </c>
      <c r="U19" s="41">
        <v>1439</v>
      </c>
      <c r="V19" s="41">
        <v>1970.5</v>
      </c>
      <c r="W19" s="41">
        <v>1582.1</v>
      </c>
      <c r="X19" s="41">
        <v>1427.32166106</v>
      </c>
      <c r="Y19" s="41">
        <v>1660.2</v>
      </c>
      <c r="Z19" s="41">
        <v>1899.4</v>
      </c>
      <c r="AA19" s="41">
        <v>1747.1</v>
      </c>
      <c r="AB19" s="35">
        <f>SUM(P19:AA19)</f>
        <v>18775.921661059998</v>
      </c>
      <c r="AC19" s="36">
        <f t="shared" ref="AC19:AC29" si="7">+AB19-O19</f>
        <v>-25.478338940003596</v>
      </c>
      <c r="AD19" s="36">
        <f t="shared" ref="AD19:AD27" si="8">+AC19/O19*100</f>
        <v>-0.13551298807537521</v>
      </c>
      <c r="AE19" s="29"/>
      <c r="AF19" s="30"/>
      <c r="AG19" s="17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</row>
    <row r="20" spans="1:79" ht="17.25" customHeight="1">
      <c r="A20" s="9"/>
      <c r="B20" s="34" t="s">
        <v>32</v>
      </c>
      <c r="C20" s="35">
        <v>0</v>
      </c>
      <c r="D20" s="41">
        <v>0</v>
      </c>
      <c r="E20" s="41">
        <v>0</v>
      </c>
      <c r="F20" s="41">
        <v>0</v>
      </c>
      <c r="G20" s="41">
        <v>0</v>
      </c>
      <c r="H20" s="41">
        <v>0</v>
      </c>
      <c r="I20" s="41">
        <v>0</v>
      </c>
      <c r="J20" s="41">
        <v>0</v>
      </c>
      <c r="K20" s="41">
        <v>0</v>
      </c>
      <c r="L20" s="41">
        <v>0</v>
      </c>
      <c r="M20" s="41">
        <v>0</v>
      </c>
      <c r="N20" s="41">
        <v>0</v>
      </c>
      <c r="O20" s="35">
        <f>SUM(C20:N20)</f>
        <v>0</v>
      </c>
      <c r="P20" s="35">
        <v>0</v>
      </c>
      <c r="Q20" s="41">
        <v>0</v>
      </c>
      <c r="R20" s="41">
        <v>0</v>
      </c>
      <c r="S20" s="41">
        <v>0</v>
      </c>
      <c r="T20" s="41">
        <v>0</v>
      </c>
      <c r="U20" s="41">
        <v>0</v>
      </c>
      <c r="V20" s="41">
        <v>0</v>
      </c>
      <c r="W20" s="41">
        <v>0</v>
      </c>
      <c r="X20" s="41">
        <v>0</v>
      </c>
      <c r="Y20" s="41">
        <v>55.1</v>
      </c>
      <c r="Z20" s="41">
        <v>60.1</v>
      </c>
      <c r="AA20" s="41">
        <v>0</v>
      </c>
      <c r="AB20" s="35">
        <f>SUM(P20:AA20)</f>
        <v>115.2</v>
      </c>
      <c r="AC20" s="36">
        <f>+AB20-O20</f>
        <v>115.2</v>
      </c>
      <c r="AD20" s="42" t="s">
        <v>33</v>
      </c>
      <c r="AE20" s="29"/>
      <c r="AF20" s="30"/>
      <c r="AG20" s="17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</row>
    <row r="21" spans="1:79" ht="22.5" customHeight="1">
      <c r="A21" s="9"/>
      <c r="B21" s="38" t="s">
        <v>34</v>
      </c>
      <c r="C21" s="27">
        <v>14</v>
      </c>
      <c r="D21" s="39">
        <v>19</v>
      </c>
      <c r="E21" s="39">
        <v>6.7</v>
      </c>
      <c r="F21" s="39">
        <v>7.6</v>
      </c>
      <c r="G21" s="39">
        <v>26.1</v>
      </c>
      <c r="H21" s="39">
        <v>27.4</v>
      </c>
      <c r="I21" s="39">
        <v>7.5</v>
      </c>
      <c r="J21" s="39">
        <v>23.5</v>
      </c>
      <c r="K21" s="39">
        <v>7.5</v>
      </c>
      <c r="L21" s="39">
        <v>6.6</v>
      </c>
      <c r="M21" s="39">
        <v>7.2</v>
      </c>
      <c r="N21" s="39">
        <v>28.3</v>
      </c>
      <c r="O21" s="27">
        <f>SUM(C21:N21)</f>
        <v>181.4</v>
      </c>
      <c r="P21" s="27">
        <v>9.3000000000000007</v>
      </c>
      <c r="Q21" s="39">
        <v>31.1</v>
      </c>
      <c r="R21" s="39">
        <v>24.9</v>
      </c>
      <c r="S21" s="39">
        <v>24.2</v>
      </c>
      <c r="T21" s="39">
        <v>21.7</v>
      </c>
      <c r="U21" s="39">
        <v>19.2</v>
      </c>
      <c r="V21" s="39">
        <v>14.5</v>
      </c>
      <c r="W21" s="39">
        <v>18.600000000000001</v>
      </c>
      <c r="X21" s="39">
        <v>22.1</v>
      </c>
      <c r="Y21" s="39">
        <v>16.5</v>
      </c>
      <c r="Z21" s="39">
        <v>19.8</v>
      </c>
      <c r="AA21" s="39">
        <v>19.5</v>
      </c>
      <c r="AB21" s="27">
        <f>SUM(P21:AA21)</f>
        <v>241.4</v>
      </c>
      <c r="AC21" s="40">
        <f t="shared" si="7"/>
        <v>60</v>
      </c>
      <c r="AD21" s="28">
        <f t="shared" si="8"/>
        <v>33.076074972436601</v>
      </c>
      <c r="AE21" s="29"/>
      <c r="AF21" s="30"/>
      <c r="AG21" s="17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</row>
    <row r="22" spans="1:79" ht="22.5" customHeight="1">
      <c r="A22" s="9"/>
      <c r="B22" s="38" t="s">
        <v>35</v>
      </c>
      <c r="C22" s="43">
        <f t="shared" ref="C22:AB22" si="9">SUM(C23:C24)</f>
        <v>18.100000000000001</v>
      </c>
      <c r="D22" s="43">
        <f t="shared" si="9"/>
        <v>18.200000000000003</v>
      </c>
      <c r="E22" s="43">
        <f t="shared" si="9"/>
        <v>19.2</v>
      </c>
      <c r="F22" s="43">
        <f t="shared" si="9"/>
        <v>21.200000000000003</v>
      </c>
      <c r="G22" s="43">
        <f t="shared" si="9"/>
        <v>18.400000000000002</v>
      </c>
      <c r="H22" s="43">
        <f t="shared" si="9"/>
        <v>18.100000000000001</v>
      </c>
      <c r="I22" s="43">
        <f t="shared" si="9"/>
        <v>18.8</v>
      </c>
      <c r="J22" s="43">
        <f t="shared" si="9"/>
        <v>19.2</v>
      </c>
      <c r="K22" s="43">
        <f t="shared" si="9"/>
        <v>14.7</v>
      </c>
      <c r="L22" s="43">
        <f t="shared" si="9"/>
        <v>10.199999999999999</v>
      </c>
      <c r="M22" s="43">
        <f t="shared" si="9"/>
        <v>10.600000000000001</v>
      </c>
      <c r="N22" s="43">
        <f t="shared" si="9"/>
        <v>15</v>
      </c>
      <c r="O22" s="43">
        <f t="shared" si="9"/>
        <v>201.70000000000002</v>
      </c>
      <c r="P22" s="43">
        <f t="shared" si="9"/>
        <v>15</v>
      </c>
      <c r="Q22" s="43">
        <f t="shared" si="9"/>
        <v>15.6</v>
      </c>
      <c r="R22" s="43">
        <f t="shared" si="9"/>
        <v>12.700000000000001</v>
      </c>
      <c r="S22" s="43">
        <f t="shared" si="9"/>
        <v>11.600000000000001</v>
      </c>
      <c r="T22" s="43">
        <f t="shared" si="9"/>
        <v>14.9</v>
      </c>
      <c r="U22" s="43">
        <f t="shared" si="9"/>
        <v>10.899999999999999</v>
      </c>
      <c r="V22" s="43">
        <f t="shared" si="9"/>
        <v>15.8</v>
      </c>
      <c r="W22" s="43">
        <f t="shared" si="9"/>
        <v>15.700000000000001</v>
      </c>
      <c r="X22" s="43">
        <f t="shared" si="9"/>
        <v>14</v>
      </c>
      <c r="Y22" s="43">
        <f t="shared" si="9"/>
        <v>15.4</v>
      </c>
      <c r="Z22" s="43">
        <f t="shared" si="9"/>
        <v>16.799999999999997</v>
      </c>
      <c r="AA22" s="43">
        <f t="shared" si="9"/>
        <v>20.799999999999997</v>
      </c>
      <c r="AB22" s="43">
        <f t="shared" si="9"/>
        <v>179.2</v>
      </c>
      <c r="AC22" s="44">
        <f t="shared" si="7"/>
        <v>-22.500000000000028</v>
      </c>
      <c r="AD22" s="44">
        <f t="shared" si="8"/>
        <v>-11.155180961824506</v>
      </c>
      <c r="AE22" s="29"/>
      <c r="AF22" s="30"/>
      <c r="AG22" s="17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</row>
    <row r="23" spans="1:79" ht="15" customHeight="1">
      <c r="A23" s="9"/>
      <c r="B23" s="34" t="s">
        <v>36</v>
      </c>
      <c r="C23" s="35">
        <v>9.6</v>
      </c>
      <c r="D23" s="35">
        <v>8.8000000000000007</v>
      </c>
      <c r="E23" s="35">
        <v>10.5</v>
      </c>
      <c r="F23" s="35">
        <v>8.9</v>
      </c>
      <c r="G23" s="35">
        <v>9.3000000000000007</v>
      </c>
      <c r="H23" s="35">
        <v>9.1999999999999993</v>
      </c>
      <c r="I23" s="35">
        <v>9.3000000000000007</v>
      </c>
      <c r="J23" s="35">
        <v>11</v>
      </c>
      <c r="K23" s="35">
        <v>8.1999999999999993</v>
      </c>
      <c r="L23" s="35">
        <v>6.8</v>
      </c>
      <c r="M23" s="35">
        <v>7.2</v>
      </c>
      <c r="N23" s="35">
        <v>12.3</v>
      </c>
      <c r="O23" s="35">
        <f>SUM(C23:N23)</f>
        <v>111.1</v>
      </c>
      <c r="P23" s="35">
        <v>13.7</v>
      </c>
      <c r="Q23" s="35">
        <v>11.6</v>
      </c>
      <c r="R23" s="35">
        <v>8.8000000000000007</v>
      </c>
      <c r="S23" s="35">
        <v>9.4</v>
      </c>
      <c r="T23" s="35">
        <v>10.4</v>
      </c>
      <c r="U23" s="35">
        <v>8.1</v>
      </c>
      <c r="V23" s="35">
        <v>11</v>
      </c>
      <c r="W23" s="35">
        <v>9.8000000000000007</v>
      </c>
      <c r="X23" s="35">
        <v>10.6</v>
      </c>
      <c r="Y23" s="35">
        <v>11.4</v>
      </c>
      <c r="Z23" s="35">
        <v>12.2</v>
      </c>
      <c r="AA23" s="35">
        <v>16.2</v>
      </c>
      <c r="AB23" s="35">
        <f>SUM(P23:AA23)</f>
        <v>133.19999999999999</v>
      </c>
      <c r="AC23" s="36">
        <f t="shared" si="7"/>
        <v>22.099999999999994</v>
      </c>
      <c r="AD23" s="36">
        <f t="shared" si="8"/>
        <v>19.891989198919887</v>
      </c>
      <c r="AE23" s="29"/>
      <c r="AF23" s="30"/>
      <c r="AG23" s="17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</row>
    <row r="24" spans="1:79" ht="15" customHeight="1">
      <c r="A24" s="9"/>
      <c r="B24" s="34" t="s">
        <v>28</v>
      </c>
      <c r="C24" s="35">
        <v>8.5</v>
      </c>
      <c r="D24" s="35">
        <v>9.4</v>
      </c>
      <c r="E24" s="35">
        <v>8.6999999999999993</v>
      </c>
      <c r="F24" s="35">
        <f>8+4.3</f>
        <v>12.3</v>
      </c>
      <c r="G24" s="35">
        <v>9.1000000000000014</v>
      </c>
      <c r="H24" s="35">
        <v>8.9</v>
      </c>
      <c r="I24" s="35">
        <v>9.5</v>
      </c>
      <c r="J24" s="35">
        <v>8.1999999999999993</v>
      </c>
      <c r="K24" s="35">
        <v>6.5</v>
      </c>
      <c r="L24" s="35">
        <v>3.4</v>
      </c>
      <c r="M24" s="35">
        <v>3.4000000000000004</v>
      </c>
      <c r="N24" s="35">
        <v>2.7</v>
      </c>
      <c r="O24" s="35">
        <f>SUM(C24:N24)</f>
        <v>90.600000000000023</v>
      </c>
      <c r="P24" s="35">
        <v>1.3</v>
      </c>
      <c r="Q24" s="35">
        <v>4</v>
      </c>
      <c r="R24" s="35">
        <v>3.9</v>
      </c>
      <c r="S24" s="35">
        <v>2.2000000000000002</v>
      </c>
      <c r="T24" s="35">
        <v>4.5</v>
      </c>
      <c r="U24" s="35">
        <v>2.8</v>
      </c>
      <c r="V24" s="35">
        <v>4.8</v>
      </c>
      <c r="W24" s="35">
        <v>5.9</v>
      </c>
      <c r="X24" s="35">
        <v>3.4</v>
      </c>
      <c r="Y24" s="35">
        <v>4</v>
      </c>
      <c r="Z24" s="35">
        <v>4.5999999999999996</v>
      </c>
      <c r="AA24" s="35">
        <v>4.5999999999999996</v>
      </c>
      <c r="AB24" s="35">
        <f>SUM(P24:AA24)</f>
        <v>46</v>
      </c>
      <c r="AC24" s="36">
        <f t="shared" si="7"/>
        <v>-44.600000000000023</v>
      </c>
      <c r="AD24" s="36">
        <f t="shared" si="8"/>
        <v>-49.227373068432684</v>
      </c>
      <c r="AE24" s="29"/>
      <c r="AF24" s="30"/>
      <c r="AG24" s="17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</row>
    <row r="25" spans="1:79" ht="22.5" customHeight="1">
      <c r="A25" s="9"/>
      <c r="B25" s="45" t="s">
        <v>37</v>
      </c>
      <c r="C25" s="27">
        <f t="shared" ref="C25:AB25" si="10">SUM(C26:C27)</f>
        <v>12.799999999999999</v>
      </c>
      <c r="D25" s="27">
        <f t="shared" si="10"/>
        <v>4</v>
      </c>
      <c r="E25" s="27">
        <f t="shared" si="10"/>
        <v>4.9000000000000004</v>
      </c>
      <c r="F25" s="27">
        <f t="shared" si="10"/>
        <v>4.0999999999999996</v>
      </c>
      <c r="G25" s="27">
        <f t="shared" si="10"/>
        <v>10</v>
      </c>
      <c r="H25" s="27">
        <f t="shared" si="10"/>
        <v>11.5</v>
      </c>
      <c r="I25" s="27">
        <f t="shared" si="10"/>
        <v>4.9000000000000004</v>
      </c>
      <c r="J25" s="27">
        <f t="shared" si="10"/>
        <v>5.4</v>
      </c>
      <c r="K25" s="27">
        <f t="shared" si="10"/>
        <v>14.3</v>
      </c>
      <c r="L25" s="27">
        <f t="shared" si="10"/>
        <v>5.5</v>
      </c>
      <c r="M25" s="27">
        <f t="shared" si="10"/>
        <v>5.3</v>
      </c>
      <c r="N25" s="27">
        <f t="shared" si="10"/>
        <v>4.6000000000000005</v>
      </c>
      <c r="O25" s="27">
        <f t="shared" si="10"/>
        <v>87.300000000000011</v>
      </c>
      <c r="P25" s="27">
        <f t="shared" si="10"/>
        <v>3</v>
      </c>
      <c r="Q25" s="27">
        <f t="shared" si="10"/>
        <v>4.3</v>
      </c>
      <c r="R25" s="27">
        <f t="shared" si="10"/>
        <v>4.5999999999999996</v>
      </c>
      <c r="S25" s="27">
        <f t="shared" si="10"/>
        <v>4.6000000000000005</v>
      </c>
      <c r="T25" s="27">
        <f t="shared" si="10"/>
        <v>4.4000000000000004</v>
      </c>
      <c r="U25" s="27">
        <f t="shared" si="10"/>
        <v>3.5</v>
      </c>
      <c r="V25" s="27">
        <f t="shared" si="10"/>
        <v>5.6</v>
      </c>
      <c r="W25" s="27">
        <f t="shared" si="10"/>
        <v>4.7</v>
      </c>
      <c r="X25" s="27">
        <f t="shared" si="10"/>
        <v>5.0999999999999996</v>
      </c>
      <c r="Y25" s="27">
        <f t="shared" si="10"/>
        <v>5.0999999999999996</v>
      </c>
      <c r="Z25" s="27">
        <f t="shared" si="10"/>
        <v>4.5999999999999996</v>
      </c>
      <c r="AA25" s="27">
        <f t="shared" si="10"/>
        <v>4.5</v>
      </c>
      <c r="AB25" s="27">
        <f t="shared" si="10"/>
        <v>54.000000000000007</v>
      </c>
      <c r="AC25" s="28">
        <f t="shared" si="7"/>
        <v>-33.300000000000004</v>
      </c>
      <c r="AD25" s="28">
        <f t="shared" si="8"/>
        <v>-38.144329896907216</v>
      </c>
      <c r="AE25" s="29"/>
      <c r="AF25" s="30"/>
      <c r="AG25" s="17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</row>
    <row r="26" spans="1:79" ht="15.75" customHeight="1">
      <c r="A26" s="9"/>
      <c r="B26" s="34" t="s">
        <v>38</v>
      </c>
      <c r="C26" s="35">
        <v>0.7</v>
      </c>
      <c r="D26" s="35">
        <v>0.1</v>
      </c>
      <c r="E26" s="35">
        <v>0.7</v>
      </c>
      <c r="F26" s="35">
        <v>0.1</v>
      </c>
      <c r="G26" s="35">
        <v>0.7</v>
      </c>
      <c r="H26" s="35">
        <v>0.8</v>
      </c>
      <c r="I26" s="35">
        <v>0.2</v>
      </c>
      <c r="J26" s="35">
        <v>0.5</v>
      </c>
      <c r="K26" s="35">
        <v>0.4</v>
      </c>
      <c r="L26" s="35">
        <v>0.8</v>
      </c>
      <c r="M26" s="35">
        <v>0.5</v>
      </c>
      <c r="N26" s="35">
        <v>0.4</v>
      </c>
      <c r="O26" s="35">
        <f>SUM(C26:N26)</f>
        <v>5.9</v>
      </c>
      <c r="P26" s="35">
        <v>0</v>
      </c>
      <c r="Q26" s="35">
        <v>0.7</v>
      </c>
      <c r="R26" s="35">
        <v>0.1</v>
      </c>
      <c r="S26" s="35">
        <v>0.9</v>
      </c>
      <c r="T26" s="35">
        <v>0.4</v>
      </c>
      <c r="U26" s="35">
        <v>0.4</v>
      </c>
      <c r="V26" s="35">
        <v>1.4</v>
      </c>
      <c r="W26" s="35">
        <v>0.8</v>
      </c>
      <c r="X26" s="35">
        <v>0.5</v>
      </c>
      <c r="Y26" s="35">
        <v>1</v>
      </c>
      <c r="Z26" s="35">
        <v>0.5</v>
      </c>
      <c r="AA26" s="35">
        <v>0.3</v>
      </c>
      <c r="AB26" s="35">
        <f>SUM(P26:AA26)</f>
        <v>7</v>
      </c>
      <c r="AC26" s="36">
        <f t="shared" si="7"/>
        <v>1.0999999999999996</v>
      </c>
      <c r="AD26" s="36">
        <f t="shared" si="8"/>
        <v>18.644067796610162</v>
      </c>
      <c r="AE26" s="29"/>
      <c r="AF26" s="30"/>
      <c r="AG26" s="17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</row>
    <row r="27" spans="1:79" ht="15.75" customHeight="1">
      <c r="A27" s="9"/>
      <c r="B27" s="34" t="s">
        <v>39</v>
      </c>
      <c r="C27" s="35">
        <v>12.1</v>
      </c>
      <c r="D27" s="35">
        <v>3.9</v>
      </c>
      <c r="E27" s="35">
        <v>4.2</v>
      </c>
      <c r="F27" s="35">
        <v>4</v>
      </c>
      <c r="G27" s="35">
        <v>9.3000000000000007</v>
      </c>
      <c r="H27" s="35">
        <v>10.7</v>
      </c>
      <c r="I27" s="35">
        <v>4.7</v>
      </c>
      <c r="J27" s="35">
        <v>4.9000000000000004</v>
      </c>
      <c r="K27" s="35">
        <v>13.9</v>
      </c>
      <c r="L27" s="35">
        <v>4.7</v>
      </c>
      <c r="M27" s="35">
        <v>4.8</v>
      </c>
      <c r="N27" s="35">
        <v>4.2</v>
      </c>
      <c r="O27" s="35">
        <f>SUM(C27:N27)</f>
        <v>81.400000000000006</v>
      </c>
      <c r="P27" s="35">
        <v>3</v>
      </c>
      <c r="Q27" s="35">
        <v>3.6</v>
      </c>
      <c r="R27" s="35">
        <v>4.5</v>
      </c>
      <c r="S27" s="35">
        <v>3.7</v>
      </c>
      <c r="T27" s="35">
        <v>4</v>
      </c>
      <c r="U27" s="35">
        <v>3.1</v>
      </c>
      <c r="V27" s="35">
        <v>4.2</v>
      </c>
      <c r="W27" s="35">
        <v>3.9</v>
      </c>
      <c r="X27" s="35">
        <v>4.5999999999999996</v>
      </c>
      <c r="Y27" s="35">
        <v>4.0999999999999996</v>
      </c>
      <c r="Z27" s="35">
        <v>4.0999999999999996</v>
      </c>
      <c r="AA27" s="35">
        <v>4.2</v>
      </c>
      <c r="AB27" s="35">
        <f>SUM(P27:AA27)</f>
        <v>47.000000000000007</v>
      </c>
      <c r="AC27" s="36">
        <f t="shared" si="7"/>
        <v>-34.4</v>
      </c>
      <c r="AD27" s="36">
        <f t="shared" si="8"/>
        <v>-42.260442260442254</v>
      </c>
      <c r="AE27" s="29"/>
      <c r="AF27" s="30"/>
      <c r="AG27" s="17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</row>
    <row r="28" spans="1:79" ht="18" customHeight="1">
      <c r="A28" s="9"/>
      <c r="B28" s="25" t="s">
        <v>40</v>
      </c>
      <c r="C28" s="27">
        <v>0</v>
      </c>
      <c r="D28" s="27">
        <v>0</v>
      </c>
      <c r="E28" s="27">
        <v>0</v>
      </c>
      <c r="F28" s="27">
        <v>0</v>
      </c>
      <c r="G28" s="27">
        <v>0</v>
      </c>
      <c r="H28" s="27">
        <v>0</v>
      </c>
      <c r="I28" s="27">
        <v>0</v>
      </c>
      <c r="J28" s="27">
        <v>0</v>
      </c>
      <c r="K28" s="27">
        <v>0</v>
      </c>
      <c r="L28" s="27">
        <v>0</v>
      </c>
      <c r="M28" s="27">
        <v>0</v>
      </c>
      <c r="N28" s="27">
        <v>0</v>
      </c>
      <c r="O28" s="27">
        <f>SUM(C28:N28)</f>
        <v>0</v>
      </c>
      <c r="P28" s="27">
        <v>0</v>
      </c>
      <c r="Q28" s="27">
        <v>0</v>
      </c>
      <c r="R28" s="27">
        <v>0</v>
      </c>
      <c r="S28" s="27">
        <v>0</v>
      </c>
      <c r="T28" s="27">
        <v>0</v>
      </c>
      <c r="U28" s="27">
        <v>0</v>
      </c>
      <c r="V28" s="27">
        <v>0</v>
      </c>
      <c r="W28" s="27">
        <v>0</v>
      </c>
      <c r="X28" s="27">
        <v>0</v>
      </c>
      <c r="Y28" s="27">
        <v>0</v>
      </c>
      <c r="Z28" s="27">
        <v>0</v>
      </c>
      <c r="AA28" s="27">
        <v>0</v>
      </c>
      <c r="AB28" s="27">
        <f>SUM(P28:AA28)</f>
        <v>0</v>
      </c>
      <c r="AC28" s="28">
        <f t="shared" si="7"/>
        <v>0</v>
      </c>
      <c r="AD28" s="28">
        <v>0</v>
      </c>
      <c r="AE28" s="46"/>
      <c r="AF28" s="47"/>
      <c r="AG28" s="17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</row>
    <row r="29" spans="1:79" ht="19.5" customHeight="1" thickBot="1">
      <c r="A29" s="9"/>
      <c r="B29" s="48" t="s">
        <v>41</v>
      </c>
      <c r="C29" s="49">
        <f t="shared" ref="C29:AB29" si="11">+C25+C8+C28</f>
        <v>4354.9000000000005</v>
      </c>
      <c r="D29" s="49">
        <f t="shared" si="11"/>
        <v>4730.3</v>
      </c>
      <c r="E29" s="49">
        <f t="shared" si="11"/>
        <v>5410.0999999999995</v>
      </c>
      <c r="F29" s="49">
        <f t="shared" si="11"/>
        <v>5437.1</v>
      </c>
      <c r="G29" s="49">
        <f t="shared" si="11"/>
        <v>6023.9000000000005</v>
      </c>
      <c r="H29" s="49">
        <f t="shared" si="11"/>
        <v>5593.2</v>
      </c>
      <c r="I29" s="49">
        <f t="shared" si="11"/>
        <v>6009.2</v>
      </c>
      <c r="J29" s="49">
        <f t="shared" si="11"/>
        <v>5455.9</v>
      </c>
      <c r="K29" s="49">
        <f t="shared" si="11"/>
        <v>5402.7000000000007</v>
      </c>
      <c r="L29" s="49">
        <f t="shared" si="11"/>
        <v>5769.1</v>
      </c>
      <c r="M29" s="49">
        <f t="shared" si="11"/>
        <v>6302</v>
      </c>
      <c r="N29" s="49">
        <f t="shared" si="11"/>
        <v>5698.9000000000005</v>
      </c>
      <c r="O29" s="49">
        <f t="shared" si="11"/>
        <v>66187.3</v>
      </c>
      <c r="P29" s="49">
        <f t="shared" si="11"/>
        <v>4183</v>
      </c>
      <c r="Q29" s="49">
        <f t="shared" si="11"/>
        <v>4516</v>
      </c>
      <c r="R29" s="49">
        <f t="shared" si="11"/>
        <v>5669.6</v>
      </c>
      <c r="S29" s="49">
        <f t="shared" si="11"/>
        <v>4378.6000000000004</v>
      </c>
      <c r="T29" s="49">
        <f t="shared" si="11"/>
        <v>5369.3</v>
      </c>
      <c r="U29" s="49">
        <f t="shared" si="11"/>
        <v>4503.7</v>
      </c>
      <c r="V29" s="49">
        <f t="shared" si="11"/>
        <v>6104.7000000000007</v>
      </c>
      <c r="W29" s="49">
        <f t="shared" si="11"/>
        <v>5320.4</v>
      </c>
      <c r="X29" s="49">
        <f t="shared" si="11"/>
        <v>4742.8</v>
      </c>
      <c r="Y29" s="49">
        <f t="shared" si="11"/>
        <v>6124.4000000000005</v>
      </c>
      <c r="Z29" s="49">
        <f t="shared" si="11"/>
        <v>6340</v>
      </c>
      <c r="AA29" s="49">
        <f t="shared" si="11"/>
        <v>6245.2999999999993</v>
      </c>
      <c r="AB29" s="49">
        <f t="shared" si="11"/>
        <v>63497.799999999988</v>
      </c>
      <c r="AC29" s="49">
        <f t="shared" si="7"/>
        <v>-2689.5000000000146</v>
      </c>
      <c r="AD29" s="50">
        <f>+AC29/O29*100</f>
        <v>-4.0634683693095415</v>
      </c>
      <c r="AE29" s="29"/>
      <c r="AF29" s="30"/>
      <c r="AG29" s="17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</row>
    <row r="30" spans="1:79" ht="6" customHeight="1" thickTop="1">
      <c r="A30" s="9"/>
      <c r="B30" s="9"/>
      <c r="C30" s="29"/>
      <c r="D30" s="29"/>
      <c r="E30" s="29"/>
      <c r="F30" s="29"/>
      <c r="G30" s="29"/>
      <c r="H30" s="29"/>
      <c r="I30" s="29"/>
      <c r="J30" s="29"/>
      <c r="K30" s="29"/>
      <c r="L30" s="29"/>
      <c r="M30" s="29"/>
      <c r="N30" s="29"/>
      <c r="O30" s="29"/>
      <c r="P30" s="29"/>
      <c r="Q30" s="29"/>
      <c r="R30" s="29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30"/>
      <c r="AF30" s="30"/>
      <c r="AG30" s="17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</row>
    <row r="31" spans="1:79">
      <c r="A31" s="9"/>
      <c r="B31" s="51" t="s">
        <v>42</v>
      </c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30"/>
      <c r="P31" s="30"/>
      <c r="Q31" s="30"/>
      <c r="R31" s="30"/>
      <c r="S31" s="30"/>
      <c r="T31" s="30"/>
      <c r="U31" s="30"/>
      <c r="V31" s="30"/>
      <c r="W31" s="30"/>
      <c r="X31" s="30"/>
      <c r="Y31" s="30"/>
      <c r="Z31" s="30"/>
      <c r="AA31" s="30"/>
      <c r="AB31" s="30"/>
      <c r="AC31" s="17"/>
      <c r="AD31" s="17"/>
      <c r="AE31" s="17"/>
      <c r="AF31" s="17"/>
      <c r="AG31" s="17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</row>
    <row r="32" spans="1:79" ht="18.75" customHeight="1">
      <c r="A32" s="9"/>
      <c r="B32" s="53" t="s">
        <v>43</v>
      </c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30"/>
      <c r="Q32" s="30"/>
      <c r="R32" s="30"/>
      <c r="S32" s="30"/>
      <c r="T32" s="30"/>
      <c r="U32" s="30"/>
      <c r="V32" s="30"/>
      <c r="W32" s="30"/>
      <c r="X32" s="30"/>
      <c r="Y32" s="30"/>
      <c r="Z32" s="30"/>
      <c r="AA32" s="30"/>
      <c r="AB32" s="30"/>
      <c r="AC32" s="17"/>
      <c r="AD32" s="17"/>
      <c r="AE32" s="17"/>
      <c r="AF32" s="17"/>
      <c r="AG32" s="17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</row>
    <row r="33" spans="1:79" ht="20.25" customHeight="1">
      <c r="A33" s="54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30"/>
      <c r="Q33" s="30"/>
      <c r="R33" s="30"/>
      <c r="S33" s="30"/>
      <c r="T33" s="30"/>
      <c r="U33" s="30"/>
      <c r="V33" s="30"/>
      <c r="W33" s="30"/>
      <c r="X33" s="30"/>
      <c r="Y33" s="30"/>
      <c r="Z33" s="30"/>
      <c r="AA33" s="30"/>
      <c r="AB33" s="30"/>
      <c r="AC33" s="17"/>
      <c r="AD33" s="17"/>
      <c r="AE33" s="17"/>
      <c r="AF33" s="17"/>
      <c r="AG33" s="17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</row>
    <row r="34" spans="1:79" ht="4.5" customHeight="1">
      <c r="A34" s="9"/>
      <c r="B34" s="16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  <c r="AA34" s="17"/>
      <c r="AB34" s="17"/>
      <c r="AC34" s="17"/>
      <c r="AD34" s="17"/>
      <c r="AE34" s="17"/>
      <c r="AF34" s="17"/>
      <c r="AG34" s="17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</row>
    <row r="35" spans="1:79">
      <c r="A35" s="9"/>
      <c r="B35" s="16"/>
      <c r="C35" s="17"/>
      <c r="D35" s="17"/>
      <c r="E35" s="17"/>
      <c r="F35" s="17"/>
      <c r="G35" s="17"/>
      <c r="H35" s="17"/>
      <c r="I35" s="17"/>
      <c r="J35" s="17"/>
      <c r="K35" s="17"/>
      <c r="L35" s="17"/>
      <c r="M35" s="17"/>
      <c r="N35" s="17"/>
      <c r="O35" s="17"/>
      <c r="P35" s="30"/>
      <c r="Q35" s="30"/>
      <c r="R35" s="30"/>
      <c r="S35" s="30"/>
      <c r="T35" s="30"/>
      <c r="U35" s="30"/>
      <c r="V35" s="30"/>
      <c r="W35" s="30"/>
      <c r="X35" s="30"/>
      <c r="Y35" s="30"/>
      <c r="Z35" s="30"/>
      <c r="AA35" s="30"/>
      <c r="AB35" s="17"/>
      <c r="AC35" s="17"/>
      <c r="AD35" s="17"/>
      <c r="AE35" s="17"/>
      <c r="AF35" s="17"/>
      <c r="AG35" s="17"/>
      <c r="AH35" s="55"/>
      <c r="AI35" s="55"/>
      <c r="AJ35" s="55"/>
      <c r="AK35" s="55"/>
      <c r="AL35" s="55"/>
      <c r="AM35" s="55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</row>
    <row r="36" spans="1:79">
      <c r="A36" s="9"/>
      <c r="B36" s="17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55"/>
      <c r="AI36" s="55"/>
      <c r="AJ36" s="55"/>
      <c r="AK36" s="55"/>
      <c r="AL36" s="55"/>
      <c r="AM36" s="55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</row>
    <row r="37" spans="1:79">
      <c r="A37" s="9"/>
      <c r="B37" s="17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55"/>
      <c r="AI37" s="55"/>
      <c r="AJ37" s="55"/>
      <c r="AK37" s="55"/>
      <c r="AL37" s="55"/>
      <c r="AM37" s="55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</row>
    <row r="38" spans="1:79">
      <c r="A38" s="9"/>
      <c r="B38" s="17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55"/>
      <c r="AI38" s="55"/>
      <c r="AJ38" s="55"/>
      <c r="AK38" s="55"/>
      <c r="AL38" s="55"/>
      <c r="AM38" s="55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</row>
    <row r="39" spans="1:79">
      <c r="A39" s="9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17"/>
      <c r="AC39" s="17"/>
      <c r="AD39" s="17"/>
      <c r="AE39" s="17"/>
      <c r="AF39" s="17"/>
      <c r="AG39" s="17"/>
      <c r="AH39" s="55"/>
      <c r="AI39" s="55"/>
      <c r="AJ39" s="55"/>
      <c r="AK39" s="55"/>
      <c r="AL39" s="55"/>
      <c r="AM39" s="55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</row>
    <row r="40" spans="1:79">
      <c r="A40" s="9"/>
      <c r="B40" s="17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55"/>
      <c r="AI40" s="55"/>
      <c r="AJ40" s="55"/>
      <c r="AK40" s="55"/>
      <c r="AL40" s="55"/>
      <c r="AM40" s="55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</row>
    <row r="41" spans="1:79">
      <c r="A41" s="9"/>
      <c r="B41" s="17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55"/>
      <c r="AI41" s="55"/>
      <c r="AJ41" s="55"/>
      <c r="AK41" s="55"/>
      <c r="AL41" s="55"/>
      <c r="AM41" s="55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</row>
    <row r="42" spans="1:79">
      <c r="A42" s="9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55"/>
      <c r="AI42" s="55"/>
      <c r="AJ42" s="55"/>
      <c r="AK42" s="55"/>
      <c r="AL42" s="55"/>
      <c r="AM42" s="55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</row>
    <row r="43" spans="1:79">
      <c r="A43" s="9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55"/>
      <c r="AI43" s="55"/>
      <c r="AJ43" s="55"/>
      <c r="AK43" s="55"/>
      <c r="AL43" s="55"/>
      <c r="AM43" s="55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</row>
    <row r="44" spans="1:79">
      <c r="A44" s="9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55"/>
      <c r="AI44" s="55"/>
      <c r="AJ44" s="55"/>
      <c r="AK44" s="55"/>
      <c r="AL44" s="55"/>
      <c r="AM44" s="55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</row>
    <row r="45" spans="1:79">
      <c r="A45" s="9"/>
      <c r="B45" s="17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55"/>
      <c r="AI45" s="55"/>
      <c r="AJ45" s="55"/>
      <c r="AK45" s="55"/>
      <c r="AL45" s="55"/>
      <c r="AM45" s="55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</row>
    <row r="46" spans="1:79">
      <c r="A46" s="9"/>
      <c r="B46" s="17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55"/>
      <c r="AI46" s="55"/>
      <c r="AJ46" s="55"/>
      <c r="AK46" s="55"/>
      <c r="AL46" s="55"/>
      <c r="AM46" s="55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</row>
    <row r="47" spans="1:79">
      <c r="A47" s="9"/>
      <c r="B47" s="17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55"/>
      <c r="AI47" s="55"/>
      <c r="AJ47" s="55"/>
      <c r="AK47" s="55"/>
      <c r="AL47" s="55"/>
      <c r="AM47" s="55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</row>
    <row r="48" spans="1:79">
      <c r="A48" s="9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55"/>
      <c r="AI48" s="55"/>
      <c r="AJ48" s="55"/>
      <c r="AK48" s="55"/>
      <c r="AL48" s="55"/>
      <c r="AM48" s="55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</row>
    <row r="49" spans="1:79">
      <c r="A49" s="9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55"/>
      <c r="AI49" s="55"/>
      <c r="AJ49" s="55"/>
      <c r="AK49" s="55"/>
      <c r="AL49" s="55"/>
      <c r="AM49" s="55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</row>
    <row r="50" spans="1:79">
      <c r="A50" s="9"/>
      <c r="B50" s="17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55"/>
      <c r="AI50" s="55"/>
      <c r="AJ50" s="55"/>
      <c r="AK50" s="55"/>
      <c r="AL50" s="55"/>
      <c r="AM50" s="55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</row>
    <row r="51" spans="1:79">
      <c r="A51" s="9"/>
      <c r="B51" s="17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55"/>
      <c r="AI51" s="55"/>
      <c r="AJ51" s="55"/>
      <c r="AK51" s="55"/>
      <c r="AL51" s="55"/>
      <c r="AM51" s="55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</row>
    <row r="52" spans="1:79">
      <c r="A52" s="9"/>
      <c r="B52" s="17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55"/>
      <c r="AI52" s="55"/>
      <c r="AJ52" s="55"/>
      <c r="AK52" s="55"/>
      <c r="AL52" s="55"/>
      <c r="AM52" s="55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</row>
    <row r="53" spans="1:79">
      <c r="A53" s="9"/>
      <c r="B53" s="17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55"/>
      <c r="AI53" s="55"/>
      <c r="AJ53" s="55"/>
      <c r="AK53" s="55"/>
      <c r="AL53" s="55"/>
      <c r="AM53" s="55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</row>
    <row r="54" spans="1:79">
      <c r="A54" s="9"/>
      <c r="B54" s="17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55"/>
      <c r="AI54" s="55"/>
      <c r="AJ54" s="55"/>
      <c r="AK54" s="55"/>
      <c r="AL54" s="55"/>
      <c r="AM54" s="55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</row>
    <row r="55" spans="1:79">
      <c r="A55" s="9"/>
      <c r="B55" s="17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55"/>
      <c r="AI55" s="55"/>
      <c r="AJ55" s="55"/>
      <c r="AK55" s="55"/>
      <c r="AL55" s="55"/>
      <c r="AM55" s="55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</row>
    <row r="56" spans="1:79">
      <c r="A56" s="9"/>
      <c r="B56" s="17"/>
      <c r="C56" s="17"/>
      <c r="D56" s="17"/>
      <c r="E56" s="17"/>
      <c r="F56" s="17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55"/>
      <c r="AI56" s="55"/>
      <c r="AJ56" s="55"/>
      <c r="AK56" s="55"/>
      <c r="AL56" s="55"/>
      <c r="AM56" s="55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</row>
    <row r="57" spans="1:79">
      <c r="A57" s="9"/>
      <c r="B57" s="17"/>
      <c r="C57" s="17"/>
      <c r="D57" s="17"/>
      <c r="E57" s="17"/>
      <c r="F57" s="17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55"/>
      <c r="AI57" s="55"/>
      <c r="AJ57" s="55"/>
      <c r="AK57" s="55"/>
      <c r="AL57" s="55"/>
      <c r="AM57" s="55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</row>
    <row r="58" spans="1:79">
      <c r="A58" s="9"/>
      <c r="B58" s="17"/>
      <c r="C58" s="17"/>
      <c r="D58" s="17"/>
      <c r="E58" s="17"/>
      <c r="F58" s="17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55"/>
      <c r="AI58" s="55"/>
      <c r="AJ58" s="55"/>
      <c r="AK58" s="55"/>
      <c r="AL58" s="55"/>
      <c r="AM58" s="55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</row>
    <row r="59" spans="1:79">
      <c r="A59" s="9"/>
      <c r="B59" s="17"/>
      <c r="C59" s="17"/>
      <c r="D59" s="17"/>
      <c r="E59" s="17"/>
      <c r="F59" s="17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55"/>
      <c r="AI59" s="55"/>
      <c r="AJ59" s="55"/>
      <c r="AK59" s="55"/>
      <c r="AL59" s="55"/>
      <c r="AM59" s="55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</row>
    <row r="60" spans="1:79">
      <c r="A60" s="9"/>
      <c r="B60" s="17"/>
      <c r="C60" s="17"/>
      <c r="D60" s="17"/>
      <c r="E60" s="17"/>
      <c r="F60" s="17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55"/>
      <c r="AI60" s="55"/>
      <c r="AJ60" s="55"/>
      <c r="AK60" s="55"/>
      <c r="AL60" s="55"/>
      <c r="AM60" s="55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</row>
    <row r="61" spans="1:79">
      <c r="A61" s="9"/>
      <c r="B61" s="17"/>
      <c r="C61" s="17"/>
      <c r="D61" s="17"/>
      <c r="E61" s="17"/>
      <c r="F61" s="17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55"/>
      <c r="AI61" s="55"/>
      <c r="AJ61" s="55"/>
      <c r="AK61" s="55"/>
      <c r="AL61" s="55"/>
      <c r="AM61" s="55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</row>
    <row r="62" spans="1:79">
      <c r="A62" s="9"/>
      <c r="B62" s="17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55"/>
      <c r="AI62" s="55"/>
      <c r="AJ62" s="55"/>
      <c r="AK62" s="55"/>
      <c r="AL62" s="55"/>
      <c r="AM62" s="55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</row>
    <row r="63" spans="1:79">
      <c r="A63" s="9"/>
      <c r="B63" s="17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55"/>
      <c r="AI63" s="55"/>
      <c r="AJ63" s="55"/>
      <c r="AK63" s="55"/>
      <c r="AL63" s="55"/>
      <c r="AM63" s="55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</row>
    <row r="64" spans="1:79">
      <c r="A64" s="9"/>
      <c r="B64" s="17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55"/>
      <c r="AI64" s="55"/>
      <c r="AJ64" s="55"/>
      <c r="AK64" s="55"/>
      <c r="AL64" s="55"/>
      <c r="AM64" s="55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</row>
    <row r="65" spans="1:79">
      <c r="A65" s="9"/>
      <c r="B65" s="17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55"/>
      <c r="AI65" s="55"/>
      <c r="AJ65" s="55"/>
      <c r="AK65" s="55"/>
      <c r="AL65" s="55"/>
      <c r="AM65" s="55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</row>
    <row r="66" spans="1:79">
      <c r="A66" s="9"/>
      <c r="B66" s="17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55"/>
      <c r="AI66" s="55"/>
      <c r="AJ66" s="55"/>
      <c r="AK66" s="55"/>
      <c r="AL66" s="55"/>
      <c r="AM66" s="55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</row>
    <row r="67" spans="1:79">
      <c r="A67" s="9"/>
      <c r="B67" s="17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55"/>
      <c r="AI67" s="55"/>
      <c r="AJ67" s="55"/>
      <c r="AK67" s="55"/>
      <c r="AL67" s="55"/>
      <c r="AM67" s="55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</row>
    <row r="68" spans="1:79">
      <c r="A68" s="9"/>
      <c r="B68" s="17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55"/>
      <c r="AI68" s="55"/>
      <c r="AJ68" s="55"/>
      <c r="AK68" s="55"/>
      <c r="AL68" s="55"/>
      <c r="AM68" s="55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</row>
    <row r="69" spans="1:79">
      <c r="A69" s="9"/>
      <c r="B69" s="17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55"/>
      <c r="AI69" s="55"/>
      <c r="AJ69" s="55"/>
      <c r="AK69" s="55"/>
      <c r="AL69" s="55"/>
      <c r="AM69" s="55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</row>
    <row r="70" spans="1:79">
      <c r="A70" s="9"/>
      <c r="B70" s="17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55"/>
      <c r="AI70" s="55"/>
      <c r="AJ70" s="55"/>
      <c r="AK70" s="55"/>
      <c r="AL70" s="55"/>
      <c r="AM70" s="55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</row>
    <row r="71" spans="1:79">
      <c r="A71" s="9"/>
      <c r="B71" s="17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55"/>
      <c r="AI71" s="55"/>
      <c r="AJ71" s="55"/>
      <c r="AK71" s="55"/>
      <c r="AL71" s="55"/>
      <c r="AM71" s="55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</row>
    <row r="72" spans="1:79">
      <c r="A72" s="9"/>
      <c r="B72" s="17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55"/>
      <c r="AI72" s="55"/>
      <c r="AJ72" s="55"/>
      <c r="AK72" s="55"/>
      <c r="AL72" s="55"/>
      <c r="AM72" s="55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</row>
    <row r="73" spans="1:79">
      <c r="A73" s="9"/>
      <c r="B73" s="17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55"/>
      <c r="AI73" s="55"/>
      <c r="AJ73" s="55"/>
      <c r="AK73" s="55"/>
      <c r="AL73" s="55"/>
      <c r="AM73" s="55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</row>
    <row r="74" spans="1:79">
      <c r="A74" s="9"/>
      <c r="B74" s="17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55"/>
      <c r="AI74" s="55"/>
      <c r="AJ74" s="55"/>
      <c r="AK74" s="55"/>
      <c r="AL74" s="55"/>
      <c r="AM74" s="55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</row>
    <row r="75" spans="1:79">
      <c r="A75" s="9"/>
      <c r="B75" s="17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55"/>
      <c r="AI75" s="55"/>
      <c r="AJ75" s="55"/>
      <c r="AK75" s="55"/>
      <c r="AL75" s="55"/>
      <c r="AM75" s="55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</row>
    <row r="76" spans="1:79">
      <c r="A76" s="9"/>
      <c r="B76" s="17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55"/>
      <c r="AI76" s="55"/>
      <c r="AJ76" s="55"/>
      <c r="AK76" s="55"/>
      <c r="AL76" s="55"/>
      <c r="AM76" s="55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</row>
    <row r="77" spans="1:79">
      <c r="A77" s="9"/>
      <c r="B77" s="17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55"/>
      <c r="AI77" s="55"/>
      <c r="AJ77" s="55"/>
      <c r="AK77" s="55"/>
      <c r="AL77" s="55"/>
      <c r="AM77" s="55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</row>
    <row r="78" spans="1:79">
      <c r="A78" s="9"/>
      <c r="B78" s="17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55"/>
      <c r="AI78" s="55"/>
      <c r="AJ78" s="55"/>
      <c r="AK78" s="55"/>
      <c r="AL78" s="55"/>
      <c r="AM78" s="55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</row>
    <row r="79" spans="1:79">
      <c r="A79" s="9"/>
      <c r="B79" s="17"/>
      <c r="C79" s="17"/>
      <c r="D79" s="17"/>
      <c r="E79" s="17"/>
      <c r="F79" s="17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55"/>
      <c r="AI79" s="55"/>
      <c r="AJ79" s="55"/>
      <c r="AK79" s="55"/>
      <c r="AL79" s="55"/>
      <c r="AM79" s="55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</row>
    <row r="80" spans="1:79">
      <c r="A80" s="9"/>
      <c r="B80" s="17"/>
      <c r="C80" s="17"/>
      <c r="D80" s="17"/>
      <c r="E80" s="17"/>
      <c r="F80" s="17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55"/>
      <c r="AI80" s="55"/>
      <c r="AJ80" s="55"/>
      <c r="AK80" s="55"/>
      <c r="AL80" s="55"/>
      <c r="AM80" s="55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</row>
    <row r="81" spans="1:79">
      <c r="A81" s="9"/>
      <c r="B81" s="17"/>
      <c r="C81" s="17"/>
      <c r="D81" s="17"/>
      <c r="E81" s="17"/>
      <c r="F81" s="17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55"/>
      <c r="AI81" s="55"/>
      <c r="AJ81" s="55"/>
      <c r="AK81" s="55"/>
      <c r="AL81" s="55"/>
      <c r="AM81" s="55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</row>
    <row r="82" spans="1:79">
      <c r="A82" s="9"/>
      <c r="B82" s="17"/>
      <c r="C82" s="17"/>
      <c r="D82" s="17"/>
      <c r="E82" s="17"/>
      <c r="F82" s="17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55"/>
      <c r="AI82" s="55"/>
      <c r="AJ82" s="55"/>
      <c r="AK82" s="55"/>
      <c r="AL82" s="55"/>
      <c r="AM82" s="55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</row>
    <row r="83" spans="1:79">
      <c r="A83" s="9"/>
      <c r="B83" s="17"/>
      <c r="C83" s="17"/>
      <c r="D83" s="17"/>
      <c r="E83" s="17"/>
      <c r="F83" s="17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55"/>
      <c r="AI83" s="55"/>
      <c r="AJ83" s="55"/>
      <c r="AK83" s="55"/>
      <c r="AL83" s="55"/>
      <c r="AM83" s="55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</row>
    <row r="84" spans="1:79">
      <c r="A84" s="9"/>
      <c r="B84" s="17"/>
      <c r="C84" s="17"/>
      <c r="D84" s="17"/>
      <c r="E84" s="17"/>
      <c r="F84" s="17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55"/>
      <c r="AI84" s="55"/>
      <c r="AJ84" s="55"/>
      <c r="AK84" s="55"/>
      <c r="AL84" s="55"/>
      <c r="AM84" s="55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</row>
    <row r="85" spans="1:79">
      <c r="A85" s="9"/>
      <c r="B85" s="17"/>
      <c r="C85" s="17"/>
      <c r="D85" s="17"/>
      <c r="E85" s="17"/>
      <c r="F85" s="17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55"/>
      <c r="AI85" s="55"/>
      <c r="AJ85" s="55"/>
      <c r="AK85" s="55"/>
      <c r="AL85" s="55"/>
      <c r="AM85" s="55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</row>
    <row r="86" spans="1:79">
      <c r="A86" s="9"/>
      <c r="B86" s="17"/>
      <c r="C86" s="17"/>
      <c r="D86" s="17"/>
      <c r="E86" s="17"/>
      <c r="F86" s="17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55"/>
      <c r="AI86" s="55"/>
      <c r="AJ86" s="55"/>
      <c r="AK86" s="55"/>
      <c r="AL86" s="55"/>
      <c r="AM86" s="55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</row>
    <row r="87" spans="1:79">
      <c r="A87" s="9"/>
      <c r="B87" s="17"/>
      <c r="C87" s="17"/>
      <c r="D87" s="17"/>
      <c r="E87" s="17"/>
      <c r="F87" s="17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55"/>
      <c r="AI87" s="55"/>
      <c r="AJ87" s="55"/>
      <c r="AK87" s="55"/>
      <c r="AL87" s="55"/>
      <c r="AM87" s="55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</row>
    <row r="88" spans="1:79">
      <c r="A88" s="9"/>
      <c r="B88" s="17"/>
      <c r="C88" s="17"/>
      <c r="D88" s="17"/>
      <c r="E88" s="17"/>
      <c r="F88" s="17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55"/>
      <c r="AI88" s="55"/>
      <c r="AJ88" s="55"/>
      <c r="AK88" s="55"/>
      <c r="AL88" s="55"/>
      <c r="AM88" s="55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</row>
    <row r="89" spans="1:79">
      <c r="A89" s="9"/>
      <c r="B89" s="17"/>
      <c r="C89" s="17"/>
      <c r="D89" s="17"/>
      <c r="E89" s="17"/>
      <c r="F89" s="17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55"/>
      <c r="AI89" s="55"/>
      <c r="AJ89" s="55"/>
      <c r="AK89" s="55"/>
      <c r="AL89" s="55"/>
      <c r="AM89" s="55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</row>
    <row r="90" spans="1:79">
      <c r="A90" s="9"/>
      <c r="B90" s="17"/>
      <c r="C90" s="17"/>
      <c r="D90" s="17"/>
      <c r="E90" s="17"/>
      <c r="F90" s="17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55"/>
      <c r="AI90" s="55"/>
      <c r="AJ90" s="55"/>
      <c r="AK90" s="55"/>
      <c r="AL90" s="55"/>
      <c r="AM90" s="55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</row>
    <row r="91" spans="1:79">
      <c r="A91" s="9"/>
      <c r="B91" s="17"/>
      <c r="C91" s="17"/>
      <c r="D91" s="17"/>
      <c r="E91" s="17"/>
      <c r="F91" s="17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55"/>
      <c r="AI91" s="55"/>
      <c r="AJ91" s="55"/>
      <c r="AK91" s="55"/>
      <c r="AL91" s="55"/>
      <c r="AM91" s="55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</row>
    <row r="92" spans="1:79">
      <c r="A92" s="9"/>
      <c r="B92" s="17"/>
      <c r="C92" s="17"/>
      <c r="D92" s="17"/>
      <c r="E92" s="17"/>
      <c r="F92" s="17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55"/>
      <c r="AI92" s="55"/>
      <c r="AJ92" s="55"/>
      <c r="AK92" s="55"/>
      <c r="AL92" s="55"/>
      <c r="AM92" s="55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2"/>
      <c r="BN92" s="2"/>
      <c r="BO92" s="2"/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</row>
    <row r="93" spans="1:79">
      <c r="A93" s="9"/>
      <c r="B93" s="17"/>
      <c r="C93" s="17"/>
      <c r="D93" s="17"/>
      <c r="E93" s="17"/>
      <c r="F93" s="17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55"/>
      <c r="AI93" s="55"/>
      <c r="AJ93" s="55"/>
      <c r="AK93" s="55"/>
      <c r="AL93" s="55"/>
      <c r="AM93" s="55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/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</row>
    <row r="94" spans="1:79">
      <c r="A94" s="9"/>
      <c r="B94" s="17"/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55"/>
      <c r="AI94" s="55"/>
      <c r="AJ94" s="55"/>
      <c r="AK94" s="55"/>
      <c r="AL94" s="55"/>
      <c r="AM94" s="55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</row>
    <row r="95" spans="1:79">
      <c r="A95" s="9"/>
      <c r="B95" s="17"/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55"/>
      <c r="AI95" s="55"/>
      <c r="AJ95" s="55"/>
      <c r="AK95" s="55"/>
      <c r="AL95" s="55"/>
      <c r="AM95" s="55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</row>
    <row r="96" spans="1:79">
      <c r="A96" s="9"/>
      <c r="B96" s="17"/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55"/>
      <c r="AI96" s="55"/>
      <c r="AJ96" s="55"/>
      <c r="AK96" s="55"/>
      <c r="AL96" s="55"/>
      <c r="AM96" s="55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</row>
    <row r="97" spans="1:79">
      <c r="A97" s="9"/>
      <c r="B97" s="17"/>
      <c r="C97" s="17"/>
      <c r="D97" s="17"/>
      <c r="E97" s="17"/>
      <c r="F97" s="17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55"/>
      <c r="AI97" s="55"/>
      <c r="AJ97" s="55"/>
      <c r="AK97" s="55"/>
      <c r="AL97" s="55"/>
      <c r="AM97" s="55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</row>
    <row r="98" spans="1:79">
      <c r="A98" s="9"/>
      <c r="B98" s="17"/>
      <c r="C98" s="17"/>
      <c r="D98" s="17"/>
      <c r="E98" s="17"/>
      <c r="F98" s="17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55"/>
      <c r="AI98" s="55"/>
      <c r="AJ98" s="55"/>
      <c r="AK98" s="55"/>
      <c r="AL98" s="55"/>
      <c r="AM98" s="55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</row>
    <row r="99" spans="1:79">
      <c r="A99" s="9"/>
      <c r="B99" s="17"/>
      <c r="C99" s="17"/>
      <c r="D99" s="17"/>
      <c r="E99" s="17"/>
      <c r="F99" s="17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55"/>
      <c r="AI99" s="55"/>
      <c r="AJ99" s="55"/>
      <c r="AK99" s="55"/>
      <c r="AL99" s="55"/>
      <c r="AM99" s="55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</row>
    <row r="100" spans="1:79">
      <c r="A100" s="9"/>
      <c r="B100" s="17"/>
      <c r="C100" s="17"/>
      <c r="D100" s="17"/>
      <c r="E100" s="17"/>
      <c r="F100" s="17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55"/>
      <c r="AI100" s="55"/>
      <c r="AJ100" s="55"/>
      <c r="AK100" s="55"/>
      <c r="AL100" s="55"/>
      <c r="AM100" s="55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</row>
    <row r="101" spans="1:79">
      <c r="A101" s="9"/>
      <c r="B101" s="17"/>
      <c r="C101" s="17"/>
      <c r="D101" s="17"/>
      <c r="E101" s="17"/>
      <c r="F101" s="17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55"/>
      <c r="AI101" s="55"/>
      <c r="AJ101" s="55"/>
      <c r="AK101" s="55"/>
      <c r="AL101" s="55"/>
      <c r="AM101" s="55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</row>
    <row r="102" spans="1:79">
      <c r="A102" s="9"/>
      <c r="B102" s="17"/>
      <c r="C102" s="17"/>
      <c r="D102" s="17"/>
      <c r="E102" s="17"/>
      <c r="F102" s="17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55"/>
      <c r="AI102" s="55"/>
      <c r="AJ102" s="55"/>
      <c r="AK102" s="55"/>
      <c r="AL102" s="55"/>
      <c r="AM102" s="55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</row>
    <row r="103" spans="1:79">
      <c r="A103" s="9"/>
      <c r="B103" s="17"/>
      <c r="C103" s="17"/>
      <c r="D103" s="17"/>
      <c r="E103" s="17"/>
      <c r="F103" s="17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55"/>
      <c r="AI103" s="55"/>
      <c r="AJ103" s="55"/>
      <c r="AK103" s="55"/>
      <c r="AL103" s="55"/>
      <c r="AM103" s="55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</row>
    <row r="104" spans="1:79">
      <c r="A104" s="9"/>
      <c r="B104" s="17"/>
      <c r="C104" s="17"/>
      <c r="D104" s="17"/>
      <c r="E104" s="17"/>
      <c r="F104" s="17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55"/>
      <c r="AI104" s="55"/>
      <c r="AJ104" s="55"/>
      <c r="AK104" s="55"/>
      <c r="AL104" s="55"/>
      <c r="AM104" s="55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</row>
    <row r="105" spans="1:79">
      <c r="A105" s="9"/>
      <c r="B105" s="17"/>
      <c r="C105" s="17"/>
      <c r="D105" s="17"/>
      <c r="E105" s="17"/>
      <c r="F105" s="17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55"/>
      <c r="AI105" s="55"/>
      <c r="AJ105" s="55"/>
      <c r="AK105" s="55"/>
      <c r="AL105" s="55"/>
      <c r="AM105" s="55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</row>
    <row r="106" spans="1:79">
      <c r="A106" s="9"/>
      <c r="B106" s="17"/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55"/>
      <c r="AI106" s="55"/>
      <c r="AJ106" s="55"/>
      <c r="AK106" s="55"/>
      <c r="AL106" s="55"/>
      <c r="AM106" s="55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/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</row>
    <row r="107" spans="1:79">
      <c r="A107" s="9"/>
      <c r="B107" s="17"/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55"/>
      <c r="AI107" s="55"/>
      <c r="AJ107" s="55"/>
      <c r="AK107" s="55"/>
      <c r="AL107" s="55"/>
      <c r="AM107" s="55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</row>
    <row r="108" spans="1:79">
      <c r="B108" s="55"/>
      <c r="C108" s="55"/>
      <c r="D108" s="55"/>
      <c r="E108" s="55"/>
      <c r="F108" s="55"/>
      <c r="G108" s="55"/>
      <c r="H108" s="55"/>
      <c r="I108" s="55"/>
      <c r="J108" s="55"/>
      <c r="K108" s="55"/>
      <c r="L108" s="55"/>
      <c r="M108" s="55"/>
      <c r="N108" s="55"/>
      <c r="O108" s="55"/>
      <c r="P108" s="55"/>
      <c r="Q108" s="55"/>
      <c r="R108" s="55"/>
      <c r="S108" s="55"/>
      <c r="T108" s="55"/>
      <c r="U108" s="55"/>
      <c r="V108" s="55"/>
      <c r="W108" s="55"/>
      <c r="X108" s="55"/>
      <c r="Y108" s="55"/>
      <c r="Z108" s="55"/>
      <c r="AA108" s="55"/>
      <c r="AB108" s="55"/>
      <c r="AC108" s="55"/>
      <c r="AD108" s="55"/>
      <c r="AE108" s="55"/>
      <c r="AF108" s="55"/>
      <c r="AG108" s="55"/>
      <c r="AH108" s="55"/>
      <c r="AI108" s="55"/>
      <c r="AJ108" s="55"/>
      <c r="AK108" s="55"/>
      <c r="AL108" s="55"/>
      <c r="AM108" s="55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</row>
    <row r="109" spans="1:79">
      <c r="B109" s="55"/>
      <c r="C109" s="55"/>
      <c r="D109" s="55"/>
      <c r="E109" s="55"/>
      <c r="F109" s="55"/>
      <c r="G109" s="55"/>
      <c r="H109" s="55"/>
      <c r="I109" s="55"/>
      <c r="J109" s="55"/>
      <c r="K109" s="55"/>
      <c r="L109" s="55"/>
      <c r="M109" s="55"/>
      <c r="N109" s="55"/>
      <c r="O109" s="55"/>
      <c r="P109" s="55"/>
      <c r="Q109" s="55"/>
      <c r="R109" s="55"/>
      <c r="S109" s="55"/>
      <c r="T109" s="55"/>
      <c r="U109" s="55"/>
      <c r="V109" s="55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</row>
    <row r="110" spans="1:79">
      <c r="B110" s="55"/>
      <c r="C110" s="55"/>
      <c r="D110" s="55"/>
      <c r="E110" s="55"/>
      <c r="F110" s="55"/>
      <c r="G110" s="55"/>
      <c r="H110" s="55"/>
      <c r="I110" s="55"/>
      <c r="J110" s="55"/>
      <c r="K110" s="55"/>
      <c r="L110" s="55"/>
      <c r="M110" s="55"/>
      <c r="N110" s="55"/>
      <c r="O110" s="55"/>
      <c r="P110" s="55"/>
      <c r="Q110" s="55"/>
      <c r="R110" s="55"/>
      <c r="S110" s="55"/>
      <c r="T110" s="55"/>
      <c r="U110" s="55"/>
      <c r="V110" s="55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</row>
    <row r="111" spans="1:79">
      <c r="B111" s="55"/>
      <c r="C111" s="55"/>
      <c r="D111" s="55"/>
      <c r="E111" s="55"/>
      <c r="F111" s="55"/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5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/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</row>
    <row r="112" spans="1:79">
      <c r="B112" s="55"/>
      <c r="C112" s="55"/>
      <c r="D112" s="55"/>
      <c r="E112" s="55"/>
      <c r="F112" s="55"/>
      <c r="G112" s="55"/>
      <c r="H112" s="55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5"/>
      <c r="T112" s="55"/>
      <c r="U112" s="55"/>
      <c r="V112" s="55"/>
      <c r="W112" s="55"/>
      <c r="X112" s="55"/>
      <c r="Y112" s="55"/>
      <c r="Z112" s="55"/>
      <c r="AA112" s="55"/>
      <c r="AB112" s="55"/>
      <c r="AC112" s="55"/>
      <c r="AD112" s="55"/>
      <c r="AE112" s="55"/>
      <c r="AF112" s="55"/>
      <c r="AG112" s="55"/>
      <c r="AH112" s="55"/>
      <c r="AI112" s="55"/>
      <c r="AJ112" s="55"/>
      <c r="AK112" s="55"/>
      <c r="AL112" s="55"/>
      <c r="AM112" s="55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</row>
    <row r="113" spans="2:79">
      <c r="B113" s="55"/>
      <c r="C113" s="55"/>
      <c r="D113" s="55"/>
      <c r="E113" s="55"/>
      <c r="F113" s="55"/>
      <c r="G113" s="55"/>
      <c r="H113" s="55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5"/>
      <c r="T113" s="55"/>
      <c r="U113" s="55"/>
      <c r="V113" s="55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</row>
    <row r="114" spans="2:79">
      <c r="B114" s="55"/>
      <c r="C114" s="55"/>
      <c r="D114" s="55"/>
      <c r="E114" s="55"/>
      <c r="F114" s="55"/>
      <c r="G114" s="55"/>
      <c r="H114" s="55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5"/>
      <c r="T114" s="55"/>
      <c r="U114" s="55"/>
      <c r="V114" s="55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</row>
    <row r="115" spans="2:79">
      <c r="B115" s="55"/>
      <c r="C115" s="55"/>
      <c r="D115" s="55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</row>
    <row r="116" spans="2:79"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</row>
    <row r="117" spans="2:79">
      <c r="B117" s="55"/>
      <c r="C117" s="55"/>
      <c r="D117" s="55"/>
      <c r="E117" s="55"/>
      <c r="F117" s="55"/>
      <c r="G117" s="55"/>
      <c r="H117" s="55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5"/>
      <c r="T117" s="55"/>
      <c r="U117" s="55"/>
      <c r="V117" s="55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/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</row>
    <row r="118" spans="2:79">
      <c r="B118" s="55"/>
      <c r="C118" s="55"/>
      <c r="D118" s="55"/>
      <c r="E118" s="55"/>
      <c r="F118" s="55"/>
      <c r="G118" s="55"/>
      <c r="H118" s="55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5"/>
      <c r="T118" s="55"/>
      <c r="U118" s="55"/>
      <c r="V118" s="55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/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</row>
    <row r="119" spans="2:79">
      <c r="B119" s="55"/>
      <c r="C119" s="55"/>
      <c r="D119" s="55"/>
      <c r="E119" s="55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5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</row>
    <row r="120" spans="2:79">
      <c r="B120" s="55"/>
      <c r="C120" s="55"/>
      <c r="D120" s="55"/>
      <c r="E120" s="55"/>
      <c r="F120" s="55"/>
      <c r="G120" s="55"/>
      <c r="H120" s="55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5"/>
      <c r="T120" s="55"/>
      <c r="U120" s="55"/>
      <c r="V120" s="55"/>
      <c r="W120" s="55"/>
      <c r="X120" s="55"/>
      <c r="Y120" s="55"/>
      <c r="Z120" s="55"/>
      <c r="AA120" s="55"/>
      <c r="AB120" s="55"/>
      <c r="AC120" s="55"/>
      <c r="AD120" s="55"/>
      <c r="AE120" s="55"/>
      <c r="AF120" s="55"/>
      <c r="AG120" s="55"/>
      <c r="AH120" s="55"/>
      <c r="AI120" s="55"/>
      <c r="AJ120" s="55"/>
      <c r="AK120" s="55"/>
      <c r="AL120" s="55"/>
      <c r="AM120" s="55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/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</row>
    <row r="121" spans="2:79">
      <c r="B121" s="55"/>
      <c r="C121" s="55"/>
      <c r="D121" s="55"/>
      <c r="E121" s="55"/>
      <c r="F121" s="55"/>
      <c r="G121" s="55"/>
      <c r="H121" s="55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5"/>
      <c r="T121" s="55"/>
      <c r="U121" s="55"/>
      <c r="V121" s="55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</row>
    <row r="122" spans="2:79">
      <c r="B122" s="55"/>
      <c r="C122" s="55"/>
      <c r="D122" s="55"/>
      <c r="E122" s="55"/>
      <c r="F122" s="55"/>
      <c r="G122" s="55"/>
      <c r="H122" s="55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5"/>
      <c r="T122" s="55"/>
      <c r="U122" s="55"/>
      <c r="V122" s="55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</row>
    <row r="123" spans="2:79">
      <c r="B123" s="55"/>
      <c r="C123" s="55"/>
      <c r="D123" s="55"/>
      <c r="E123" s="55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5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</row>
    <row r="124" spans="2:79">
      <c r="B124" s="55"/>
      <c r="C124" s="55"/>
      <c r="D124" s="55"/>
      <c r="E124" s="55"/>
      <c r="F124" s="55"/>
      <c r="G124" s="55"/>
      <c r="H124" s="55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5"/>
      <c r="T124" s="55"/>
      <c r="U124" s="55"/>
      <c r="V124" s="55"/>
      <c r="W124" s="55"/>
      <c r="X124" s="55"/>
      <c r="Y124" s="55"/>
      <c r="Z124" s="55"/>
      <c r="AA124" s="55"/>
      <c r="AB124" s="55"/>
      <c r="AC124" s="55"/>
      <c r="AD124" s="55"/>
      <c r="AE124" s="55"/>
      <c r="AF124" s="55"/>
      <c r="AG124" s="55"/>
      <c r="AH124" s="55"/>
      <c r="AI124" s="55"/>
      <c r="AJ124" s="55"/>
      <c r="AK124" s="55"/>
      <c r="AL124" s="55"/>
      <c r="AM124" s="55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</row>
    <row r="125" spans="2:79">
      <c r="B125" s="55"/>
      <c r="C125" s="55"/>
      <c r="D125" s="55"/>
      <c r="E125" s="55"/>
      <c r="F125" s="55"/>
      <c r="G125" s="55"/>
      <c r="H125" s="55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5"/>
      <c r="T125" s="55"/>
      <c r="U125" s="55"/>
      <c r="V125" s="55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</row>
    <row r="126" spans="2:79">
      <c r="B126" s="55"/>
      <c r="C126" s="55"/>
      <c r="D126" s="55"/>
      <c r="E126" s="55"/>
      <c r="F126" s="55"/>
      <c r="G126" s="55"/>
      <c r="H126" s="55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5"/>
      <c r="T126" s="55"/>
      <c r="U126" s="55"/>
      <c r="V126" s="55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</row>
    <row r="127" spans="2:79">
      <c r="B127" s="55"/>
      <c r="C127" s="55"/>
      <c r="D127" s="55"/>
      <c r="E127" s="55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5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</row>
    <row r="128" spans="2:79">
      <c r="B128" s="55"/>
      <c r="C128" s="55"/>
      <c r="D128" s="55"/>
      <c r="E128" s="55"/>
      <c r="F128" s="55"/>
      <c r="G128" s="55"/>
      <c r="H128" s="55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5"/>
      <c r="T128" s="55"/>
      <c r="U128" s="55"/>
      <c r="V128" s="55"/>
      <c r="W128" s="55"/>
      <c r="X128" s="55"/>
      <c r="Y128" s="55"/>
      <c r="Z128" s="55"/>
      <c r="AA128" s="55"/>
      <c r="AB128" s="55"/>
      <c r="AC128" s="55"/>
      <c r="AD128" s="55"/>
      <c r="AE128" s="55"/>
      <c r="AF128" s="55"/>
      <c r="AG128" s="55"/>
      <c r="AH128" s="55"/>
      <c r="AI128" s="55"/>
      <c r="AJ128" s="55"/>
      <c r="AK128" s="55"/>
      <c r="AL128" s="55"/>
      <c r="AM128" s="55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</row>
    <row r="129" spans="2:79">
      <c r="B129" s="55"/>
      <c r="C129" s="55"/>
      <c r="D129" s="55"/>
      <c r="E129" s="55"/>
      <c r="F129" s="55"/>
      <c r="G129" s="55"/>
      <c r="H129" s="55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5"/>
      <c r="T129" s="55"/>
      <c r="U129" s="55"/>
      <c r="V129" s="55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</row>
    <row r="130" spans="2:79">
      <c r="B130" s="55"/>
      <c r="C130" s="55"/>
      <c r="D130" s="55"/>
      <c r="E130" s="55"/>
      <c r="F130" s="55"/>
      <c r="G130" s="55"/>
      <c r="H130" s="55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5"/>
      <c r="T130" s="55"/>
      <c r="U130" s="55"/>
      <c r="V130" s="55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</row>
    <row r="131" spans="2:79">
      <c r="B131" s="55"/>
      <c r="C131" s="55"/>
      <c r="D131" s="55"/>
      <c r="E131" s="55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5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</row>
    <row r="132" spans="2:79">
      <c r="B132" s="55"/>
      <c r="C132" s="55"/>
      <c r="D132" s="55"/>
      <c r="E132" s="55"/>
      <c r="F132" s="55"/>
      <c r="G132" s="55"/>
      <c r="H132" s="55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5"/>
      <c r="T132" s="55"/>
      <c r="U132" s="55"/>
      <c r="V132" s="55"/>
      <c r="W132" s="55"/>
      <c r="X132" s="55"/>
      <c r="Y132" s="55"/>
      <c r="Z132" s="55"/>
      <c r="AA132" s="55"/>
      <c r="AB132" s="55"/>
      <c r="AC132" s="55"/>
      <c r="AD132" s="55"/>
      <c r="AE132" s="55"/>
      <c r="AF132" s="55"/>
      <c r="AG132" s="55"/>
      <c r="AH132" s="55"/>
      <c r="AI132" s="55"/>
      <c r="AJ132" s="55"/>
      <c r="AK132" s="55"/>
      <c r="AL132" s="55"/>
      <c r="AM132" s="55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</row>
    <row r="133" spans="2:79">
      <c r="B133" s="55"/>
      <c r="C133" s="55"/>
      <c r="D133" s="55"/>
      <c r="E133" s="55"/>
      <c r="F133" s="55"/>
      <c r="G133" s="55"/>
      <c r="H133" s="55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5"/>
      <c r="T133" s="55"/>
      <c r="U133" s="55"/>
      <c r="V133" s="55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</row>
    <row r="134" spans="2:79">
      <c r="B134" s="55"/>
      <c r="C134" s="55"/>
      <c r="D134" s="55"/>
      <c r="E134" s="55"/>
      <c r="F134" s="55"/>
      <c r="G134" s="55"/>
      <c r="H134" s="55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5"/>
      <c r="T134" s="55"/>
      <c r="U134" s="55"/>
      <c r="V134" s="55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</row>
    <row r="135" spans="2:79">
      <c r="B135" s="55"/>
      <c r="C135" s="55"/>
      <c r="D135" s="55"/>
      <c r="E135" s="55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5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</row>
    <row r="136" spans="2:79">
      <c r="B136" s="55"/>
      <c r="C136" s="55"/>
      <c r="D136" s="55"/>
      <c r="E136" s="55"/>
      <c r="F136" s="55"/>
      <c r="G136" s="55"/>
      <c r="H136" s="55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5"/>
      <c r="T136" s="55"/>
      <c r="U136" s="55"/>
      <c r="V136" s="55"/>
      <c r="W136" s="55"/>
      <c r="X136" s="55"/>
      <c r="Y136" s="55"/>
      <c r="Z136" s="55"/>
      <c r="AA136" s="55"/>
      <c r="AB136" s="55"/>
      <c r="AC136" s="55"/>
      <c r="AD136" s="55"/>
      <c r="AE136" s="55"/>
      <c r="AF136" s="55"/>
      <c r="AG136" s="55"/>
      <c r="AH136" s="55"/>
      <c r="AI136" s="55"/>
      <c r="AJ136" s="55"/>
      <c r="AK136" s="55"/>
      <c r="AL136" s="55"/>
      <c r="AM136" s="55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/>
      <c r="BN136" s="2"/>
      <c r="BO136" s="2"/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</row>
    <row r="137" spans="2:79">
      <c r="B137" s="55"/>
      <c r="C137" s="55"/>
      <c r="D137" s="55"/>
      <c r="E137" s="55"/>
      <c r="F137" s="55"/>
      <c r="G137" s="55"/>
      <c r="H137" s="55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5"/>
      <c r="T137" s="55"/>
      <c r="U137" s="55"/>
      <c r="V137" s="55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</row>
    <row r="138" spans="2:79">
      <c r="B138" s="55"/>
      <c r="C138" s="55"/>
      <c r="D138" s="55"/>
      <c r="E138" s="55"/>
      <c r="F138" s="55"/>
      <c r="G138" s="55"/>
      <c r="H138" s="55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5"/>
      <c r="T138" s="55"/>
      <c r="U138" s="55"/>
      <c r="V138" s="55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</row>
    <row r="139" spans="2:79">
      <c r="B139" s="55"/>
      <c r="C139" s="55"/>
      <c r="D139" s="55"/>
      <c r="E139" s="55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5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</row>
    <row r="140" spans="2:79">
      <c r="B140" s="55"/>
      <c r="C140" s="55"/>
      <c r="D140" s="55"/>
      <c r="E140" s="55"/>
      <c r="F140" s="55"/>
      <c r="G140" s="55"/>
      <c r="H140" s="55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5"/>
      <c r="T140" s="55"/>
      <c r="U140" s="55"/>
      <c r="V140" s="55"/>
      <c r="W140" s="55"/>
      <c r="X140" s="55"/>
      <c r="Y140" s="55"/>
      <c r="Z140" s="55"/>
      <c r="AA140" s="55"/>
      <c r="AB140" s="55"/>
      <c r="AC140" s="55"/>
      <c r="AD140" s="55"/>
      <c r="AE140" s="55"/>
      <c r="AF140" s="55"/>
      <c r="AG140" s="55"/>
      <c r="AH140" s="55"/>
      <c r="AI140" s="55"/>
      <c r="AJ140" s="55"/>
      <c r="AK140" s="55"/>
      <c r="AL140" s="55"/>
      <c r="AM140" s="55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</row>
    <row r="141" spans="2:79">
      <c r="B141" s="55"/>
      <c r="C141" s="55"/>
      <c r="D141" s="55"/>
      <c r="E141" s="55"/>
      <c r="F141" s="55"/>
      <c r="G141" s="55"/>
      <c r="H141" s="55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5"/>
      <c r="T141" s="55"/>
      <c r="U141" s="55"/>
      <c r="V141" s="55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</row>
    <row r="142" spans="2:79">
      <c r="B142" s="55"/>
      <c r="C142" s="55"/>
      <c r="D142" s="55"/>
      <c r="E142" s="55"/>
      <c r="F142" s="55"/>
      <c r="G142" s="55"/>
      <c r="H142" s="55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5"/>
      <c r="T142" s="55"/>
      <c r="U142" s="55"/>
      <c r="V142" s="55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</row>
    <row r="143" spans="2:79">
      <c r="B143" s="55"/>
      <c r="C143" s="55"/>
      <c r="D143" s="55"/>
      <c r="E143" s="55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5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</row>
    <row r="144" spans="2:79">
      <c r="B144" s="55"/>
      <c r="C144" s="55"/>
      <c r="D144" s="55"/>
      <c r="E144" s="55"/>
      <c r="F144" s="55"/>
      <c r="G144" s="55"/>
      <c r="H144" s="55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5"/>
      <c r="T144" s="55"/>
      <c r="U144" s="55"/>
      <c r="V144" s="55"/>
      <c r="W144" s="55"/>
      <c r="X144" s="55"/>
      <c r="Y144" s="55"/>
      <c r="Z144" s="55"/>
      <c r="AA144" s="55"/>
      <c r="AB144" s="55"/>
      <c r="AC144" s="55"/>
      <c r="AD144" s="55"/>
      <c r="AE144" s="55"/>
      <c r="AF144" s="55"/>
      <c r="AG144" s="55"/>
      <c r="AH144" s="55"/>
      <c r="AI144" s="55"/>
      <c r="AJ144" s="55"/>
      <c r="AK144" s="55"/>
      <c r="AL144" s="55"/>
      <c r="AM144" s="55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</row>
    <row r="145" spans="2:79">
      <c r="B145" s="55"/>
      <c r="C145" s="55"/>
      <c r="D145" s="55"/>
      <c r="E145" s="55"/>
      <c r="F145" s="55"/>
      <c r="G145" s="55"/>
      <c r="H145" s="55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5"/>
      <c r="T145" s="55"/>
      <c r="U145" s="55"/>
      <c r="V145" s="55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/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</row>
    <row r="146" spans="2:79">
      <c r="B146" s="55"/>
      <c r="C146" s="55"/>
      <c r="D146" s="55"/>
      <c r="E146" s="55"/>
      <c r="F146" s="55"/>
      <c r="G146" s="55"/>
      <c r="H146" s="55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5"/>
      <c r="T146" s="55"/>
      <c r="U146" s="55"/>
      <c r="V146" s="55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</row>
    <row r="147" spans="2:79">
      <c r="B147" s="55"/>
      <c r="C147" s="55"/>
      <c r="D147" s="55"/>
      <c r="E147" s="55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5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</row>
    <row r="148" spans="2:79">
      <c r="B148" s="55"/>
      <c r="C148" s="55"/>
      <c r="D148" s="55"/>
      <c r="E148" s="55"/>
      <c r="F148" s="55"/>
      <c r="G148" s="55"/>
      <c r="H148" s="55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5"/>
      <c r="T148" s="55"/>
      <c r="U148" s="55"/>
      <c r="V148" s="55"/>
      <c r="W148" s="55"/>
      <c r="X148" s="55"/>
      <c r="Y148" s="55"/>
      <c r="Z148" s="55"/>
      <c r="AA148" s="55"/>
      <c r="AB148" s="55"/>
      <c r="AC148" s="55"/>
      <c r="AD148" s="55"/>
      <c r="AE148" s="55"/>
      <c r="AF148" s="55"/>
      <c r="AG148" s="55"/>
      <c r="AH148" s="55"/>
      <c r="AI148" s="55"/>
      <c r="AJ148" s="55"/>
      <c r="AK148" s="55"/>
      <c r="AL148" s="55"/>
      <c r="AM148" s="55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</row>
    <row r="149" spans="2:79">
      <c r="B149" s="55"/>
      <c r="C149" s="55"/>
      <c r="D149" s="55"/>
      <c r="E149" s="55"/>
      <c r="F149" s="55"/>
      <c r="G149" s="55"/>
      <c r="H149" s="55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5"/>
      <c r="T149" s="55"/>
      <c r="U149" s="55"/>
      <c r="V149" s="55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</row>
    <row r="150" spans="2:79">
      <c r="B150" s="55"/>
      <c r="C150" s="55"/>
      <c r="D150" s="55"/>
      <c r="E150" s="55"/>
      <c r="F150" s="55"/>
      <c r="G150" s="55"/>
      <c r="H150" s="55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5"/>
      <c r="T150" s="55"/>
      <c r="U150" s="55"/>
      <c r="V150" s="55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</row>
    <row r="151" spans="2:79">
      <c r="B151" s="55"/>
      <c r="C151" s="55"/>
      <c r="D151" s="55"/>
      <c r="E151" s="55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5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</row>
    <row r="152" spans="2:79">
      <c r="B152" s="55"/>
      <c r="C152" s="55"/>
      <c r="D152" s="55"/>
      <c r="E152" s="55"/>
      <c r="F152" s="55"/>
      <c r="G152" s="55"/>
      <c r="H152" s="55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5"/>
      <c r="T152" s="55"/>
      <c r="U152" s="55"/>
      <c r="V152" s="55"/>
      <c r="W152" s="55"/>
      <c r="X152" s="55"/>
      <c r="Y152" s="55"/>
      <c r="Z152" s="55"/>
      <c r="AA152" s="55"/>
      <c r="AB152" s="55"/>
      <c r="AC152" s="55"/>
      <c r="AD152" s="55"/>
      <c r="AE152" s="55"/>
      <c r="AF152" s="55"/>
      <c r="AG152" s="55"/>
      <c r="AH152" s="55"/>
      <c r="AI152" s="55"/>
      <c r="AJ152" s="55"/>
      <c r="AK152" s="55"/>
      <c r="AL152" s="55"/>
      <c r="AM152" s="55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</row>
    <row r="153" spans="2:79">
      <c r="B153" s="55"/>
      <c r="C153" s="55"/>
      <c r="D153" s="55"/>
      <c r="E153" s="55"/>
      <c r="F153" s="55"/>
      <c r="G153" s="55"/>
      <c r="H153" s="55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5"/>
      <c r="T153" s="55"/>
      <c r="U153" s="55"/>
      <c r="V153" s="55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/>
      <c r="BO153" s="2"/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</row>
    <row r="154" spans="2:79">
      <c r="B154" s="55"/>
      <c r="C154" s="55"/>
      <c r="D154" s="55"/>
      <c r="E154" s="55"/>
      <c r="F154" s="55"/>
      <c r="G154" s="55"/>
      <c r="H154" s="55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5"/>
      <c r="T154" s="55"/>
      <c r="U154" s="55"/>
      <c r="V154" s="55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</row>
    <row r="155" spans="2:79">
      <c r="B155" s="55"/>
      <c r="C155" s="55"/>
      <c r="D155" s="55"/>
      <c r="E155" s="55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5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</row>
    <row r="156" spans="2:79">
      <c r="B156" s="55"/>
      <c r="C156" s="55"/>
      <c r="D156" s="55"/>
      <c r="E156" s="55"/>
      <c r="F156" s="55"/>
      <c r="G156" s="55"/>
      <c r="H156" s="55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5"/>
      <c r="T156" s="55"/>
      <c r="U156" s="55"/>
      <c r="V156" s="55"/>
      <c r="W156" s="55"/>
      <c r="X156" s="55"/>
      <c r="Y156" s="55"/>
      <c r="Z156" s="55"/>
      <c r="AA156" s="55"/>
      <c r="AB156" s="55"/>
      <c r="AC156" s="55"/>
      <c r="AD156" s="55"/>
      <c r="AE156" s="55"/>
      <c r="AF156" s="55"/>
      <c r="AG156" s="55"/>
      <c r="AH156" s="55"/>
      <c r="AI156" s="55"/>
      <c r="AJ156" s="55"/>
      <c r="AK156" s="55"/>
      <c r="AL156" s="55"/>
      <c r="AM156" s="55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</row>
    <row r="157" spans="2:79">
      <c r="B157" s="55"/>
      <c r="C157" s="55"/>
      <c r="D157" s="55"/>
      <c r="E157" s="55"/>
      <c r="F157" s="55"/>
      <c r="G157" s="55"/>
      <c r="H157" s="55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5"/>
      <c r="T157" s="55"/>
      <c r="U157" s="55"/>
      <c r="V157" s="55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</row>
    <row r="158" spans="2:79">
      <c r="B158" s="55"/>
      <c r="C158" s="55"/>
      <c r="D158" s="55"/>
      <c r="E158" s="55"/>
      <c r="F158" s="55"/>
      <c r="G158" s="55"/>
      <c r="H158" s="55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5"/>
      <c r="T158" s="55"/>
      <c r="U158" s="55"/>
      <c r="V158" s="55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</row>
    <row r="159" spans="2:79">
      <c r="B159" s="55"/>
      <c r="C159" s="55"/>
      <c r="D159" s="55"/>
      <c r="E159" s="55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5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</row>
    <row r="160" spans="2:79">
      <c r="B160" s="55"/>
      <c r="C160" s="55"/>
      <c r="D160" s="55"/>
      <c r="E160" s="55"/>
      <c r="F160" s="55"/>
      <c r="G160" s="55"/>
      <c r="H160" s="55"/>
      <c r="I160" s="55"/>
      <c r="J160" s="55"/>
      <c r="K160" s="55"/>
      <c r="L160" s="55"/>
      <c r="M160" s="55"/>
      <c r="N160" s="55"/>
      <c r="O160" s="55"/>
      <c r="P160" s="55"/>
      <c r="Q160" s="55"/>
      <c r="R160" s="55"/>
      <c r="S160" s="55"/>
      <c r="T160" s="55"/>
      <c r="U160" s="55"/>
      <c r="V160" s="55"/>
      <c r="W160" s="55"/>
      <c r="X160" s="55"/>
      <c r="Y160" s="55"/>
      <c r="Z160" s="55"/>
      <c r="AA160" s="55"/>
      <c r="AB160" s="55"/>
      <c r="AC160" s="55"/>
      <c r="AD160" s="55"/>
      <c r="AE160" s="55"/>
      <c r="AF160" s="55"/>
      <c r="AG160" s="55"/>
      <c r="AH160" s="55"/>
      <c r="AI160" s="55"/>
      <c r="AJ160" s="55"/>
      <c r="AK160" s="55"/>
      <c r="AL160" s="55"/>
      <c r="AM160" s="55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</row>
    <row r="161" spans="2:79">
      <c r="B161" s="55"/>
      <c r="C161" s="55"/>
      <c r="D161" s="55"/>
      <c r="E161" s="55"/>
      <c r="F161" s="55"/>
      <c r="G161" s="55"/>
      <c r="H161" s="55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5"/>
      <c r="T161" s="55"/>
      <c r="U161" s="55"/>
      <c r="V161" s="55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</row>
    <row r="162" spans="2:79">
      <c r="B162" s="55"/>
      <c r="C162" s="55"/>
      <c r="D162" s="55"/>
      <c r="E162" s="55"/>
      <c r="F162" s="55"/>
      <c r="G162" s="55"/>
      <c r="H162" s="55"/>
      <c r="I162" s="55"/>
      <c r="J162" s="55"/>
      <c r="K162" s="55"/>
      <c r="L162" s="55"/>
      <c r="M162" s="55"/>
      <c r="N162" s="55"/>
      <c r="O162" s="55"/>
      <c r="P162" s="55"/>
      <c r="Q162" s="55"/>
      <c r="R162" s="55"/>
      <c r="S162" s="55"/>
      <c r="T162" s="55"/>
      <c r="U162" s="55"/>
      <c r="V162" s="55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</row>
    <row r="163" spans="2:79">
      <c r="B163" s="55"/>
      <c r="C163" s="55"/>
      <c r="D163" s="55"/>
      <c r="E163" s="55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5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</row>
    <row r="164" spans="2:79">
      <c r="B164" s="55"/>
      <c r="C164" s="55"/>
      <c r="D164" s="55"/>
      <c r="E164" s="55"/>
      <c r="F164" s="55"/>
      <c r="G164" s="55"/>
      <c r="H164" s="55"/>
      <c r="I164" s="55"/>
      <c r="J164" s="55"/>
      <c r="K164" s="55"/>
      <c r="L164" s="55"/>
      <c r="M164" s="55"/>
      <c r="N164" s="55"/>
      <c r="O164" s="55"/>
      <c r="P164" s="55"/>
      <c r="Q164" s="55"/>
      <c r="R164" s="55"/>
      <c r="S164" s="55"/>
      <c r="T164" s="55"/>
      <c r="U164" s="55"/>
      <c r="V164" s="55"/>
      <c r="W164" s="55"/>
      <c r="X164" s="55"/>
      <c r="Y164" s="55"/>
      <c r="Z164" s="55"/>
      <c r="AA164" s="55"/>
      <c r="AB164" s="55"/>
      <c r="AC164" s="55"/>
      <c r="AD164" s="55"/>
      <c r="AE164" s="55"/>
      <c r="AF164" s="55"/>
      <c r="AG164" s="55"/>
      <c r="AH164" s="55"/>
      <c r="AI164" s="55"/>
      <c r="AJ164" s="55"/>
      <c r="AK164" s="55"/>
      <c r="AL164" s="55"/>
      <c r="AM164" s="55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</row>
    <row r="165" spans="2:79">
      <c r="B165" s="55"/>
      <c r="C165" s="55"/>
      <c r="D165" s="55"/>
      <c r="E165" s="55"/>
      <c r="F165" s="55"/>
      <c r="G165" s="55"/>
      <c r="H165" s="55"/>
      <c r="I165" s="55"/>
      <c r="J165" s="55"/>
      <c r="K165" s="55"/>
      <c r="L165" s="55"/>
      <c r="M165" s="55"/>
      <c r="N165" s="55"/>
      <c r="O165" s="55"/>
      <c r="P165" s="55"/>
      <c r="Q165" s="55"/>
      <c r="R165" s="55"/>
      <c r="S165" s="55"/>
      <c r="T165" s="55"/>
      <c r="U165" s="55"/>
      <c r="V165" s="55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</row>
    <row r="166" spans="2:79">
      <c r="B166" s="55"/>
      <c r="C166" s="55"/>
      <c r="D166" s="55"/>
      <c r="E166" s="55"/>
      <c r="F166" s="55"/>
      <c r="G166" s="55"/>
      <c r="H166" s="55"/>
      <c r="I166" s="55"/>
      <c r="J166" s="55"/>
      <c r="K166" s="55"/>
      <c r="L166" s="55"/>
      <c r="M166" s="55"/>
      <c r="N166" s="55"/>
      <c r="O166" s="55"/>
      <c r="P166" s="55"/>
      <c r="Q166" s="55"/>
      <c r="R166" s="55"/>
      <c r="S166" s="55"/>
      <c r="T166" s="55"/>
      <c r="U166" s="55"/>
      <c r="V166" s="55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</row>
    <row r="167" spans="2:79">
      <c r="B167" s="55"/>
      <c r="C167" s="55"/>
      <c r="D167" s="55"/>
      <c r="E167" s="55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5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</row>
    <row r="168" spans="2:79">
      <c r="B168" s="55"/>
      <c r="C168" s="55"/>
      <c r="D168" s="55"/>
      <c r="E168" s="55"/>
      <c r="F168" s="55"/>
      <c r="G168" s="55"/>
      <c r="H168" s="55"/>
      <c r="I168" s="55"/>
      <c r="J168" s="55"/>
      <c r="K168" s="55"/>
      <c r="L168" s="55"/>
      <c r="M168" s="55"/>
      <c r="N168" s="55"/>
      <c r="O168" s="55"/>
      <c r="P168" s="55"/>
      <c r="Q168" s="55"/>
      <c r="R168" s="55"/>
      <c r="S168" s="55"/>
      <c r="T168" s="55"/>
      <c r="U168" s="55"/>
      <c r="V168" s="55"/>
      <c r="W168" s="55"/>
      <c r="X168" s="55"/>
      <c r="Y168" s="55"/>
      <c r="Z168" s="55"/>
      <c r="AA168" s="55"/>
      <c r="AB168" s="55"/>
      <c r="AC168" s="55"/>
      <c r="AD168" s="55"/>
      <c r="AE168" s="55"/>
      <c r="AF168" s="55"/>
      <c r="AG168" s="55"/>
      <c r="AH168" s="55"/>
      <c r="AI168" s="55"/>
      <c r="AJ168" s="55"/>
      <c r="AK168" s="55"/>
      <c r="AL168" s="55"/>
      <c r="AM168" s="55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</row>
    <row r="169" spans="2:79">
      <c r="B169" s="55"/>
      <c r="C169" s="55"/>
      <c r="D169" s="55"/>
      <c r="E169" s="55"/>
      <c r="F169" s="55"/>
      <c r="G169" s="55"/>
      <c r="H169" s="55"/>
      <c r="I169" s="55"/>
      <c r="J169" s="55"/>
      <c r="K169" s="55"/>
      <c r="L169" s="55"/>
      <c r="M169" s="55"/>
      <c r="N169" s="55"/>
      <c r="O169" s="55"/>
      <c r="P169" s="55"/>
      <c r="Q169" s="55"/>
      <c r="R169" s="55"/>
      <c r="S169" s="55"/>
      <c r="T169" s="55"/>
      <c r="U169" s="55"/>
      <c r="V169" s="55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</row>
    <row r="170" spans="2:79"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</row>
    <row r="171" spans="2:79"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</row>
    <row r="172" spans="2:79"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2"/>
      <c r="BN172" s="2"/>
      <c r="BO172" s="2"/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</row>
    <row r="173" spans="2:79"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</row>
    <row r="174" spans="2:79"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</row>
    <row r="175" spans="2:79"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</row>
    <row r="176" spans="2:79"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</row>
    <row r="177" spans="2:79"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</row>
    <row r="178" spans="2:79"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</row>
    <row r="179" spans="2:79"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2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</row>
    <row r="180" spans="2:79"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</row>
    <row r="181" spans="2:79"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2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</row>
    <row r="182" spans="2:79"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</row>
    <row r="183" spans="2:79"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</row>
    <row r="184" spans="2:79"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</row>
    <row r="185" spans="2:79"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/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</row>
    <row r="186" spans="2:79"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</row>
    <row r="187" spans="2:79"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</row>
    <row r="188" spans="2:79"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</row>
    <row r="189" spans="2:79"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</row>
    <row r="190" spans="2:79"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</row>
    <row r="191" spans="2:79"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</row>
    <row r="192" spans="2:79"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</row>
    <row r="193" spans="2:79"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</row>
    <row r="194" spans="2:79"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</row>
    <row r="195" spans="2:79"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</row>
    <row r="196" spans="2:79"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</row>
    <row r="197" spans="2:79"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</row>
    <row r="198" spans="2:79"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</row>
    <row r="199" spans="2:79"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</row>
    <row r="200" spans="2:79"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</row>
    <row r="201" spans="2:79"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</row>
    <row r="202" spans="2:79"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2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</row>
    <row r="203" spans="2:79"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</row>
    <row r="204" spans="2:79"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/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</row>
    <row r="205" spans="2:79"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/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</row>
    <row r="206" spans="2:79"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</row>
    <row r="207" spans="2:79"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</row>
    <row r="208" spans="2:79"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</row>
    <row r="209" spans="2:79"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</row>
    <row r="210" spans="2:79"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</row>
    <row r="211" spans="2:79"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</row>
    <row r="212" spans="2:79"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2"/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</row>
    <row r="213" spans="2:79"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2"/>
      <c r="BN213" s="2"/>
      <c r="BO213" s="2"/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</row>
    <row r="214" spans="2:79"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/>
      <c r="BN214" s="2"/>
      <c r="BO214" s="2"/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</row>
    <row r="215" spans="2:79"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</row>
    <row r="216" spans="2:79"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</row>
    <row r="217" spans="2:79"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</row>
    <row r="218" spans="2:79"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</row>
    <row r="219" spans="2:79"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</row>
    <row r="220" spans="2:79"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</row>
    <row r="221" spans="2:79"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</row>
  </sheetData>
  <mergeCells count="9">
    <mergeCell ref="B1:AE1"/>
    <mergeCell ref="B3:AD3"/>
    <mergeCell ref="B4:AD4"/>
    <mergeCell ref="B5:AD5"/>
    <mergeCell ref="B6:B7"/>
    <mergeCell ref="C6:N6"/>
    <mergeCell ref="O6:O7"/>
    <mergeCell ref="P6:AA6"/>
    <mergeCell ref="AB6:AB7"/>
  </mergeCells>
  <printOptions horizontalCentered="1"/>
  <pageMargins left="0" right="0" top="0.19685039370078741" bottom="0.19685039370078741" header="0" footer="0.19685039370078741"/>
  <pageSetup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DGA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fperez</dc:creator>
  <cp:lastModifiedBy>fperez</cp:lastModifiedBy>
  <dcterms:created xsi:type="dcterms:W3CDTF">2013-03-07T19:56:14Z</dcterms:created>
  <dcterms:modified xsi:type="dcterms:W3CDTF">2013-03-07T19:57:21Z</dcterms:modified>
</cp:coreProperties>
</file>