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G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B36" i="1" l="1"/>
  <c r="AC36" i="1" s="1"/>
  <c r="O36" i="1"/>
  <c r="AC34" i="1"/>
  <c r="AB34" i="1"/>
  <c r="O34" i="1"/>
  <c r="AC33" i="1"/>
  <c r="AD33" i="1" s="1"/>
  <c r="AB33" i="1"/>
  <c r="O33" i="1"/>
  <c r="AC32" i="1"/>
  <c r="AD32" i="1" s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C31" i="1"/>
  <c r="AD31" i="1" s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C30" i="1" s="1"/>
  <c r="O30" i="1"/>
  <c r="AB29" i="1"/>
  <c r="AC29" i="1" s="1"/>
  <c r="AD29" i="1" s="1"/>
  <c r="O29" i="1"/>
  <c r="AB28" i="1"/>
  <c r="AB27" i="1" s="1"/>
  <c r="AC27" i="1" s="1"/>
  <c r="AD27" i="1" s="1"/>
  <c r="O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A26" i="1"/>
  <c r="Z26" i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C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AA24" i="1"/>
  <c r="Z24" i="1"/>
  <c r="Y24" i="1"/>
  <c r="X24" i="1"/>
  <c r="W24" i="1"/>
  <c r="V24" i="1"/>
  <c r="U24" i="1"/>
  <c r="T24" i="1"/>
  <c r="S24" i="1"/>
  <c r="R24" i="1"/>
  <c r="Q24" i="1"/>
  <c r="P24" i="1"/>
  <c r="N24" i="1"/>
  <c r="M24" i="1"/>
  <c r="M23" i="1" s="1"/>
  <c r="L24" i="1"/>
  <c r="L23" i="1" s="1"/>
  <c r="K24" i="1"/>
  <c r="K23" i="1" s="1"/>
  <c r="J24" i="1"/>
  <c r="J23" i="1" s="1"/>
  <c r="I24" i="1"/>
  <c r="I23" i="1" s="1"/>
  <c r="H24" i="1"/>
  <c r="H23" i="1" s="1"/>
  <c r="G24" i="1"/>
  <c r="G23" i="1" s="1"/>
  <c r="F24" i="1"/>
  <c r="F23" i="1" s="1"/>
  <c r="E24" i="1"/>
  <c r="E23" i="1" s="1"/>
  <c r="D24" i="1"/>
  <c r="D23" i="1" s="1"/>
  <c r="C24" i="1"/>
  <c r="N23" i="1"/>
  <c r="AB21" i="1"/>
  <c r="AC21" i="1" s="1"/>
  <c r="AD21" i="1" s="1"/>
  <c r="O21" i="1"/>
  <c r="AB20" i="1"/>
  <c r="AC20" i="1" s="1"/>
  <c r="AC19" i="1"/>
  <c r="AB19" i="1"/>
  <c r="O19" i="1"/>
  <c r="AC18" i="1"/>
  <c r="AD18" i="1" s="1"/>
  <c r="AB18" i="1"/>
  <c r="O18" i="1"/>
  <c r="AC17" i="1"/>
  <c r="AD17" i="1" s="1"/>
  <c r="AB17" i="1"/>
  <c r="O17" i="1"/>
  <c r="AB16" i="1"/>
  <c r="AC16" i="1" s="1"/>
  <c r="O16" i="1"/>
  <c r="AB15" i="1"/>
  <c r="AC15" i="1" s="1"/>
  <c r="AD15" i="1" s="1"/>
  <c r="O15" i="1"/>
  <c r="AB14" i="1"/>
  <c r="AC14" i="1" s="1"/>
  <c r="AD14" i="1" s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A13" i="1"/>
  <c r="Z13" i="1"/>
  <c r="Y13" i="1"/>
  <c r="X13" i="1"/>
  <c r="W13" i="1"/>
  <c r="V13" i="1"/>
  <c r="U13" i="1"/>
  <c r="T13" i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AA12" i="1"/>
  <c r="Z12" i="1"/>
  <c r="Y12" i="1"/>
  <c r="X12" i="1"/>
  <c r="W12" i="1"/>
  <c r="V12" i="1"/>
  <c r="U12" i="1"/>
  <c r="T12" i="1"/>
  <c r="S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AA11" i="1"/>
  <c r="Z11" i="1"/>
  <c r="Y11" i="1"/>
  <c r="X11" i="1"/>
  <c r="W11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C11" i="1"/>
  <c r="U23" i="1" l="1"/>
  <c r="U22" i="1" s="1"/>
  <c r="O24" i="1"/>
  <c r="O23" i="1" s="1"/>
  <c r="G22" i="1"/>
  <c r="G10" i="1" s="1"/>
  <c r="G35" i="1" s="1"/>
  <c r="G37" i="1" s="1"/>
  <c r="K22" i="1"/>
  <c r="K10" i="1" s="1"/>
  <c r="K35" i="1" s="1"/>
  <c r="K37" i="1" s="1"/>
  <c r="AB24" i="1"/>
  <c r="T23" i="1"/>
  <c r="T22" i="1" s="1"/>
  <c r="T10" i="1" s="1"/>
  <c r="T35" i="1" s="1"/>
  <c r="T37" i="1" s="1"/>
  <c r="X23" i="1"/>
  <c r="X22" i="1" s="1"/>
  <c r="X10" i="1" s="1"/>
  <c r="X35" i="1" s="1"/>
  <c r="X37" i="1" s="1"/>
  <c r="S23" i="1"/>
  <c r="S22" i="1" s="1"/>
  <c r="W23" i="1"/>
  <c r="W22" i="1" s="1"/>
  <c r="AA23" i="1"/>
  <c r="AA22" i="1" s="1"/>
  <c r="U10" i="1"/>
  <c r="U35" i="1" s="1"/>
  <c r="U37" i="1" s="1"/>
  <c r="S10" i="1"/>
  <c r="S35" i="1" s="1"/>
  <c r="S37" i="1" s="1"/>
  <c r="W10" i="1"/>
  <c r="W35" i="1" s="1"/>
  <c r="W37" i="1" s="1"/>
  <c r="AA10" i="1"/>
  <c r="AA35" i="1" s="1"/>
  <c r="AA37" i="1" s="1"/>
  <c r="F22" i="1"/>
  <c r="F10" i="1" s="1"/>
  <c r="F35" i="1" s="1"/>
  <c r="F37" i="1" s="1"/>
  <c r="J22" i="1"/>
  <c r="J10" i="1" s="1"/>
  <c r="J35" i="1" s="1"/>
  <c r="J37" i="1" s="1"/>
  <c r="N22" i="1"/>
  <c r="N10" i="1" s="1"/>
  <c r="N35" i="1" s="1"/>
  <c r="N37" i="1" s="1"/>
  <c r="D22" i="1"/>
  <c r="D10" i="1" s="1"/>
  <c r="D35" i="1" s="1"/>
  <c r="D37" i="1" s="1"/>
  <c r="H22" i="1"/>
  <c r="H10" i="1" s="1"/>
  <c r="H35" i="1" s="1"/>
  <c r="H37" i="1" s="1"/>
  <c r="L22" i="1"/>
  <c r="L10" i="1" s="1"/>
  <c r="L35" i="1" s="1"/>
  <c r="L37" i="1" s="1"/>
  <c r="Q23" i="1"/>
  <c r="Q22" i="1" s="1"/>
  <c r="Q10" i="1" s="1"/>
  <c r="Q35" i="1" s="1"/>
  <c r="Q37" i="1" s="1"/>
  <c r="Y23" i="1"/>
  <c r="Y22" i="1" s="1"/>
  <c r="Y10" i="1" s="1"/>
  <c r="Y35" i="1" s="1"/>
  <c r="Y37" i="1" s="1"/>
  <c r="C23" i="1"/>
  <c r="C22" i="1" s="1"/>
  <c r="C10" i="1" s="1"/>
  <c r="C35" i="1" s="1"/>
  <c r="C37" i="1" s="1"/>
  <c r="P23" i="1"/>
  <c r="P22" i="1" s="1"/>
  <c r="P10" i="1" s="1"/>
  <c r="P35" i="1" s="1"/>
  <c r="P37" i="1" s="1"/>
  <c r="R23" i="1"/>
  <c r="R22" i="1" s="1"/>
  <c r="R10" i="1" s="1"/>
  <c r="R35" i="1" s="1"/>
  <c r="R37" i="1" s="1"/>
  <c r="V23" i="1"/>
  <c r="V22" i="1" s="1"/>
  <c r="V10" i="1" s="1"/>
  <c r="V35" i="1" s="1"/>
  <c r="V37" i="1" s="1"/>
  <c r="Z23" i="1"/>
  <c r="Z22" i="1" s="1"/>
  <c r="Z10" i="1" s="1"/>
  <c r="Z35" i="1" s="1"/>
  <c r="Z37" i="1" s="1"/>
  <c r="E22" i="1"/>
  <c r="E10" i="1" s="1"/>
  <c r="E35" i="1" s="1"/>
  <c r="E37" i="1" s="1"/>
  <c r="I22" i="1"/>
  <c r="I10" i="1" s="1"/>
  <c r="I35" i="1" s="1"/>
  <c r="I37" i="1" s="1"/>
  <c r="M22" i="1"/>
  <c r="M10" i="1" s="1"/>
  <c r="M35" i="1" s="1"/>
  <c r="M37" i="1" s="1"/>
  <c r="AB25" i="1"/>
  <c r="AC25" i="1" s="1"/>
  <c r="AD25" i="1" s="1"/>
  <c r="AB26" i="1"/>
  <c r="O13" i="1"/>
  <c r="O11" i="1" s="1"/>
  <c r="AB13" i="1"/>
  <c r="AC13" i="1" s="1"/>
  <c r="AD13" i="1" s="1"/>
  <c r="O26" i="1"/>
  <c r="O22" i="1" s="1"/>
  <c r="AC24" i="1"/>
  <c r="AD24" i="1" s="1"/>
  <c r="O12" i="1"/>
  <c r="AB12" i="1"/>
  <c r="AC28" i="1"/>
  <c r="AD28" i="1" s="1"/>
  <c r="AB11" i="1" l="1"/>
  <c r="O10" i="1"/>
  <c r="O35" i="1" s="1"/>
  <c r="O37" i="1" s="1"/>
  <c r="AC26" i="1"/>
  <c r="AD26" i="1" s="1"/>
  <c r="AB23" i="1"/>
  <c r="AB22" i="1" s="1"/>
  <c r="AC22" i="1" s="1"/>
  <c r="AD22" i="1" s="1"/>
  <c r="AC11" i="1"/>
  <c r="AD11" i="1" s="1"/>
  <c r="AC12" i="1"/>
  <c r="AD12" i="1" s="1"/>
  <c r="AC23" i="1" l="1"/>
  <c r="AD23" i="1" s="1"/>
  <c r="AB10" i="1"/>
  <c r="AC10" i="1" s="1"/>
  <c r="AD10" i="1" s="1"/>
  <c r="AB35" i="1"/>
  <c r="AC35" i="1" l="1"/>
  <c r="AD35" i="1" s="1"/>
  <c r="AB37" i="1"/>
  <c r="AC37" i="1" s="1"/>
  <c r="AD37" i="1" s="1"/>
</calcChain>
</file>

<file path=xl/sharedStrings.xml><?xml version="1.0" encoding="utf-8"?>
<sst xmlns="http://schemas.openxmlformats.org/spreadsheetml/2006/main" count="68" uniqueCount="55">
  <si>
    <t xml:space="preserve"> CUADRO No.3</t>
  </si>
  <si>
    <t>INGRESOS FISCALES COMPARADOS POR PARTIDAS, DIRECCION GENERAL DE ADUANAS</t>
  </si>
  <si>
    <t>ENERO-DICIEMBRE  2016/2015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</si>
  <si>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</si>
  <si>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</si>
  <si>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</si>
  <si>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</si>
  <si>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</si>
  <si>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</si>
  <si>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</si>
  <si>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</si>
  <si>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</si>
  <si>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</si>
  <si>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</si>
  <si>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</si>
  <si>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</si>
  <si>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</si>
  <si>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</si>
  <si>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</si>
  <si>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</si>
  <si>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</si>
  <si>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</si>
  <si>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</si>
  <si>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</si>
  <si>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</si>
  <si>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</si>
  <si>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 los Cervezas</t>
  </si>
  <si>
    <t>- Impuesto Selectivo al Tabaco y los Cigarrillos</t>
  </si>
  <si>
    <t>- Impuesto Selectivo a las demás Mercancías</t>
  </si>
  <si>
    <t>- Otros</t>
  </si>
  <si>
    <t xml:space="preserve"> - Impuestos Sobre el Uso de Bienes y Licencias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</si>
  <si>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</si>
  <si>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</si>
  <si>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</si>
  <si>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</si>
  <si>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</si>
  <si>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</si>
  <si>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</si>
  <si>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</si>
  <si>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II) TRANFERENCIAS CORRIENTES</t>
  </si>
  <si>
    <t>-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</si>
  <si>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</si>
  <si>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</si>
  <si>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</si>
  <si>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</si>
  <si>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</si>
  <si>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</si>
  <si>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</si>
  <si>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</si>
  <si>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</si>
  <si>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</si>
  <si>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Fondos Especiales y de Terceros e Ingresos de otras Direcciones e Instituciones y los depósitos en exceso de las recaudadoras.  </t>
  </si>
  <si>
    <t>.</t>
  </si>
  <si>
    <t>MINISTERIO DE HACIENDA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</si>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</sst>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3">
    <xf numFmtId="0" fontId="0" fillId="0" borderId="0"/>
    <xf numFmtId="43" fontId="2" fillId="0" borderId="0" applyFont="0" applyFill="0" applyBorder="0" applyAlignment="0" applyProtection="0"/>
    <xf numFmtId="39" fontId="11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12">
      <protection hidden="1"/>
    </xf>
    <xf numFmtId="0" fontId="23" fillId="16" borderId="12" applyNumberFormat="0" applyFont="0" applyBorder="0" applyAlignment="0" applyProtection="0">
      <protection hidden="1"/>
    </xf>
    <xf numFmtId="0" fontId="22" fillId="0" borderId="12">
      <protection hidden="1"/>
    </xf>
    <xf numFmtId="166" fontId="15" fillId="0" borderId="19" applyBorder="0">
      <alignment horizontal="center" vertical="center"/>
    </xf>
    <xf numFmtId="0" fontId="24" fillId="4" borderId="0" applyNumberFormat="0" applyBorder="0" applyAlignment="0" applyProtection="0"/>
    <xf numFmtId="0" fontId="25" fillId="16" borderId="20" applyNumberFormat="0" applyAlignment="0" applyProtection="0"/>
    <xf numFmtId="0" fontId="26" fillId="17" borderId="21" applyNumberFormat="0" applyAlignment="0" applyProtection="0"/>
    <xf numFmtId="0" fontId="27" fillId="0" borderId="22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20" applyNumberFormat="0" applyAlignment="0" applyProtection="0"/>
    <xf numFmtId="168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0" borderId="12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34" fillId="0" borderId="0">
      <alignment vertical="top"/>
    </xf>
    <xf numFmtId="0" fontId="2" fillId="0" borderId="0"/>
    <xf numFmtId="0" fontId="20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12" applyNumberFormat="0" applyFill="0" applyBorder="0" applyAlignment="0" applyProtection="0">
      <protection hidden="1"/>
    </xf>
    <xf numFmtId="0" fontId="37" fillId="16" borderId="2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28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12"/>
    <xf numFmtId="0" fontId="44" fillId="0" borderId="28" applyNumberFormat="0" applyFill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2" fillId="0" borderId="0" xfId="0" applyFont="1" applyFill="1" applyBorder="1"/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9" fontId="9" fillId="0" borderId="10" xfId="2" applyFont="1" applyFill="1" applyBorder="1" applyAlignment="1" applyProtection="1"/>
    <xf numFmtId="164" fontId="9" fillId="0" borderId="11" xfId="3" applyNumberFormat="1" applyFont="1" applyFill="1" applyBorder="1"/>
    <xf numFmtId="164" fontId="9" fillId="0" borderId="10" xfId="3" applyNumberFormat="1" applyFont="1" applyFill="1" applyBorder="1"/>
    <xf numFmtId="164" fontId="9" fillId="0" borderId="0" xfId="3" applyNumberFormat="1" applyFont="1" applyFill="1" applyBorder="1"/>
    <xf numFmtId="164" fontId="10" fillId="0" borderId="0" xfId="0" applyNumberFormat="1" applyFont="1" applyFill="1" applyBorder="1"/>
    <xf numFmtId="164" fontId="2" fillId="0" borderId="0" xfId="0" applyNumberFormat="1" applyFont="1" applyFill="1" applyBorder="1"/>
    <xf numFmtId="49" fontId="9" fillId="0" borderId="10" xfId="2" applyNumberFormat="1" applyFont="1" applyFill="1" applyBorder="1" applyAlignment="1" applyProtection="1"/>
    <xf numFmtId="164" fontId="9" fillId="0" borderId="12" xfId="3" applyNumberFormat="1" applyFont="1" applyFill="1" applyBorder="1"/>
    <xf numFmtId="49" fontId="9" fillId="0" borderId="10" xfId="2" applyNumberFormat="1" applyFont="1" applyFill="1" applyBorder="1" applyAlignment="1" applyProtection="1">
      <alignment horizontal="left" indent="1"/>
    </xf>
    <xf numFmtId="0" fontId="12" fillId="0" borderId="10" xfId="3" applyFont="1" applyFill="1" applyBorder="1" applyAlignment="1" applyProtection="1">
      <alignment horizontal="left" indent="2"/>
    </xf>
    <xf numFmtId="164" fontId="12" fillId="0" borderId="12" xfId="3" applyNumberFormat="1" applyFont="1" applyFill="1" applyBorder="1" applyAlignment="1" applyProtection="1">
      <alignment horizontal="right"/>
    </xf>
    <xf numFmtId="164" fontId="12" fillId="0" borderId="10" xfId="3" applyNumberFormat="1" applyFont="1" applyFill="1" applyBorder="1" applyAlignment="1" applyProtection="1">
      <alignment horizontal="right"/>
    </xf>
    <xf numFmtId="164" fontId="12" fillId="0" borderId="0" xfId="3" applyNumberFormat="1" applyFont="1" applyFill="1" applyBorder="1" applyAlignment="1" applyProtection="1">
      <alignment horizontal="right"/>
    </xf>
    <xf numFmtId="49" fontId="9" fillId="0" borderId="10" xfId="3" applyNumberFormat="1" applyFont="1" applyFill="1" applyBorder="1" applyAlignment="1" applyProtection="1">
      <alignment horizontal="left" indent="1"/>
    </xf>
    <xf numFmtId="164" fontId="13" fillId="0" borderId="12" xfId="3" applyNumberFormat="1" applyFont="1" applyFill="1" applyBorder="1" applyAlignment="1" applyProtection="1">
      <alignment horizontal="right"/>
    </xf>
    <xf numFmtId="164" fontId="13" fillId="0" borderId="0" xfId="3" applyNumberFormat="1" applyFont="1" applyFill="1" applyBorder="1" applyAlignment="1" applyProtection="1">
      <alignment horizontal="right"/>
    </xf>
    <xf numFmtId="49" fontId="10" fillId="0" borderId="10" xfId="2" applyNumberFormat="1" applyFont="1" applyFill="1" applyBorder="1" applyAlignment="1" applyProtection="1">
      <alignment horizontal="left" indent="2"/>
    </xf>
    <xf numFmtId="43" fontId="12" fillId="0" borderId="0" xfId="1" applyFont="1" applyFill="1" applyBorder="1" applyAlignment="1" applyProtection="1">
      <alignment horizontal="right"/>
    </xf>
    <xf numFmtId="0" fontId="9" fillId="0" borderId="10" xfId="2" applyNumberFormat="1" applyFont="1" applyFill="1" applyBorder="1" applyAlignment="1" applyProtection="1">
      <alignment horizontal="left" indent="1"/>
    </xf>
    <xf numFmtId="164" fontId="13" fillId="0" borderId="10" xfId="3" applyNumberFormat="1" applyFont="1" applyFill="1" applyBorder="1" applyAlignment="1" applyProtection="1">
      <alignment horizontal="right"/>
    </xf>
    <xf numFmtId="164" fontId="9" fillId="0" borderId="0" xfId="0" applyNumberFormat="1" applyFont="1" applyFill="1" applyBorder="1"/>
    <xf numFmtId="164" fontId="9" fillId="0" borderId="10" xfId="2" applyNumberFormat="1" applyFont="1" applyFill="1" applyBorder="1" applyAlignment="1" applyProtection="1">
      <alignment horizontal="left" indent="1"/>
    </xf>
    <xf numFmtId="0" fontId="13" fillId="0" borderId="10" xfId="0" applyFont="1" applyBorder="1"/>
    <xf numFmtId="49" fontId="10" fillId="0" borderId="10" xfId="3" applyNumberFormat="1" applyFont="1" applyFill="1" applyBorder="1" applyAlignment="1" applyProtection="1">
      <alignment horizontal="left" indent="2"/>
    </xf>
    <xf numFmtId="164" fontId="12" fillId="0" borderId="12" xfId="3" applyNumberFormat="1" applyFont="1" applyFill="1" applyBorder="1"/>
    <xf numFmtId="164" fontId="13" fillId="0" borderId="12" xfId="3" applyNumberFormat="1" applyFont="1" applyFill="1" applyBorder="1"/>
    <xf numFmtId="164" fontId="9" fillId="0" borderId="12" xfId="3" applyNumberFormat="1" applyFont="1" applyFill="1" applyBorder="1" applyProtection="1"/>
    <xf numFmtId="164" fontId="9" fillId="0" borderId="10" xfId="3" applyNumberFormat="1" applyFont="1" applyFill="1" applyBorder="1" applyProtection="1"/>
    <xf numFmtId="164" fontId="9" fillId="0" borderId="0" xfId="3" applyNumberFormat="1" applyFont="1" applyFill="1" applyBorder="1" applyProtection="1"/>
    <xf numFmtId="164" fontId="10" fillId="0" borderId="12" xfId="3" applyNumberFormat="1" applyFont="1" applyFill="1" applyBorder="1" applyProtection="1"/>
    <xf numFmtId="164" fontId="10" fillId="0" borderId="10" xfId="3" applyNumberFormat="1" applyFont="1" applyFill="1" applyBorder="1" applyProtection="1"/>
    <xf numFmtId="49" fontId="12" fillId="0" borderId="10" xfId="3" applyNumberFormat="1" applyFont="1" applyFill="1" applyBorder="1" applyAlignment="1" applyProtection="1">
      <alignment horizontal="left" indent="2"/>
    </xf>
    <xf numFmtId="39" fontId="9" fillId="0" borderId="10" xfId="2" applyFont="1" applyFill="1" applyBorder="1"/>
    <xf numFmtId="164" fontId="12" fillId="0" borderId="0" xfId="3" applyNumberFormat="1" applyFont="1" applyFill="1" applyBorder="1" applyAlignment="1" applyProtection="1">
      <alignment horizontal="right" indent="1"/>
    </xf>
    <xf numFmtId="49" fontId="13" fillId="0" borderId="10" xfId="3" applyNumberFormat="1" applyFont="1" applyFill="1" applyBorder="1" applyAlignment="1" applyProtection="1">
      <alignment horizontal="left"/>
    </xf>
    <xf numFmtId="164" fontId="9" fillId="0" borderId="12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164" fontId="14" fillId="0" borderId="0" xfId="0" applyNumberFormat="1" applyFont="1" applyFill="1" applyBorder="1"/>
    <xf numFmtId="39" fontId="9" fillId="0" borderId="10" xfId="2" applyFont="1" applyFill="1" applyBorder="1" applyAlignment="1" applyProtection="1">
      <alignment horizontal="left" indent="1"/>
    </xf>
    <xf numFmtId="39" fontId="10" fillId="0" borderId="10" xfId="2" applyFont="1" applyFill="1" applyBorder="1" applyAlignment="1" applyProtection="1">
      <alignment horizontal="left" indent="2"/>
    </xf>
    <xf numFmtId="164" fontId="10" fillId="0" borderId="12" xfId="3" applyNumberFormat="1" applyFont="1" applyFill="1" applyBorder="1"/>
    <xf numFmtId="164" fontId="10" fillId="0" borderId="10" xfId="3" applyNumberFormat="1" applyFont="1" applyFill="1" applyBorder="1"/>
    <xf numFmtId="164" fontId="12" fillId="0" borderId="0" xfId="0" applyNumberFormat="1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0" fontId="9" fillId="0" borderId="8" xfId="3" applyFont="1" applyFill="1" applyBorder="1" applyAlignment="1" applyProtection="1">
      <alignment horizontal="center" vertical="center"/>
    </xf>
    <xf numFmtId="164" fontId="9" fillId="0" borderId="13" xfId="3" applyNumberFormat="1" applyFont="1" applyFill="1" applyBorder="1" applyAlignment="1" applyProtection="1">
      <alignment vertical="center"/>
    </xf>
    <xf numFmtId="164" fontId="9" fillId="0" borderId="8" xfId="3" applyNumberFormat="1" applyFont="1" applyFill="1" applyBorder="1" applyAlignment="1" applyProtection="1">
      <alignment vertical="center"/>
    </xf>
    <xf numFmtId="164" fontId="9" fillId="0" borderId="14" xfId="3" applyNumberFormat="1" applyFont="1" applyFill="1" applyBorder="1" applyAlignment="1" applyProtection="1">
      <alignment vertical="center"/>
    </xf>
    <xf numFmtId="0" fontId="10" fillId="0" borderId="15" xfId="3" applyFont="1" applyFill="1" applyBorder="1" applyAlignment="1" applyProtection="1">
      <alignment horizontal="left" vertical="center"/>
    </xf>
    <xf numFmtId="164" fontId="10" fillId="0" borderId="16" xfId="3" applyNumberFormat="1" applyFont="1" applyFill="1" applyBorder="1" applyAlignment="1" applyProtection="1">
      <alignment vertical="center"/>
    </xf>
    <xf numFmtId="164" fontId="10" fillId="0" borderId="17" xfId="3" applyNumberFormat="1" applyFont="1" applyFill="1" applyBorder="1" applyAlignment="1" applyProtection="1">
      <alignment vertical="center"/>
    </xf>
    <xf numFmtId="164" fontId="12" fillId="0" borderId="18" xfId="3" applyNumberFormat="1" applyFont="1" applyFill="1" applyBorder="1" applyAlignment="1" applyProtection="1">
      <alignment horizontal="right" vertical="center"/>
    </xf>
    <xf numFmtId="49" fontId="9" fillId="0" borderId="18" xfId="0" applyNumberFormat="1" applyFont="1" applyFill="1" applyBorder="1" applyAlignment="1" applyProtection="1">
      <alignment horizontal="left"/>
    </xf>
    <xf numFmtId="165" fontId="9" fillId="0" borderId="17" xfId="0" applyNumberFormat="1" applyFont="1" applyFill="1" applyBorder="1" applyAlignment="1" applyProtection="1">
      <alignment vertical="center"/>
    </xf>
    <xf numFmtId="164" fontId="9" fillId="0" borderId="17" xfId="0" applyNumberFormat="1" applyFont="1" applyFill="1" applyBorder="1" applyAlignment="1" applyProtection="1">
      <alignment vertical="center"/>
    </xf>
    <xf numFmtId="164" fontId="9" fillId="0" borderId="18" xfId="0" applyNumberFormat="1" applyFont="1" applyFill="1" applyBorder="1" applyAlignment="1" applyProtection="1">
      <alignment vertical="center"/>
    </xf>
    <xf numFmtId="164" fontId="16" fillId="0" borderId="0" xfId="0" applyNumberFormat="1" applyFont="1"/>
    <xf numFmtId="164" fontId="10" fillId="0" borderId="0" xfId="3" applyNumberFormat="1" applyFont="1" applyFill="1" applyBorder="1" applyAlignment="1" applyProtection="1">
      <alignment vertical="center"/>
    </xf>
    <xf numFmtId="164" fontId="12" fillId="0" borderId="0" xfId="3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/>
    <xf numFmtId="0" fontId="2" fillId="0" borderId="0" xfId="0" applyFont="1" applyBorder="1"/>
    <xf numFmtId="0" fontId="18" fillId="0" borderId="0" xfId="0" applyFont="1" applyFill="1" applyAlignment="1" applyProtection="1"/>
    <xf numFmtId="0" fontId="19" fillId="0" borderId="0" xfId="0" applyFont="1"/>
    <xf numFmtId="0" fontId="12" fillId="0" borderId="0" xfId="0" applyFont="1" applyBorder="1"/>
    <xf numFmtId="0" fontId="0" fillId="0" borderId="0" xfId="0" applyBorder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</cellXfs>
  <cellStyles count="17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 2" xfId="30"/>
    <cellStyle name="Comma 2 2" xfId="31"/>
    <cellStyle name="Comma 2 3" xfId="32"/>
    <cellStyle name="Comma 2_Sheet1" xfId="33"/>
    <cellStyle name="Comma 3" xfId="34"/>
    <cellStyle name="Comma 3 2" xfId="35"/>
    <cellStyle name="Comma 3 3" xfId="36"/>
    <cellStyle name="Comma 4" xfId="37"/>
    <cellStyle name="Comma 4 2" xfId="38"/>
    <cellStyle name="Comma 4 3" xfId="39"/>
    <cellStyle name="Comma 5" xfId="40"/>
    <cellStyle name="Comma 6" xfId="41"/>
    <cellStyle name="Comma 7" xfId="42"/>
    <cellStyle name="Comma 8" xfId="43"/>
    <cellStyle name="Comma 9" xfId="44"/>
    <cellStyle name="Comma 9 2" xfId="45"/>
    <cellStyle name="Encabezado 4 2" xfId="46"/>
    <cellStyle name="Énfasis1 2" xfId="47"/>
    <cellStyle name="Énfasis2 2" xfId="48"/>
    <cellStyle name="Énfasis3 2" xfId="49"/>
    <cellStyle name="Énfasis4 2" xfId="50"/>
    <cellStyle name="Énfasis5 2" xfId="51"/>
    <cellStyle name="Énfasis6 2" xfId="52"/>
    <cellStyle name="Entrada 2" xfId="53"/>
    <cellStyle name="Euro" xfId="54"/>
    <cellStyle name="Hipervínculo 2" xfId="55"/>
    <cellStyle name="Incorrecto 2" xfId="56"/>
    <cellStyle name="MacroCode" xfId="57"/>
    <cellStyle name="Millares" xfId="1" builtinId="3"/>
    <cellStyle name="Millares 10" xfId="58"/>
    <cellStyle name="Millares 10 2" xfId="59"/>
    <cellStyle name="Millares 10 2 2" xfId="60"/>
    <cellStyle name="Millares 10 3" xfId="61"/>
    <cellStyle name="Millares 10 4" xfId="62"/>
    <cellStyle name="Millares 10 5" xfId="63"/>
    <cellStyle name="Millares 10 6" xfId="64"/>
    <cellStyle name="Millares 11" xfId="65"/>
    <cellStyle name="Millares 11 2" xfId="66"/>
    <cellStyle name="Millares 12" xfId="67"/>
    <cellStyle name="Millares 13" xfId="68"/>
    <cellStyle name="Millares 14" xfId="69"/>
    <cellStyle name="Millares 2" xfId="70"/>
    <cellStyle name="Millares 2 2" xfId="71"/>
    <cellStyle name="Millares 2 2 2" xfId="72"/>
    <cellStyle name="Millares 2 2 3" xfId="73"/>
    <cellStyle name="Millares 2 3" xfId="74"/>
    <cellStyle name="Millares 2 4" xfId="75"/>
    <cellStyle name="Millares 2 5" xfId="76"/>
    <cellStyle name="Millares 2_DGA" xfId="77"/>
    <cellStyle name="Millares 3" xfId="78"/>
    <cellStyle name="Millares 3 2" xfId="79"/>
    <cellStyle name="Millares 3 2 2" xfId="80"/>
    <cellStyle name="Millares 3 2 3" xfId="81"/>
    <cellStyle name="Millares 3 3" xfId="82"/>
    <cellStyle name="Millares 3 4" xfId="83"/>
    <cellStyle name="Millares 3 5" xfId="84"/>
    <cellStyle name="Millares 3_DGA" xfId="85"/>
    <cellStyle name="Millares 4" xfId="86"/>
    <cellStyle name="Millares 4 2" xfId="87"/>
    <cellStyle name="Millares 4 3" xfId="88"/>
    <cellStyle name="Millares 4 4" xfId="89"/>
    <cellStyle name="Millares 4 5" xfId="90"/>
    <cellStyle name="Millares 4 6" xfId="91"/>
    <cellStyle name="Millares 4_DGA" xfId="92"/>
    <cellStyle name="Millares 5" xfId="93"/>
    <cellStyle name="Millares 5 2" xfId="94"/>
    <cellStyle name="Millares 5 3" xfId="95"/>
    <cellStyle name="Millares 5_DGA" xfId="96"/>
    <cellStyle name="Millares 6" xfId="97"/>
    <cellStyle name="Millares 7" xfId="98"/>
    <cellStyle name="Millares 7 2" xfId="99"/>
    <cellStyle name="Millares 8" xfId="100"/>
    <cellStyle name="Millares 8 2" xfId="101"/>
    <cellStyle name="Millares 8 3" xfId="102"/>
    <cellStyle name="Millares 9" xfId="103"/>
    <cellStyle name="Millares 9 2" xfId="104"/>
    <cellStyle name="Millares 9 2 2" xfId="105"/>
    <cellStyle name="Millares 9 3" xfId="106"/>
    <cellStyle name="Millares 9 4" xfId="107"/>
    <cellStyle name="Millares 9 5" xfId="108"/>
    <cellStyle name="Millares 9 6" xfId="109"/>
    <cellStyle name="Neutral 2" xfId="110"/>
    <cellStyle name="Normal" xfId="0" builtinId="0"/>
    <cellStyle name="Normal 10" xfId="111"/>
    <cellStyle name="Normal 2" xfId="112"/>
    <cellStyle name="Normal 2 2" xfId="113"/>
    <cellStyle name="Normal 2 2 2" xfId="114"/>
    <cellStyle name="Normal 2 3" xfId="115"/>
    <cellStyle name="Normal 2 4" xfId="116"/>
    <cellStyle name="Normal 2_DGA" xfId="117"/>
    <cellStyle name="Normal 3" xfId="118"/>
    <cellStyle name="Normal 3 2" xfId="119"/>
    <cellStyle name="Normal 3 3" xfId="120"/>
    <cellStyle name="Normal 3 4" xfId="121"/>
    <cellStyle name="Normal 3 5" xfId="122"/>
    <cellStyle name="Normal 3_Sheet1" xfId="123"/>
    <cellStyle name="Normal 4" xfId="124"/>
    <cellStyle name="Normal 5" xfId="125"/>
    <cellStyle name="Normal 5 2" xfId="126"/>
    <cellStyle name="Normal 5 3" xfId="127"/>
    <cellStyle name="Normal 5 4" xfId="128"/>
    <cellStyle name="Normal 6" xfId="129"/>
    <cellStyle name="Normal 6 2" xfId="130"/>
    <cellStyle name="Normal 6 2 2" xfId="131"/>
    <cellStyle name="Normal 6 2 3" xfId="132"/>
    <cellStyle name="Normal 6 3" xfId="133"/>
    <cellStyle name="Normal 6 4" xfId="134"/>
    <cellStyle name="Normal 7" xfId="135"/>
    <cellStyle name="Normal 7 2" xfId="136"/>
    <cellStyle name="Normal 7 2 2" xfId="137"/>
    <cellStyle name="Normal 7 3" xfId="138"/>
    <cellStyle name="Normal 7 4" xfId="139"/>
    <cellStyle name="Normal 7 5" xfId="140"/>
    <cellStyle name="Normal 8" xfId="141"/>
    <cellStyle name="Normal 8 2" xfId="142"/>
    <cellStyle name="Normal 9" xfId="143"/>
    <cellStyle name="Normal 9 2" xfId="144"/>
    <cellStyle name="Normal 9 3" xfId="145"/>
    <cellStyle name="Normal_COMPARACION 2002-2001" xfId="3"/>
    <cellStyle name="Normal_Hoja6" xfId="2"/>
    <cellStyle name="Notas 2" xfId="146"/>
    <cellStyle name="Notas 2 2" xfId="147"/>
    <cellStyle name="Notas 2_Sheet1" xfId="148"/>
    <cellStyle name="Percent 2" xfId="149"/>
    <cellStyle name="Percent 2 2" xfId="150"/>
    <cellStyle name="Percent 3" xfId="151"/>
    <cellStyle name="Percent 4" xfId="152"/>
    <cellStyle name="Percent 5" xfId="153"/>
    <cellStyle name="Percent 6" xfId="154"/>
    <cellStyle name="Percent 7" xfId="155"/>
    <cellStyle name="Percent 7 2" xfId="156"/>
    <cellStyle name="Porcentual 2" xfId="157"/>
    <cellStyle name="Porcentual 2 2" xfId="158"/>
    <cellStyle name="Porcentual 2 3" xfId="159"/>
    <cellStyle name="Porcentual 3" xfId="160"/>
    <cellStyle name="Porcentual 3 2" xfId="161"/>
    <cellStyle name="Porcentual 4" xfId="162"/>
    <cellStyle name="Red Text" xfId="163"/>
    <cellStyle name="Salida 2" xfId="164"/>
    <cellStyle name="Texto de advertencia 2" xfId="165"/>
    <cellStyle name="Texto explicativo 2" xfId="166"/>
    <cellStyle name="Título 1 2" xfId="167"/>
    <cellStyle name="Título 2 2" xfId="168"/>
    <cellStyle name="Título 3 2" xfId="169"/>
    <cellStyle name="Título 4" xfId="170"/>
    <cellStyle name="TopGrey" xfId="171"/>
    <cellStyle name="Total 2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6/ENERO-DICIEMBRE%20%20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5-2016"/>
      <sheetName val="FINANCIERO (2016 Est. 2016) "/>
      <sheetName val="2016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6 (REC)"/>
      <sheetName val="2016 (RESUMEN"/>
      <sheetName val="2016 REC- EST "/>
      <sheetName val="2016 REC-EST RESUMEN"/>
    </sheetNames>
    <sheetDataSet>
      <sheetData sheetId="0"/>
      <sheetData sheetId="1"/>
      <sheetData sheetId="2"/>
      <sheetData sheetId="3"/>
      <sheetData sheetId="4">
        <row r="27">
          <cell r="C27">
            <v>4299.2</v>
          </cell>
          <cell r="D27">
            <v>4228.7</v>
          </cell>
          <cell r="E27">
            <v>5064.3999999999996</v>
          </cell>
          <cell r="F27">
            <v>4625.6000000000004</v>
          </cell>
          <cell r="G27">
            <v>5073</v>
          </cell>
          <cell r="H27">
            <v>5060.5</v>
          </cell>
          <cell r="I27">
            <v>5361.1</v>
          </cell>
          <cell r="J27">
            <v>5057.3999999999996</v>
          </cell>
          <cell r="K27">
            <v>5537.9</v>
          </cell>
          <cell r="L27">
            <v>5888.4</v>
          </cell>
          <cell r="M27">
            <v>5869.8</v>
          </cell>
          <cell r="N27">
            <v>6051.1</v>
          </cell>
          <cell r="P27">
            <v>4405.7</v>
          </cell>
          <cell r="Q27">
            <v>4903.3</v>
          </cell>
          <cell r="R27">
            <v>5571.8</v>
          </cell>
          <cell r="S27">
            <v>5163.3</v>
          </cell>
          <cell r="T27">
            <v>5458.7</v>
          </cell>
          <cell r="U27">
            <v>5526</v>
          </cell>
          <cell r="V27">
            <v>5225.8999999999996</v>
          </cell>
          <cell r="W27">
            <v>6031.3</v>
          </cell>
          <cell r="X27">
            <v>5880.1</v>
          </cell>
          <cell r="Y27">
            <v>6280.4</v>
          </cell>
          <cell r="Z27">
            <v>6518.6</v>
          </cell>
          <cell r="AA27">
            <v>6197.3</v>
          </cell>
        </row>
        <row r="45">
          <cell r="C45">
            <v>1640.3</v>
          </cell>
          <cell r="D45">
            <v>1589.4</v>
          </cell>
          <cell r="E45">
            <v>1923</v>
          </cell>
          <cell r="F45">
            <v>1745.6</v>
          </cell>
          <cell r="G45">
            <v>2143.6999999999998</v>
          </cell>
          <cell r="H45">
            <v>2027.3</v>
          </cell>
          <cell r="I45">
            <v>2125.9</v>
          </cell>
          <cell r="J45">
            <v>1946.7</v>
          </cell>
          <cell r="K45">
            <v>2169.6</v>
          </cell>
          <cell r="L45">
            <v>2334.6999999999998</v>
          </cell>
          <cell r="M45">
            <v>2275.1999999999998</v>
          </cell>
          <cell r="N45">
            <v>2456.6</v>
          </cell>
          <cell r="P45">
            <v>1746.6</v>
          </cell>
          <cell r="Q45">
            <v>1837</v>
          </cell>
          <cell r="R45">
            <v>2179.6</v>
          </cell>
          <cell r="S45">
            <v>2043.4</v>
          </cell>
          <cell r="T45">
            <v>2143.1</v>
          </cell>
          <cell r="U45">
            <v>2185.5</v>
          </cell>
          <cell r="V45">
            <v>2002.1</v>
          </cell>
          <cell r="W45">
            <v>2310.4</v>
          </cell>
          <cell r="X45">
            <v>2333.9</v>
          </cell>
          <cell r="Y45">
            <v>2396.1999999999998</v>
          </cell>
          <cell r="Z45">
            <v>2663.7</v>
          </cell>
          <cell r="AA45">
            <v>2555.5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47.2</v>
          </cell>
          <cell r="T46">
            <v>334.2</v>
          </cell>
          <cell r="U46">
            <v>0</v>
          </cell>
          <cell r="V46">
            <v>0</v>
          </cell>
          <cell r="W46">
            <v>101.9</v>
          </cell>
          <cell r="X46">
            <v>0</v>
          </cell>
          <cell r="Y46">
            <v>54.5</v>
          </cell>
          <cell r="Z46">
            <v>236.2</v>
          </cell>
          <cell r="AA46">
            <v>115.1</v>
          </cell>
        </row>
        <row r="47">
          <cell r="C47">
            <v>0</v>
          </cell>
          <cell r="D47">
            <v>1.1000000000000001</v>
          </cell>
          <cell r="E47">
            <v>3.1</v>
          </cell>
          <cell r="F47">
            <v>0</v>
          </cell>
          <cell r="G47">
            <v>0</v>
          </cell>
          <cell r="H47">
            <v>3.4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0"/>
  <sheetViews>
    <sheetView showGridLines="0" tabSelected="1" topLeftCell="A22" workbookViewId="0">
      <selection activeCell="AD20" sqref="AD20"/>
    </sheetView>
  </sheetViews>
  <sheetFormatPr baseColWidth="10" defaultColWidth="11.42578125" defaultRowHeight="12.75"/>
  <cols>
    <col min="1" max="1" width="1.28515625" customWidth="1"/>
    <col min="2" max="2" width="73.140625" customWidth="1"/>
    <col min="3" max="10" width="8.28515625" customWidth="1"/>
    <col min="11" max="13" width="11.5703125" customWidth="1"/>
    <col min="14" max="14" width="10.5703125" customWidth="1"/>
    <col min="15" max="15" width="9.85546875" customWidth="1"/>
    <col min="16" max="16" width="8" customWidth="1"/>
    <col min="17" max="17" width="8.85546875" customWidth="1"/>
    <col min="18" max="18" width="8.28515625" customWidth="1"/>
    <col min="19" max="19" width="8.140625" customWidth="1"/>
    <col min="20" max="20" width="9" customWidth="1"/>
    <col min="21" max="21" width="7.7109375" customWidth="1"/>
    <col min="22" max="22" width="8.85546875" customWidth="1"/>
    <col min="23" max="23" width="9" customWidth="1"/>
    <col min="24" max="26" width="10.140625" customWidth="1"/>
    <col min="27" max="27" width="10.28515625" customWidth="1"/>
    <col min="28" max="28" width="9.7109375" customWidth="1"/>
    <col min="29" max="29" width="9.28515625" customWidth="1"/>
    <col min="30" max="30" width="9" customWidth="1"/>
    <col min="31" max="31" width="4.5703125" style="78" customWidth="1"/>
  </cols>
  <sheetData>
    <row r="1" spans="1:79" ht="1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5.7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5.75">
      <c r="B3" s="80" t="s">
        <v>53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5.75">
      <c r="B4" s="80" t="s">
        <v>54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30.75" customHeight="1">
      <c r="B5" s="80" t="s">
        <v>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6.5" customHeight="1">
      <c r="B6" s="81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5.75">
      <c r="B7" s="81" t="s">
        <v>3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5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6.5" customHeight="1">
      <c r="A8" s="6"/>
      <c r="B8" s="82" t="s">
        <v>4</v>
      </c>
      <c r="C8" s="84">
        <v>2015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>
        <v>2015</v>
      </c>
      <c r="P8" s="84">
        <v>2016</v>
      </c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6">
        <v>2016</v>
      </c>
      <c r="AC8" s="85" t="s">
        <v>5</v>
      </c>
      <c r="AD8" s="85"/>
      <c r="AE8" s="7"/>
      <c r="AF8" s="8"/>
      <c r="AG8" s="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22.5" customHeight="1" thickBot="1">
      <c r="A9" s="6"/>
      <c r="B9" s="83"/>
      <c r="C9" s="9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0" t="s">
        <v>13</v>
      </c>
      <c r="K9" s="10" t="s">
        <v>14</v>
      </c>
      <c r="L9" s="10" t="s">
        <v>15</v>
      </c>
      <c r="M9" s="10" t="s">
        <v>16</v>
      </c>
      <c r="N9" s="10" t="s">
        <v>17</v>
      </c>
      <c r="O9" s="87"/>
      <c r="P9" s="9" t="s">
        <v>6</v>
      </c>
      <c r="Q9" s="10" t="s">
        <v>7</v>
      </c>
      <c r="R9" s="10" t="s">
        <v>8</v>
      </c>
      <c r="S9" s="10" t="s">
        <v>9</v>
      </c>
      <c r="T9" s="10" t="s">
        <v>10</v>
      </c>
      <c r="U9" s="10" t="s">
        <v>11</v>
      </c>
      <c r="V9" s="10" t="s">
        <v>12</v>
      </c>
      <c r="W9" s="10" t="s">
        <v>13</v>
      </c>
      <c r="X9" s="10" t="s">
        <v>14</v>
      </c>
      <c r="Y9" s="10" t="s">
        <v>15</v>
      </c>
      <c r="Z9" s="10" t="s">
        <v>16</v>
      </c>
      <c r="AA9" s="10" t="s">
        <v>17</v>
      </c>
      <c r="AB9" s="87"/>
      <c r="AC9" s="11" t="s">
        <v>18</v>
      </c>
      <c r="AD9" s="12" t="s">
        <v>19</v>
      </c>
      <c r="AE9" s="7"/>
      <c r="AF9" s="8"/>
      <c r="AG9" s="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8" customHeight="1" thickTop="1">
      <c r="A10" s="6"/>
      <c r="B10" s="13" t="s">
        <v>20</v>
      </c>
      <c r="C10" s="14">
        <f t="shared" ref="C10:AB10" si="0">+C11+C22</f>
        <v>6441.7</v>
      </c>
      <c r="D10" s="14">
        <f t="shared" si="0"/>
        <v>6302.5</v>
      </c>
      <c r="E10" s="14">
        <f t="shared" si="0"/>
        <v>7561.2</v>
      </c>
      <c r="F10" s="14">
        <f t="shared" si="0"/>
        <v>6829.3</v>
      </c>
      <c r="G10" s="14">
        <f t="shared" si="0"/>
        <v>7775.2</v>
      </c>
      <c r="H10" s="14">
        <f t="shared" si="0"/>
        <v>7687.8000000000011</v>
      </c>
      <c r="I10" s="14">
        <f t="shared" si="0"/>
        <v>8366.7999999999993</v>
      </c>
      <c r="J10" s="14">
        <f t="shared" si="0"/>
        <v>7655.9000000000005</v>
      </c>
      <c r="K10" s="14">
        <f t="shared" si="0"/>
        <v>8565.9</v>
      </c>
      <c r="L10" s="14">
        <f>+L11+L22</f>
        <v>9210.6999999999989</v>
      </c>
      <c r="M10" s="14">
        <f>+M11+M22</f>
        <v>9316.5</v>
      </c>
      <c r="N10" s="14">
        <f t="shared" si="0"/>
        <v>9516</v>
      </c>
      <c r="O10" s="15">
        <f t="shared" si="0"/>
        <v>95229.5</v>
      </c>
      <c r="P10" s="14">
        <f t="shared" si="0"/>
        <v>6617.5</v>
      </c>
      <c r="Q10" s="14">
        <f t="shared" si="0"/>
        <v>7228.5999999999995</v>
      </c>
      <c r="R10" s="14">
        <f t="shared" si="0"/>
        <v>8303</v>
      </c>
      <c r="S10" s="14">
        <f t="shared" si="0"/>
        <v>7803.6</v>
      </c>
      <c r="T10" s="14">
        <f t="shared" si="0"/>
        <v>8421.7999999999993</v>
      </c>
      <c r="U10" s="14">
        <f t="shared" si="0"/>
        <v>8385.1</v>
      </c>
      <c r="V10" s="14">
        <f t="shared" si="0"/>
        <v>7691.1999999999989</v>
      </c>
      <c r="W10" s="14">
        <f t="shared" si="0"/>
        <v>9106.4000000000015</v>
      </c>
      <c r="X10" s="14">
        <f t="shared" si="0"/>
        <v>8862.1</v>
      </c>
      <c r="Y10" s="14">
        <f>+Y11+Y22</f>
        <v>9844.5999999999985</v>
      </c>
      <c r="Z10" s="14">
        <f>+Z11+Z22</f>
        <v>10585.8</v>
      </c>
      <c r="AA10" s="14">
        <f t="shared" si="0"/>
        <v>9749.4</v>
      </c>
      <c r="AB10" s="15">
        <f t="shared" si="0"/>
        <v>102599.09999999999</v>
      </c>
      <c r="AC10" s="14">
        <f t="shared" ref="AC10:AC37" si="1">+AB10-O10</f>
        <v>7369.5999999999913</v>
      </c>
      <c r="AD10" s="16">
        <f t="shared" ref="AD10:AD15" si="2">+AC10/O10*100</f>
        <v>7.7387784247528248</v>
      </c>
      <c r="AE10" s="17"/>
      <c r="AF10" s="18"/>
      <c r="AG10" s="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ht="18" customHeight="1">
      <c r="A11" s="6"/>
      <c r="B11" s="19" t="s">
        <v>21</v>
      </c>
      <c r="C11" s="20">
        <f>+C13+C14+C21</f>
        <v>4758.8999999999996</v>
      </c>
      <c r="D11" s="20">
        <f t="shared" ref="D11:R11" si="3">+D13+D14+D21</f>
        <v>4695.8999999999996</v>
      </c>
      <c r="E11" s="20">
        <f t="shared" si="3"/>
        <v>5618</v>
      </c>
      <c r="F11" s="20">
        <f t="shared" si="3"/>
        <v>5066.1000000000004</v>
      </c>
      <c r="G11" s="20">
        <f t="shared" si="3"/>
        <v>5613.8</v>
      </c>
      <c r="H11" s="20">
        <f t="shared" si="3"/>
        <v>5640.9000000000005</v>
      </c>
      <c r="I11" s="20">
        <f t="shared" si="3"/>
        <v>5944.9</v>
      </c>
      <c r="J11" s="20">
        <f t="shared" si="3"/>
        <v>5649.8</v>
      </c>
      <c r="K11" s="20">
        <f t="shared" si="3"/>
        <v>6273.7999999999993</v>
      </c>
      <c r="L11" s="20">
        <f>+L13+L14+L21</f>
        <v>6862.2999999999993</v>
      </c>
      <c r="M11" s="20">
        <f>+M13+M14+M21</f>
        <v>6744.7</v>
      </c>
      <c r="N11" s="20">
        <f t="shared" si="3"/>
        <v>6934.7000000000007</v>
      </c>
      <c r="O11" s="20">
        <f t="shared" si="3"/>
        <v>69803.8</v>
      </c>
      <c r="P11" s="20">
        <f t="shared" si="3"/>
        <v>4855.3</v>
      </c>
      <c r="Q11" s="20">
        <f t="shared" si="3"/>
        <v>5377.4</v>
      </c>
      <c r="R11" s="20">
        <f t="shared" si="3"/>
        <v>6109.5999999999995</v>
      </c>
      <c r="S11" s="20">
        <f>+S13+S14+S21</f>
        <v>5700.1</v>
      </c>
      <c r="T11" s="20">
        <f t="shared" ref="T11:AB11" si="4">+T13+T14+T21+T20</f>
        <v>5931.0999999999995</v>
      </c>
      <c r="U11" s="20">
        <f t="shared" si="4"/>
        <v>6183.1</v>
      </c>
      <c r="V11" s="20">
        <f t="shared" si="4"/>
        <v>5676.4999999999991</v>
      </c>
      <c r="W11" s="20">
        <f t="shared" si="4"/>
        <v>6680.7000000000007</v>
      </c>
      <c r="X11" s="20">
        <f>+X13+X14+X21+X20</f>
        <v>6515.8</v>
      </c>
      <c r="Y11" s="20">
        <f>+Y13+Y14+Y21+Y20</f>
        <v>7383.9</v>
      </c>
      <c r="Z11" s="20">
        <f>+Z13+Z14+Z21+Z20</f>
        <v>7671.4000000000005</v>
      </c>
      <c r="AA11" s="20">
        <f t="shared" si="4"/>
        <v>7055.9</v>
      </c>
      <c r="AB11" s="20">
        <f t="shared" si="4"/>
        <v>75140.799999999988</v>
      </c>
      <c r="AC11" s="20">
        <f t="shared" si="1"/>
        <v>5336.9999999999854</v>
      </c>
      <c r="AD11" s="16">
        <f t="shared" si="2"/>
        <v>7.645715562763038</v>
      </c>
      <c r="AE11" s="17"/>
      <c r="AF11" s="18"/>
      <c r="AG11" s="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ht="18" customHeight="1">
      <c r="A12" s="6"/>
      <c r="B12" s="21" t="s">
        <v>22</v>
      </c>
      <c r="C12" s="20">
        <f t="shared" ref="C12:AB12" si="5">+C13</f>
        <v>4299.2</v>
      </c>
      <c r="D12" s="20">
        <f t="shared" si="5"/>
        <v>4228.7</v>
      </c>
      <c r="E12" s="20">
        <f t="shared" si="5"/>
        <v>5064.3999999999996</v>
      </c>
      <c r="F12" s="20">
        <f t="shared" si="5"/>
        <v>4625.6000000000004</v>
      </c>
      <c r="G12" s="20">
        <f t="shared" si="5"/>
        <v>5073</v>
      </c>
      <c r="H12" s="20">
        <f t="shared" si="5"/>
        <v>5060.5</v>
      </c>
      <c r="I12" s="20">
        <f t="shared" si="5"/>
        <v>5361.1</v>
      </c>
      <c r="J12" s="20">
        <f t="shared" si="5"/>
        <v>5057.3999999999996</v>
      </c>
      <c r="K12" s="20">
        <f t="shared" si="5"/>
        <v>5537.9</v>
      </c>
      <c r="L12" s="20">
        <f t="shared" si="5"/>
        <v>5888.4</v>
      </c>
      <c r="M12" s="20">
        <f t="shared" si="5"/>
        <v>5869.8</v>
      </c>
      <c r="N12" s="20">
        <f t="shared" si="5"/>
        <v>6051.1</v>
      </c>
      <c r="O12" s="15">
        <f t="shared" si="5"/>
        <v>62117.100000000006</v>
      </c>
      <c r="P12" s="20">
        <f t="shared" si="5"/>
        <v>4405.7</v>
      </c>
      <c r="Q12" s="20">
        <f t="shared" si="5"/>
        <v>4903.3</v>
      </c>
      <c r="R12" s="20">
        <f t="shared" si="5"/>
        <v>5571.8</v>
      </c>
      <c r="S12" s="20">
        <f t="shared" si="5"/>
        <v>5163.3</v>
      </c>
      <c r="T12" s="20">
        <f t="shared" si="5"/>
        <v>5458.7</v>
      </c>
      <c r="U12" s="20">
        <f t="shared" si="5"/>
        <v>5526</v>
      </c>
      <c r="V12" s="20">
        <f t="shared" si="5"/>
        <v>5225.8999999999996</v>
      </c>
      <c r="W12" s="20">
        <f t="shared" si="5"/>
        <v>6031.3</v>
      </c>
      <c r="X12" s="20">
        <f t="shared" si="5"/>
        <v>5880.1</v>
      </c>
      <c r="Y12" s="20">
        <f t="shared" si="5"/>
        <v>6280.4</v>
      </c>
      <c r="Z12" s="20">
        <f t="shared" si="5"/>
        <v>6518.6</v>
      </c>
      <c r="AA12" s="20">
        <f t="shared" si="5"/>
        <v>6197.3</v>
      </c>
      <c r="AB12" s="15">
        <f t="shared" si="5"/>
        <v>67162.399999999994</v>
      </c>
      <c r="AC12" s="20">
        <f t="shared" si="1"/>
        <v>5045.2999999999884</v>
      </c>
      <c r="AD12" s="16">
        <f t="shared" si="2"/>
        <v>8.1222400916977584</v>
      </c>
      <c r="AE12" s="17"/>
      <c r="AF12" s="18"/>
      <c r="AG12" s="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8" customHeight="1">
      <c r="A13" s="6"/>
      <c r="B13" s="22" t="s">
        <v>23</v>
      </c>
      <c r="C13" s="23">
        <f>+[2]PP!C27</f>
        <v>4299.2</v>
      </c>
      <c r="D13" s="23">
        <f>+[2]PP!D27</f>
        <v>4228.7</v>
      </c>
      <c r="E13" s="23">
        <f>+[2]PP!E27</f>
        <v>5064.3999999999996</v>
      </c>
      <c r="F13" s="23">
        <f>+[2]PP!F27</f>
        <v>4625.6000000000004</v>
      </c>
      <c r="G13" s="23">
        <f>+[2]PP!G27</f>
        <v>5073</v>
      </c>
      <c r="H13" s="23">
        <f>+[2]PP!H27</f>
        <v>5060.5</v>
      </c>
      <c r="I13" s="23">
        <f>+[2]PP!I27</f>
        <v>5361.1</v>
      </c>
      <c r="J13" s="23">
        <f>+[2]PP!J27</f>
        <v>5057.3999999999996</v>
      </c>
      <c r="K13" s="23">
        <f>+[2]PP!K27</f>
        <v>5537.9</v>
      </c>
      <c r="L13" s="23">
        <f>+[2]PP!L27</f>
        <v>5888.4</v>
      </c>
      <c r="M13" s="23">
        <f>+[2]PP!M27</f>
        <v>5869.8</v>
      </c>
      <c r="N13" s="23">
        <f>+[2]PP!N27</f>
        <v>6051.1</v>
      </c>
      <c r="O13" s="24">
        <f>SUM(C13:N13)</f>
        <v>62117.100000000006</v>
      </c>
      <c r="P13" s="23">
        <f>+[2]PP!P27</f>
        <v>4405.7</v>
      </c>
      <c r="Q13" s="23">
        <f>+[2]PP!Q27</f>
        <v>4903.3</v>
      </c>
      <c r="R13" s="23">
        <f>+[2]PP!R27</f>
        <v>5571.8</v>
      </c>
      <c r="S13" s="23">
        <f>+[2]PP!S27</f>
        <v>5163.3</v>
      </c>
      <c r="T13" s="23">
        <f>+[2]PP!T27</f>
        <v>5458.7</v>
      </c>
      <c r="U13" s="23">
        <f>+[2]PP!U27</f>
        <v>5526</v>
      </c>
      <c r="V13" s="23">
        <f>+[2]PP!V27</f>
        <v>5225.8999999999996</v>
      </c>
      <c r="W13" s="23">
        <f>+[2]PP!W27</f>
        <v>6031.3</v>
      </c>
      <c r="X13" s="23">
        <f>+[2]PP!X27</f>
        <v>5880.1</v>
      </c>
      <c r="Y13" s="23">
        <f>+[2]PP!Y27</f>
        <v>6280.4</v>
      </c>
      <c r="Z13" s="23">
        <f>+[2]PP!Z27</f>
        <v>6518.6</v>
      </c>
      <c r="AA13" s="23">
        <f>+[2]PP!AA27</f>
        <v>6197.3</v>
      </c>
      <c r="AB13" s="24">
        <f>SUM(P13:AA13)</f>
        <v>67162.399999999994</v>
      </c>
      <c r="AC13" s="23">
        <f t="shared" si="1"/>
        <v>5045.2999999999884</v>
      </c>
      <c r="AD13" s="25">
        <f t="shared" si="2"/>
        <v>8.1222400916977584</v>
      </c>
      <c r="AE13" s="17"/>
      <c r="AF13" s="18"/>
      <c r="AG13" s="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18" customHeight="1">
      <c r="A14" s="6"/>
      <c r="B14" s="26" t="s">
        <v>24</v>
      </c>
      <c r="C14" s="27">
        <f>SUM(C15:C19)</f>
        <v>427.8</v>
      </c>
      <c r="D14" s="27">
        <f>SUM(D15:D19)</f>
        <v>436.9</v>
      </c>
      <c r="E14" s="27">
        <f>SUM(E15:E19)</f>
        <v>517.30000000000007</v>
      </c>
      <c r="F14" s="27">
        <f>SUM(F15:F19)</f>
        <v>419</v>
      </c>
      <c r="G14" s="27">
        <f t="shared" ref="G14:Y14" si="6">SUM(G15:G19)</f>
        <v>511.5</v>
      </c>
      <c r="H14" s="27">
        <f t="shared" si="6"/>
        <v>554.1</v>
      </c>
      <c r="I14" s="27">
        <f t="shared" si="6"/>
        <v>555.4</v>
      </c>
      <c r="J14" s="27">
        <f t="shared" si="6"/>
        <v>558.30000000000007</v>
      </c>
      <c r="K14" s="27">
        <f t="shared" si="6"/>
        <v>706.5</v>
      </c>
      <c r="L14" s="27">
        <f t="shared" si="6"/>
        <v>930.9</v>
      </c>
      <c r="M14" s="27">
        <f t="shared" si="6"/>
        <v>843.5</v>
      </c>
      <c r="N14" s="27">
        <f t="shared" si="6"/>
        <v>842</v>
      </c>
      <c r="O14" s="27">
        <f t="shared" si="6"/>
        <v>7303.2000000000007</v>
      </c>
      <c r="P14" s="27">
        <f t="shared" si="6"/>
        <v>415.1</v>
      </c>
      <c r="Q14" s="27">
        <f t="shared" si="6"/>
        <v>431.90000000000003</v>
      </c>
      <c r="R14" s="27">
        <f t="shared" si="6"/>
        <v>502.4</v>
      </c>
      <c r="S14" s="27">
        <f t="shared" si="6"/>
        <v>510.5</v>
      </c>
      <c r="T14" s="27">
        <f t="shared" si="6"/>
        <v>446.70000000000005</v>
      </c>
      <c r="U14" s="27">
        <f t="shared" si="6"/>
        <v>627</v>
      </c>
      <c r="V14" s="27">
        <f t="shared" si="6"/>
        <v>418.9</v>
      </c>
      <c r="W14" s="27">
        <f t="shared" si="6"/>
        <v>625.29999999999995</v>
      </c>
      <c r="X14" s="27">
        <f t="shared" si="6"/>
        <v>600.70000000000005</v>
      </c>
      <c r="Y14" s="27">
        <f t="shared" si="6"/>
        <v>1074.8</v>
      </c>
      <c r="Z14" s="27">
        <f>SUM(Z15:Z19)</f>
        <v>1111.7</v>
      </c>
      <c r="AA14" s="27">
        <f>SUM(AA15:AA19)</f>
        <v>826.2</v>
      </c>
      <c r="AB14" s="27">
        <f>SUM(AB15:AB19)</f>
        <v>7591.1999999999989</v>
      </c>
      <c r="AC14" s="27">
        <f t="shared" si="1"/>
        <v>287.99999999999818</v>
      </c>
      <c r="AD14" s="28">
        <f t="shared" si="2"/>
        <v>3.9434768320735865</v>
      </c>
      <c r="AE14" s="17"/>
      <c r="AF14" s="18"/>
      <c r="AG14" s="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8" customHeight="1">
      <c r="A15" s="6"/>
      <c r="B15" s="29" t="s">
        <v>25</v>
      </c>
      <c r="C15" s="23">
        <v>324</v>
      </c>
      <c r="D15" s="23">
        <v>327</v>
      </c>
      <c r="E15" s="24">
        <v>383.8</v>
      </c>
      <c r="F15" s="24">
        <v>283.2</v>
      </c>
      <c r="G15" s="24">
        <v>353.6</v>
      </c>
      <c r="H15" s="24">
        <v>412.8</v>
      </c>
      <c r="I15" s="24">
        <v>398</v>
      </c>
      <c r="J15" s="24">
        <v>387</v>
      </c>
      <c r="K15" s="24">
        <v>563</v>
      </c>
      <c r="L15" s="24">
        <v>749.9</v>
      </c>
      <c r="M15" s="24">
        <v>687.9</v>
      </c>
      <c r="N15" s="24">
        <v>706.1</v>
      </c>
      <c r="O15" s="24">
        <f t="shared" ref="O15:O21" si="7">SUM(C15:N15)</f>
        <v>5576.3</v>
      </c>
      <c r="P15" s="23">
        <v>304.3</v>
      </c>
      <c r="Q15" s="23">
        <v>305.8</v>
      </c>
      <c r="R15" s="23">
        <v>352.9</v>
      </c>
      <c r="S15" s="23">
        <v>378.6</v>
      </c>
      <c r="T15" s="23">
        <v>316.60000000000002</v>
      </c>
      <c r="U15" s="23">
        <v>484.6</v>
      </c>
      <c r="V15" s="23">
        <v>261.39999999999998</v>
      </c>
      <c r="W15" s="23">
        <v>441.1</v>
      </c>
      <c r="X15" s="23">
        <v>430.3</v>
      </c>
      <c r="Y15" s="23">
        <v>864.7</v>
      </c>
      <c r="Z15" s="23">
        <v>913.4</v>
      </c>
      <c r="AA15" s="23">
        <v>623.70000000000005</v>
      </c>
      <c r="AB15" s="24">
        <f t="shared" ref="AB15:AB21" si="8">SUM(P15:AA15)</f>
        <v>5677.4</v>
      </c>
      <c r="AC15" s="23">
        <f t="shared" si="1"/>
        <v>101.09999999999945</v>
      </c>
      <c r="AD15" s="25">
        <f t="shared" si="2"/>
        <v>1.8130301454369286</v>
      </c>
      <c r="AE15" s="17"/>
      <c r="AF15" s="18"/>
      <c r="AG15" s="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8" customHeight="1">
      <c r="A16" s="6"/>
      <c r="B16" s="29" t="s">
        <v>26</v>
      </c>
      <c r="C16" s="23">
        <v>0</v>
      </c>
      <c r="D16" s="23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f t="shared" si="7"/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4">
        <f t="shared" si="8"/>
        <v>0</v>
      </c>
      <c r="AC16" s="23">
        <f t="shared" si="1"/>
        <v>0</v>
      </c>
      <c r="AD16" s="25">
        <v>0</v>
      </c>
      <c r="AE16" s="17"/>
      <c r="AF16" s="18"/>
      <c r="AG16" s="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ht="18" customHeight="1">
      <c r="A17" s="6"/>
      <c r="B17" s="29" t="s">
        <v>27</v>
      </c>
      <c r="C17" s="23">
        <v>38.5</v>
      </c>
      <c r="D17" s="23">
        <v>27.7</v>
      </c>
      <c r="E17" s="24">
        <v>22.1</v>
      </c>
      <c r="F17" s="24">
        <v>30</v>
      </c>
      <c r="G17" s="24">
        <v>20.2</v>
      </c>
      <c r="H17" s="24">
        <v>28.9</v>
      </c>
      <c r="I17" s="24">
        <v>22.3</v>
      </c>
      <c r="J17" s="24">
        <v>52.6</v>
      </c>
      <c r="K17" s="24">
        <v>19</v>
      </c>
      <c r="L17" s="24">
        <v>17.399999999999999</v>
      </c>
      <c r="M17" s="24">
        <v>30.4</v>
      </c>
      <c r="N17" s="24">
        <v>29</v>
      </c>
      <c r="O17" s="24">
        <f t="shared" si="7"/>
        <v>338.09999999999997</v>
      </c>
      <c r="P17" s="23">
        <v>35.799999999999997</v>
      </c>
      <c r="Q17" s="23">
        <v>28.8</v>
      </c>
      <c r="R17" s="23">
        <v>26.8</v>
      </c>
      <c r="S17" s="23">
        <v>16.2</v>
      </c>
      <c r="T17" s="23">
        <v>14.7</v>
      </c>
      <c r="U17" s="23">
        <v>19.5</v>
      </c>
      <c r="V17" s="23">
        <v>21.5</v>
      </c>
      <c r="W17" s="23">
        <v>23.7</v>
      </c>
      <c r="X17" s="23">
        <v>23.2</v>
      </c>
      <c r="Y17" s="23">
        <v>26</v>
      </c>
      <c r="Z17" s="23">
        <v>30.2</v>
      </c>
      <c r="AA17" s="23">
        <v>74.8</v>
      </c>
      <c r="AB17" s="24">
        <f t="shared" si="8"/>
        <v>341.2</v>
      </c>
      <c r="AC17" s="23">
        <f t="shared" si="1"/>
        <v>3.1000000000000227</v>
      </c>
      <c r="AD17" s="25">
        <f t="shared" ref="AD17:AD29" si="9">+AC17/O17*100</f>
        <v>0.91688849452825294</v>
      </c>
      <c r="AE17" s="17"/>
      <c r="AF17" s="18"/>
      <c r="AG17" s="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ht="18" customHeight="1">
      <c r="A18" s="6"/>
      <c r="B18" s="29" t="s">
        <v>28</v>
      </c>
      <c r="C18" s="23">
        <v>65.3</v>
      </c>
      <c r="D18" s="23">
        <v>82.2</v>
      </c>
      <c r="E18" s="24">
        <v>111.4</v>
      </c>
      <c r="F18" s="24">
        <v>105.8</v>
      </c>
      <c r="G18" s="24">
        <v>137.69999999999999</v>
      </c>
      <c r="H18" s="24">
        <v>112.4</v>
      </c>
      <c r="I18" s="24">
        <v>135.1</v>
      </c>
      <c r="J18" s="24">
        <v>118.7</v>
      </c>
      <c r="K18" s="24">
        <v>124.5</v>
      </c>
      <c r="L18" s="24">
        <v>163.6</v>
      </c>
      <c r="M18" s="24">
        <v>125.2</v>
      </c>
      <c r="N18" s="24">
        <v>106.9</v>
      </c>
      <c r="O18" s="24">
        <f t="shared" si="7"/>
        <v>1388.8000000000002</v>
      </c>
      <c r="P18" s="23">
        <v>75</v>
      </c>
      <c r="Q18" s="23">
        <v>97.3</v>
      </c>
      <c r="R18" s="23">
        <v>122.7</v>
      </c>
      <c r="S18" s="23">
        <v>115.7</v>
      </c>
      <c r="T18" s="23">
        <v>115.4</v>
      </c>
      <c r="U18" s="23">
        <v>122.9</v>
      </c>
      <c r="V18" s="23">
        <v>136</v>
      </c>
      <c r="W18" s="23">
        <v>160.5</v>
      </c>
      <c r="X18" s="23">
        <v>147.19999999999999</v>
      </c>
      <c r="Y18" s="23">
        <v>184.1</v>
      </c>
      <c r="Z18" s="23">
        <v>168.1</v>
      </c>
      <c r="AA18" s="23">
        <v>127.7</v>
      </c>
      <c r="AB18" s="24">
        <f t="shared" si="8"/>
        <v>1572.6</v>
      </c>
      <c r="AC18" s="23">
        <f t="shared" si="1"/>
        <v>183.79999999999973</v>
      </c>
      <c r="AD18" s="25">
        <f t="shared" si="9"/>
        <v>13.234447004608274</v>
      </c>
      <c r="AE18" s="17"/>
      <c r="AF18" s="18"/>
      <c r="AG18" s="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8" customHeight="1">
      <c r="A19" s="6"/>
      <c r="B19" s="29" t="s">
        <v>29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f t="shared" si="7"/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4">
        <f t="shared" si="8"/>
        <v>0</v>
      </c>
      <c r="AC19" s="23">
        <f t="shared" si="1"/>
        <v>0</v>
      </c>
      <c r="AD19" s="30">
        <v>0</v>
      </c>
      <c r="AE19" s="17"/>
      <c r="AF19" s="18"/>
      <c r="AG19" s="8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8" customHeight="1">
      <c r="A20" s="6"/>
      <c r="B20" s="31" t="s">
        <v>30</v>
      </c>
      <c r="C20" s="27">
        <v>0</v>
      </c>
      <c r="D20" s="27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0.5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32">
        <f t="shared" si="8"/>
        <v>0.5</v>
      </c>
      <c r="AC20" s="27">
        <f>+AB20-O20</f>
        <v>0.5</v>
      </c>
      <c r="AD20" s="30">
        <v>0</v>
      </c>
      <c r="AE20" s="33"/>
      <c r="AF20" s="18"/>
      <c r="AG20" s="8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ht="18" customHeight="1">
      <c r="A21" s="6"/>
      <c r="B21" s="34" t="s">
        <v>31</v>
      </c>
      <c r="C21" s="27">
        <v>31.9</v>
      </c>
      <c r="D21" s="27">
        <v>30.3</v>
      </c>
      <c r="E21" s="32">
        <v>36.299999999999997</v>
      </c>
      <c r="F21" s="32">
        <v>21.5</v>
      </c>
      <c r="G21" s="32">
        <v>29.3</v>
      </c>
      <c r="H21" s="32">
        <v>26.3</v>
      </c>
      <c r="I21" s="32">
        <v>28.4</v>
      </c>
      <c r="J21" s="32">
        <v>34.1</v>
      </c>
      <c r="K21" s="32">
        <v>29.4</v>
      </c>
      <c r="L21" s="32">
        <v>43</v>
      </c>
      <c r="M21" s="32">
        <v>31.4</v>
      </c>
      <c r="N21" s="32">
        <v>41.6</v>
      </c>
      <c r="O21" s="32">
        <f t="shared" si="7"/>
        <v>383.5</v>
      </c>
      <c r="P21" s="27">
        <v>34.5</v>
      </c>
      <c r="Q21" s="27">
        <v>42.2</v>
      </c>
      <c r="R21" s="27">
        <v>35.4</v>
      </c>
      <c r="S21" s="27">
        <v>26.3</v>
      </c>
      <c r="T21" s="27">
        <v>25.2</v>
      </c>
      <c r="U21" s="27">
        <v>30.1</v>
      </c>
      <c r="V21" s="27">
        <v>31.7</v>
      </c>
      <c r="W21" s="27">
        <v>24.1</v>
      </c>
      <c r="X21" s="27">
        <v>35</v>
      </c>
      <c r="Y21" s="27">
        <v>28.7</v>
      </c>
      <c r="Z21" s="27">
        <v>41.1</v>
      </c>
      <c r="AA21" s="27">
        <v>32.4</v>
      </c>
      <c r="AB21" s="32">
        <f t="shared" si="8"/>
        <v>386.7</v>
      </c>
      <c r="AC21" s="27">
        <f t="shared" si="1"/>
        <v>3.1999999999999886</v>
      </c>
      <c r="AD21" s="28">
        <f t="shared" si="9"/>
        <v>0.83441981747066196</v>
      </c>
      <c r="AE21" s="17"/>
      <c r="AF21" s="18"/>
      <c r="AG21" s="8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ht="18" customHeight="1">
      <c r="A22" s="6"/>
      <c r="B22" s="35" t="s">
        <v>32</v>
      </c>
      <c r="C22" s="27">
        <f t="shared" ref="C22:AB22" si="10">+C23+C26+C27</f>
        <v>1682.8</v>
      </c>
      <c r="D22" s="27">
        <f t="shared" si="10"/>
        <v>1606.6</v>
      </c>
      <c r="E22" s="27">
        <f t="shared" si="10"/>
        <v>1943.1999999999998</v>
      </c>
      <c r="F22" s="27">
        <f t="shared" si="10"/>
        <v>1763.1999999999998</v>
      </c>
      <c r="G22" s="27">
        <f t="shared" si="10"/>
        <v>2161.3999999999996</v>
      </c>
      <c r="H22" s="27">
        <f t="shared" si="10"/>
        <v>2046.9</v>
      </c>
      <c r="I22" s="27">
        <f t="shared" si="10"/>
        <v>2421.9</v>
      </c>
      <c r="J22" s="27">
        <f t="shared" si="10"/>
        <v>2006.1000000000001</v>
      </c>
      <c r="K22" s="27">
        <f t="shared" si="10"/>
        <v>2292.1</v>
      </c>
      <c r="L22" s="27">
        <f t="shared" si="10"/>
        <v>2348.3999999999996</v>
      </c>
      <c r="M22" s="27">
        <f t="shared" si="10"/>
        <v>2571.7999999999997</v>
      </c>
      <c r="N22" s="27">
        <f t="shared" si="10"/>
        <v>2581.3000000000002</v>
      </c>
      <c r="O22" s="32">
        <f t="shared" si="10"/>
        <v>25425.699999999997</v>
      </c>
      <c r="P22" s="27">
        <f t="shared" si="10"/>
        <v>1762.1999999999998</v>
      </c>
      <c r="Q22" s="27">
        <f t="shared" si="10"/>
        <v>1851.2</v>
      </c>
      <c r="R22" s="27">
        <f t="shared" si="10"/>
        <v>2193.4</v>
      </c>
      <c r="S22" s="27">
        <f t="shared" si="10"/>
        <v>2103.5</v>
      </c>
      <c r="T22" s="27">
        <f t="shared" si="10"/>
        <v>2490.6999999999998</v>
      </c>
      <c r="U22" s="27">
        <f t="shared" si="10"/>
        <v>2202</v>
      </c>
      <c r="V22" s="27">
        <f t="shared" si="10"/>
        <v>2014.6999999999998</v>
      </c>
      <c r="W22" s="27">
        <f t="shared" si="10"/>
        <v>2425.7000000000003</v>
      </c>
      <c r="X22" s="27">
        <f t="shared" si="10"/>
        <v>2346.3000000000002</v>
      </c>
      <c r="Y22" s="27">
        <f t="shared" si="10"/>
        <v>2460.6999999999998</v>
      </c>
      <c r="Z22" s="27">
        <f t="shared" si="10"/>
        <v>2914.3999999999996</v>
      </c>
      <c r="AA22" s="27">
        <f t="shared" si="10"/>
        <v>2693.5</v>
      </c>
      <c r="AB22" s="32">
        <f t="shared" si="10"/>
        <v>27458.300000000003</v>
      </c>
      <c r="AC22" s="27">
        <f t="shared" si="1"/>
        <v>2032.6000000000058</v>
      </c>
      <c r="AD22" s="28">
        <f t="shared" si="9"/>
        <v>7.9942735106604976</v>
      </c>
      <c r="AE22" s="17"/>
      <c r="AF22" s="18"/>
      <c r="AG22" s="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ht="18" customHeight="1">
      <c r="A23" s="6"/>
      <c r="B23" s="21" t="s">
        <v>33</v>
      </c>
      <c r="C23" s="27">
        <f t="shared" ref="C23:AB23" si="11">+C24+C25</f>
        <v>1661.7</v>
      </c>
      <c r="D23" s="27">
        <f t="shared" si="11"/>
        <v>1589.4</v>
      </c>
      <c r="E23" s="27">
        <f t="shared" si="11"/>
        <v>1923</v>
      </c>
      <c r="F23" s="27">
        <f t="shared" si="11"/>
        <v>1745.6</v>
      </c>
      <c r="G23" s="27">
        <f t="shared" si="11"/>
        <v>2143.6999999999998</v>
      </c>
      <c r="H23" s="27">
        <f t="shared" si="11"/>
        <v>2027.3</v>
      </c>
      <c r="I23" s="27">
        <f t="shared" si="11"/>
        <v>2403.1</v>
      </c>
      <c r="J23" s="27">
        <f t="shared" si="11"/>
        <v>1990.6000000000001</v>
      </c>
      <c r="K23" s="27">
        <f t="shared" si="11"/>
        <v>2274.2999999999997</v>
      </c>
      <c r="L23" s="27">
        <f t="shared" si="11"/>
        <v>2334.6999999999998</v>
      </c>
      <c r="M23" s="27">
        <f t="shared" si="11"/>
        <v>2555.1999999999998</v>
      </c>
      <c r="N23" s="27">
        <f t="shared" si="11"/>
        <v>2562.9</v>
      </c>
      <c r="O23" s="32">
        <f t="shared" si="11"/>
        <v>25211.5</v>
      </c>
      <c r="P23" s="27">
        <f t="shared" si="11"/>
        <v>1746.6</v>
      </c>
      <c r="Q23" s="27">
        <f t="shared" si="11"/>
        <v>1837</v>
      </c>
      <c r="R23" s="27">
        <f t="shared" si="11"/>
        <v>2179.6</v>
      </c>
      <c r="S23" s="27">
        <f t="shared" si="11"/>
        <v>2090.6</v>
      </c>
      <c r="T23" s="27">
        <f t="shared" si="11"/>
        <v>2477.2999999999997</v>
      </c>
      <c r="U23" s="27">
        <f t="shared" si="11"/>
        <v>2185.5</v>
      </c>
      <c r="V23" s="27">
        <f t="shared" si="11"/>
        <v>2002.1</v>
      </c>
      <c r="W23" s="27">
        <f t="shared" si="11"/>
        <v>2412.3000000000002</v>
      </c>
      <c r="X23" s="27">
        <f t="shared" si="11"/>
        <v>2333.9</v>
      </c>
      <c r="Y23" s="27">
        <f t="shared" si="11"/>
        <v>2450.6999999999998</v>
      </c>
      <c r="Z23" s="27">
        <f t="shared" si="11"/>
        <v>2899.8999999999996</v>
      </c>
      <c r="AA23" s="27">
        <f t="shared" si="11"/>
        <v>2670.6</v>
      </c>
      <c r="AB23" s="32">
        <f t="shared" si="11"/>
        <v>27286.100000000002</v>
      </c>
      <c r="AC23" s="27">
        <f t="shared" si="1"/>
        <v>2074.6000000000022</v>
      </c>
      <c r="AD23" s="28">
        <f t="shared" si="9"/>
        <v>8.2287844832715304</v>
      </c>
      <c r="AE23" s="17"/>
      <c r="AF23" s="18"/>
      <c r="AG23" s="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ht="18" customHeight="1">
      <c r="A24" s="6"/>
      <c r="B24" s="36" t="s">
        <v>34</v>
      </c>
      <c r="C24" s="23">
        <f>+[2]PP!C45</f>
        <v>1640.3</v>
      </c>
      <c r="D24" s="23">
        <f>+[2]PP!D45</f>
        <v>1589.4</v>
      </c>
      <c r="E24" s="23">
        <f>+[2]PP!E45</f>
        <v>1923</v>
      </c>
      <c r="F24" s="23">
        <f>+[2]PP!F45</f>
        <v>1745.6</v>
      </c>
      <c r="G24" s="23">
        <f>+[2]PP!G45</f>
        <v>2143.6999999999998</v>
      </c>
      <c r="H24" s="23">
        <f>+[2]PP!H45</f>
        <v>2027.3</v>
      </c>
      <c r="I24" s="23">
        <f>+[2]PP!I45</f>
        <v>2125.9</v>
      </c>
      <c r="J24" s="23">
        <f>+[2]PP!J45</f>
        <v>1946.7</v>
      </c>
      <c r="K24" s="23">
        <f>+[2]PP!K45</f>
        <v>2169.6</v>
      </c>
      <c r="L24" s="23">
        <f>+[2]PP!L45</f>
        <v>2334.6999999999998</v>
      </c>
      <c r="M24" s="23">
        <f>+[2]PP!M45</f>
        <v>2275.1999999999998</v>
      </c>
      <c r="N24" s="23">
        <f>+[2]PP!N45</f>
        <v>2456.6</v>
      </c>
      <c r="O24" s="24">
        <f>SUM(C24:N24)</f>
        <v>24378</v>
      </c>
      <c r="P24" s="23">
        <f>+[2]PP!P45</f>
        <v>1746.6</v>
      </c>
      <c r="Q24" s="23">
        <f>+[2]PP!Q45</f>
        <v>1837</v>
      </c>
      <c r="R24" s="23">
        <f>+[2]PP!R45</f>
        <v>2179.6</v>
      </c>
      <c r="S24" s="23">
        <f>+[2]PP!S45</f>
        <v>2043.4</v>
      </c>
      <c r="T24" s="23">
        <f>+[2]PP!T45</f>
        <v>2143.1</v>
      </c>
      <c r="U24" s="23">
        <f>+[2]PP!U45</f>
        <v>2185.5</v>
      </c>
      <c r="V24" s="23">
        <f>+[2]PP!V45</f>
        <v>2002.1</v>
      </c>
      <c r="W24" s="23">
        <f>+[2]PP!W45</f>
        <v>2310.4</v>
      </c>
      <c r="X24" s="23">
        <f>+[2]PP!X45</f>
        <v>2333.9</v>
      </c>
      <c r="Y24" s="23">
        <f>+[2]PP!Y45</f>
        <v>2396.1999999999998</v>
      </c>
      <c r="Z24" s="23">
        <f>+[2]PP!Z45</f>
        <v>2663.7</v>
      </c>
      <c r="AA24" s="23">
        <f>+[2]PP!AA45</f>
        <v>2555.5</v>
      </c>
      <c r="AB24" s="24">
        <f>SUM(P24:AA24)</f>
        <v>26397.000000000004</v>
      </c>
      <c r="AC24" s="23">
        <f t="shared" si="1"/>
        <v>2019.0000000000036</v>
      </c>
      <c r="AD24" s="25">
        <f t="shared" si="9"/>
        <v>8.2820575929116576</v>
      </c>
      <c r="AE24" s="17"/>
      <c r="AF24" s="18"/>
      <c r="AG24" s="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ht="18" customHeight="1">
      <c r="A25" s="6"/>
      <c r="B25" s="36" t="s">
        <v>35</v>
      </c>
      <c r="C25" s="37">
        <v>21.4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277.2</v>
      </c>
      <c r="J25" s="37">
        <v>43.9</v>
      </c>
      <c r="K25" s="37">
        <v>104.7</v>
      </c>
      <c r="L25" s="37">
        <v>0</v>
      </c>
      <c r="M25" s="37">
        <v>280</v>
      </c>
      <c r="N25" s="37">
        <v>106.3</v>
      </c>
      <c r="O25" s="24">
        <f>SUM(C25:N25)</f>
        <v>833.49999999999989</v>
      </c>
      <c r="P25" s="23">
        <f>+[2]PP!P46</f>
        <v>0</v>
      </c>
      <c r="Q25" s="23">
        <f>+[2]PP!Q46</f>
        <v>0</v>
      </c>
      <c r="R25" s="23">
        <f>+[2]PP!R46</f>
        <v>0</v>
      </c>
      <c r="S25" s="23">
        <f>+[2]PP!S46</f>
        <v>47.2</v>
      </c>
      <c r="T25" s="23">
        <f>+[2]PP!T46</f>
        <v>334.2</v>
      </c>
      <c r="U25" s="23">
        <f>+[2]PP!U46</f>
        <v>0</v>
      </c>
      <c r="V25" s="23">
        <f>+[2]PP!V46</f>
        <v>0</v>
      </c>
      <c r="W25" s="23">
        <f>+[2]PP!W46</f>
        <v>101.9</v>
      </c>
      <c r="X25" s="23">
        <f>+[2]PP!X46</f>
        <v>0</v>
      </c>
      <c r="Y25" s="23">
        <f>+[2]PP!Y46</f>
        <v>54.5</v>
      </c>
      <c r="Z25" s="23">
        <f>+[2]PP!Z46</f>
        <v>236.2</v>
      </c>
      <c r="AA25" s="23">
        <f>+[2]PP!AA46</f>
        <v>115.1</v>
      </c>
      <c r="AB25" s="24">
        <f>SUM(P25:AA25)</f>
        <v>889.1</v>
      </c>
      <c r="AC25" s="23">
        <f t="shared" si="1"/>
        <v>55.600000000000136</v>
      </c>
      <c r="AD25" s="25">
        <f t="shared" si="9"/>
        <v>6.670665866826651</v>
      </c>
      <c r="AE25" s="17"/>
      <c r="AF25" s="18"/>
      <c r="AG25" s="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ht="18" customHeight="1">
      <c r="A26" s="6"/>
      <c r="B26" s="21" t="s">
        <v>36</v>
      </c>
      <c r="C26" s="38">
        <f>+[2]PP!C47</f>
        <v>0</v>
      </c>
      <c r="D26" s="38">
        <f>+[2]PP!D47</f>
        <v>1.1000000000000001</v>
      </c>
      <c r="E26" s="38">
        <f>+[2]PP!E47</f>
        <v>3.1</v>
      </c>
      <c r="F26" s="38">
        <f>+[2]PP!F47</f>
        <v>0</v>
      </c>
      <c r="G26" s="38">
        <f>+[2]PP!G47</f>
        <v>0</v>
      </c>
      <c r="H26" s="38">
        <f>+[2]PP!H47</f>
        <v>3.4</v>
      </c>
      <c r="I26" s="38">
        <f>+[2]PP!I47</f>
        <v>0</v>
      </c>
      <c r="J26" s="38">
        <f>+[2]PP!J47</f>
        <v>0</v>
      </c>
      <c r="K26" s="38">
        <f>+[2]PP!K47</f>
        <v>0</v>
      </c>
      <c r="L26" s="38">
        <f>+[2]PP!L47</f>
        <v>0</v>
      </c>
      <c r="M26" s="38">
        <f>+[2]PP!M47</f>
        <v>0</v>
      </c>
      <c r="N26" s="38">
        <f>+[2]PP!N47</f>
        <v>0</v>
      </c>
      <c r="O26" s="32">
        <f>SUM(C26:N26)</f>
        <v>7.6</v>
      </c>
      <c r="P26" s="27">
        <f>+[2]PP!P47</f>
        <v>0</v>
      </c>
      <c r="Q26" s="27">
        <f>+[2]PP!Q47</f>
        <v>0</v>
      </c>
      <c r="R26" s="27">
        <f>+[2]PP!R47</f>
        <v>0</v>
      </c>
      <c r="S26" s="27">
        <f>+[2]PP!S47</f>
        <v>0</v>
      </c>
      <c r="T26" s="27">
        <f>+[2]PP!T47</f>
        <v>0</v>
      </c>
      <c r="U26" s="27">
        <f>+[2]PP!U47</f>
        <v>0</v>
      </c>
      <c r="V26" s="27">
        <f>+[2]PP!V47</f>
        <v>0</v>
      </c>
      <c r="W26" s="27">
        <f>+[2]PP!W47</f>
        <v>0</v>
      </c>
      <c r="X26" s="27">
        <f>+[2]PP!X47</f>
        <v>0</v>
      </c>
      <c r="Y26" s="27">
        <f>+[2]PP!Y47</f>
        <v>0</v>
      </c>
      <c r="Z26" s="27">
        <f>+[2]PP!Z47</f>
        <v>0</v>
      </c>
      <c r="AA26" s="27">
        <f>+[2]PP!AA47</f>
        <v>0</v>
      </c>
      <c r="AB26" s="32">
        <f>SUM(P26:AA26)</f>
        <v>0</v>
      </c>
      <c r="AC26" s="27">
        <f t="shared" si="1"/>
        <v>-7.6</v>
      </c>
      <c r="AD26" s="28">
        <f t="shared" si="9"/>
        <v>-100</v>
      </c>
      <c r="AE26" s="17"/>
      <c r="AF26" s="18"/>
      <c r="AG26" s="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ht="18" customHeight="1">
      <c r="A27" s="6"/>
      <c r="B27" s="21" t="s">
        <v>37</v>
      </c>
      <c r="C27" s="39">
        <f t="shared" ref="C27:AB27" si="12">+C28+C29</f>
        <v>21.1</v>
      </c>
      <c r="D27" s="39">
        <f t="shared" si="12"/>
        <v>16.100000000000001</v>
      </c>
      <c r="E27" s="39">
        <f t="shared" si="12"/>
        <v>17.100000000000001</v>
      </c>
      <c r="F27" s="39">
        <f t="shared" si="12"/>
        <v>17.600000000000001</v>
      </c>
      <c r="G27" s="39">
        <f t="shared" si="12"/>
        <v>17.7</v>
      </c>
      <c r="H27" s="39">
        <f t="shared" si="12"/>
        <v>16.2</v>
      </c>
      <c r="I27" s="39">
        <f t="shared" si="12"/>
        <v>18.799999999999997</v>
      </c>
      <c r="J27" s="39">
        <f t="shared" si="12"/>
        <v>15.5</v>
      </c>
      <c r="K27" s="39">
        <f t="shared" si="12"/>
        <v>17.8</v>
      </c>
      <c r="L27" s="39">
        <f t="shared" si="12"/>
        <v>13.7</v>
      </c>
      <c r="M27" s="39">
        <f t="shared" si="12"/>
        <v>16.600000000000001</v>
      </c>
      <c r="N27" s="39">
        <f t="shared" si="12"/>
        <v>18.399999999999999</v>
      </c>
      <c r="O27" s="40">
        <f t="shared" si="12"/>
        <v>206.6</v>
      </c>
      <c r="P27" s="39">
        <f t="shared" si="12"/>
        <v>15.6</v>
      </c>
      <c r="Q27" s="39">
        <f t="shared" si="12"/>
        <v>14.2</v>
      </c>
      <c r="R27" s="39">
        <f t="shared" si="12"/>
        <v>13.8</v>
      </c>
      <c r="S27" s="39">
        <f t="shared" si="12"/>
        <v>12.9</v>
      </c>
      <c r="T27" s="39">
        <f t="shared" si="12"/>
        <v>13.4</v>
      </c>
      <c r="U27" s="39">
        <f t="shared" si="12"/>
        <v>16.5</v>
      </c>
      <c r="V27" s="39">
        <f t="shared" si="12"/>
        <v>12.6</v>
      </c>
      <c r="W27" s="39">
        <f t="shared" si="12"/>
        <v>13.4</v>
      </c>
      <c r="X27" s="39">
        <f t="shared" si="12"/>
        <v>12.4</v>
      </c>
      <c r="Y27" s="39">
        <f t="shared" si="12"/>
        <v>10</v>
      </c>
      <c r="Z27" s="39">
        <f t="shared" si="12"/>
        <v>14.5</v>
      </c>
      <c r="AA27" s="39">
        <f t="shared" si="12"/>
        <v>22.9</v>
      </c>
      <c r="AB27" s="40">
        <f t="shared" si="12"/>
        <v>172.2</v>
      </c>
      <c r="AC27" s="39">
        <f t="shared" si="1"/>
        <v>-34.400000000000006</v>
      </c>
      <c r="AD27" s="41">
        <f t="shared" si="9"/>
        <v>-16.650532429816074</v>
      </c>
      <c r="AE27" s="17"/>
      <c r="AF27" s="18"/>
      <c r="AG27" s="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1:79" ht="18" customHeight="1">
      <c r="A28" s="6"/>
      <c r="B28" s="36" t="s">
        <v>38</v>
      </c>
      <c r="C28" s="42">
        <v>16.100000000000001</v>
      </c>
      <c r="D28" s="42">
        <v>12.3</v>
      </c>
      <c r="E28" s="42">
        <v>10.8</v>
      </c>
      <c r="F28" s="43">
        <v>12.8</v>
      </c>
      <c r="G28" s="43">
        <v>11.9</v>
      </c>
      <c r="H28" s="43">
        <v>12.2</v>
      </c>
      <c r="I28" s="43">
        <v>12.2</v>
      </c>
      <c r="J28" s="43">
        <v>10.8</v>
      </c>
      <c r="K28" s="43">
        <v>11</v>
      </c>
      <c r="L28" s="43">
        <v>7.6</v>
      </c>
      <c r="M28" s="43">
        <v>9.5</v>
      </c>
      <c r="N28" s="43">
        <v>11.1</v>
      </c>
      <c r="O28" s="24">
        <f>SUM(C28:N28)</f>
        <v>138.29999999999998</v>
      </c>
      <c r="P28" s="42">
        <v>11</v>
      </c>
      <c r="Q28" s="42">
        <v>8.6999999999999993</v>
      </c>
      <c r="R28" s="42">
        <v>9.6</v>
      </c>
      <c r="S28" s="42">
        <v>9</v>
      </c>
      <c r="T28" s="42">
        <v>9.4</v>
      </c>
      <c r="U28" s="42">
        <v>8.3000000000000007</v>
      </c>
      <c r="V28" s="42">
        <v>9</v>
      </c>
      <c r="W28" s="42">
        <v>10</v>
      </c>
      <c r="X28" s="42">
        <v>8.3000000000000007</v>
      </c>
      <c r="Y28" s="42">
        <v>7.2</v>
      </c>
      <c r="Z28" s="42">
        <v>9.3000000000000007</v>
      </c>
      <c r="AA28" s="42">
        <v>12</v>
      </c>
      <c r="AB28" s="24">
        <f>SUM(P28:AA28)</f>
        <v>111.8</v>
      </c>
      <c r="AC28" s="23">
        <f t="shared" si="1"/>
        <v>-26.499999999999986</v>
      </c>
      <c r="AD28" s="25">
        <f t="shared" si="9"/>
        <v>-19.161243673174251</v>
      </c>
      <c r="AE28" s="17"/>
      <c r="AF28" s="18"/>
      <c r="AG28" s="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1:79" ht="18" customHeight="1">
      <c r="A29" s="6"/>
      <c r="B29" s="44" t="s">
        <v>29</v>
      </c>
      <c r="C29" s="42">
        <v>5</v>
      </c>
      <c r="D29" s="42">
        <v>3.8</v>
      </c>
      <c r="E29" s="42">
        <v>6.3</v>
      </c>
      <c r="F29" s="43">
        <v>4.8</v>
      </c>
      <c r="G29" s="43">
        <v>5.8</v>
      </c>
      <c r="H29" s="43">
        <v>4</v>
      </c>
      <c r="I29" s="43">
        <v>6.6</v>
      </c>
      <c r="J29" s="43">
        <v>4.7</v>
      </c>
      <c r="K29" s="43">
        <v>6.8</v>
      </c>
      <c r="L29" s="43">
        <v>6.1</v>
      </c>
      <c r="M29" s="43">
        <v>7.1</v>
      </c>
      <c r="N29" s="43">
        <v>7.3</v>
      </c>
      <c r="O29" s="24">
        <f>SUM(C29:N29)</f>
        <v>68.300000000000011</v>
      </c>
      <c r="P29" s="42">
        <v>4.5999999999999996</v>
      </c>
      <c r="Q29" s="42">
        <v>5.5</v>
      </c>
      <c r="R29" s="42">
        <v>4.2</v>
      </c>
      <c r="S29" s="42">
        <v>3.9</v>
      </c>
      <c r="T29" s="42">
        <v>4</v>
      </c>
      <c r="U29" s="42">
        <v>8.1999999999999993</v>
      </c>
      <c r="V29" s="42">
        <v>3.6</v>
      </c>
      <c r="W29" s="42">
        <v>3.4</v>
      </c>
      <c r="X29" s="42">
        <v>4.0999999999999996</v>
      </c>
      <c r="Y29" s="42">
        <v>2.8</v>
      </c>
      <c r="Z29" s="42">
        <v>5.2</v>
      </c>
      <c r="AA29" s="42">
        <v>10.9</v>
      </c>
      <c r="AB29" s="24">
        <f>SUM(P29:AA29)</f>
        <v>60.4</v>
      </c>
      <c r="AC29" s="23">
        <f t="shared" si="1"/>
        <v>-7.9000000000000128</v>
      </c>
      <c r="AD29" s="25">
        <f t="shared" si="9"/>
        <v>-11.566617862371906</v>
      </c>
      <c r="AE29" s="17"/>
      <c r="AF29" s="18"/>
      <c r="AG29" s="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ht="18" customHeight="1">
      <c r="A30" s="6"/>
      <c r="B30" s="45" t="s">
        <v>39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2">
        <f>SUM(C30:N30)</f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2">
        <f>SUM(P30:AA30)</f>
        <v>0</v>
      </c>
      <c r="AC30" s="39">
        <f t="shared" si="1"/>
        <v>0</v>
      </c>
      <c r="AD30" s="46" t="s">
        <v>40</v>
      </c>
      <c r="AE30" s="17"/>
      <c r="AF30" s="18"/>
      <c r="AG30" s="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ht="18" customHeight="1">
      <c r="A31" s="6"/>
      <c r="B31" s="47" t="s">
        <v>41</v>
      </c>
      <c r="C31" s="48">
        <f t="shared" ref="C31:AB32" si="13">+C32</f>
        <v>4.5999999999999996</v>
      </c>
      <c r="D31" s="48">
        <f t="shared" si="13"/>
        <v>5.0999999999999996</v>
      </c>
      <c r="E31" s="48">
        <f t="shared" si="13"/>
        <v>7.9</v>
      </c>
      <c r="F31" s="48">
        <f t="shared" si="13"/>
        <v>21.3</v>
      </c>
      <c r="G31" s="48">
        <f t="shared" si="13"/>
        <v>5.0999999999999996</v>
      </c>
      <c r="H31" s="48">
        <f t="shared" si="13"/>
        <v>5.3</v>
      </c>
      <c r="I31" s="48">
        <f t="shared" si="13"/>
        <v>5.5</v>
      </c>
      <c r="J31" s="48">
        <f t="shared" si="13"/>
        <v>4.5999999999999996</v>
      </c>
      <c r="K31" s="48">
        <f t="shared" si="13"/>
        <v>5.2</v>
      </c>
      <c r="L31" s="48">
        <f t="shared" si="13"/>
        <v>5.6</v>
      </c>
      <c r="M31" s="48">
        <f t="shared" si="13"/>
        <v>5.6</v>
      </c>
      <c r="N31" s="48">
        <f t="shared" si="13"/>
        <v>6.6</v>
      </c>
      <c r="O31" s="48">
        <f t="shared" si="13"/>
        <v>82.399999999999991</v>
      </c>
      <c r="P31" s="48">
        <f t="shared" si="13"/>
        <v>4</v>
      </c>
      <c r="Q31" s="48">
        <f t="shared" si="13"/>
        <v>4.4000000000000004</v>
      </c>
      <c r="R31" s="48">
        <f t="shared" si="13"/>
        <v>5.2</v>
      </c>
      <c r="S31" s="48">
        <f t="shared" si="13"/>
        <v>6.6</v>
      </c>
      <c r="T31" s="48">
        <f t="shared" si="13"/>
        <v>9.1</v>
      </c>
      <c r="U31" s="48">
        <f t="shared" si="13"/>
        <v>5.4</v>
      </c>
      <c r="V31" s="48">
        <f t="shared" si="13"/>
        <v>5.5</v>
      </c>
      <c r="W31" s="48">
        <f t="shared" si="13"/>
        <v>6.2</v>
      </c>
      <c r="X31" s="48">
        <f t="shared" si="13"/>
        <v>8.1999999999999993</v>
      </c>
      <c r="Y31" s="48">
        <f t="shared" si="13"/>
        <v>6.7</v>
      </c>
      <c r="Z31" s="48">
        <f t="shared" si="13"/>
        <v>6.7</v>
      </c>
      <c r="AA31" s="48">
        <f t="shared" si="13"/>
        <v>6.5</v>
      </c>
      <c r="AB31" s="48">
        <f t="shared" si="13"/>
        <v>74.500000000000014</v>
      </c>
      <c r="AC31" s="48">
        <f t="shared" si="1"/>
        <v>-7.8999999999999773</v>
      </c>
      <c r="AD31" s="49">
        <f>+AC31/O31*100</f>
        <v>-9.5873786407766719</v>
      </c>
      <c r="AE31" s="33"/>
      <c r="AF31" s="50"/>
      <c r="AG31" s="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1:79" ht="18" customHeight="1">
      <c r="A32" s="6"/>
      <c r="B32" s="51" t="s">
        <v>42</v>
      </c>
      <c r="C32" s="20">
        <f t="shared" si="13"/>
        <v>4.5999999999999996</v>
      </c>
      <c r="D32" s="20">
        <f t="shared" si="13"/>
        <v>5.0999999999999996</v>
      </c>
      <c r="E32" s="20">
        <f t="shared" si="13"/>
        <v>7.9</v>
      </c>
      <c r="F32" s="20">
        <f t="shared" si="13"/>
        <v>21.3</v>
      </c>
      <c r="G32" s="20">
        <f t="shared" si="13"/>
        <v>5.0999999999999996</v>
      </c>
      <c r="H32" s="20">
        <f t="shared" si="13"/>
        <v>5.3</v>
      </c>
      <c r="I32" s="20">
        <f t="shared" si="13"/>
        <v>5.5</v>
      </c>
      <c r="J32" s="20">
        <f t="shared" si="13"/>
        <v>4.5999999999999996</v>
      </c>
      <c r="K32" s="20">
        <f t="shared" si="13"/>
        <v>5.2</v>
      </c>
      <c r="L32" s="20">
        <f t="shared" si="13"/>
        <v>5.6</v>
      </c>
      <c r="M32" s="20">
        <f t="shared" si="13"/>
        <v>5.6</v>
      </c>
      <c r="N32" s="20">
        <f t="shared" si="13"/>
        <v>6.6</v>
      </c>
      <c r="O32" s="15">
        <f t="shared" si="13"/>
        <v>82.399999999999991</v>
      </c>
      <c r="P32" s="20">
        <f t="shared" si="13"/>
        <v>4</v>
      </c>
      <c r="Q32" s="20">
        <f t="shared" si="13"/>
        <v>4.4000000000000004</v>
      </c>
      <c r="R32" s="20">
        <f t="shared" si="13"/>
        <v>5.2</v>
      </c>
      <c r="S32" s="20">
        <f t="shared" si="13"/>
        <v>6.6</v>
      </c>
      <c r="T32" s="20">
        <f t="shared" si="13"/>
        <v>9.1</v>
      </c>
      <c r="U32" s="20">
        <f t="shared" si="13"/>
        <v>5.4</v>
      </c>
      <c r="V32" s="20">
        <f t="shared" si="13"/>
        <v>5.5</v>
      </c>
      <c r="W32" s="20">
        <f t="shared" si="13"/>
        <v>6.2</v>
      </c>
      <c r="X32" s="20">
        <f t="shared" si="13"/>
        <v>8.1999999999999993</v>
      </c>
      <c r="Y32" s="20">
        <f t="shared" si="13"/>
        <v>6.7</v>
      </c>
      <c r="Z32" s="20">
        <f t="shared" si="13"/>
        <v>6.7</v>
      </c>
      <c r="AA32" s="20">
        <f t="shared" si="13"/>
        <v>6.5</v>
      </c>
      <c r="AB32" s="15">
        <f t="shared" si="13"/>
        <v>74.500000000000014</v>
      </c>
      <c r="AC32" s="20">
        <f t="shared" si="1"/>
        <v>-7.8999999999999773</v>
      </c>
      <c r="AD32" s="16">
        <f>+AC32/O32*100</f>
        <v>-9.5873786407766719</v>
      </c>
      <c r="AE32" s="17"/>
      <c r="AF32" s="18"/>
      <c r="AG32" s="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ht="18" customHeight="1">
      <c r="A33" s="6"/>
      <c r="B33" s="52" t="s">
        <v>43</v>
      </c>
      <c r="C33" s="53">
        <v>4.5999999999999996</v>
      </c>
      <c r="D33" s="53">
        <v>5.0999999999999996</v>
      </c>
      <c r="E33" s="53">
        <v>7.9</v>
      </c>
      <c r="F33" s="54">
        <v>21.3</v>
      </c>
      <c r="G33" s="54">
        <v>5.0999999999999996</v>
      </c>
      <c r="H33" s="54">
        <v>5.3</v>
      </c>
      <c r="I33" s="54">
        <v>5.5</v>
      </c>
      <c r="J33" s="54">
        <v>4.5999999999999996</v>
      </c>
      <c r="K33" s="54">
        <v>5.2</v>
      </c>
      <c r="L33" s="54">
        <v>5.6</v>
      </c>
      <c r="M33" s="54">
        <v>5.6</v>
      </c>
      <c r="N33" s="54">
        <v>6.6</v>
      </c>
      <c r="O33" s="24">
        <f>SUM(C33:N33)</f>
        <v>82.399999999999991</v>
      </c>
      <c r="P33" s="53">
        <v>4</v>
      </c>
      <c r="Q33" s="53">
        <v>4.4000000000000004</v>
      </c>
      <c r="R33" s="53">
        <v>5.2</v>
      </c>
      <c r="S33" s="53">
        <v>6.6</v>
      </c>
      <c r="T33" s="53">
        <v>9.1</v>
      </c>
      <c r="U33" s="53">
        <v>5.4</v>
      </c>
      <c r="V33" s="53">
        <v>5.5</v>
      </c>
      <c r="W33" s="53">
        <v>6.2</v>
      </c>
      <c r="X33" s="53">
        <v>8.1999999999999993</v>
      </c>
      <c r="Y33" s="53">
        <v>6.7</v>
      </c>
      <c r="Z33" s="53">
        <v>6.7</v>
      </c>
      <c r="AA33" s="53">
        <v>6.5</v>
      </c>
      <c r="AB33" s="24">
        <f>SUM(P33:AA33)</f>
        <v>74.500000000000014</v>
      </c>
      <c r="AC33" s="23">
        <f t="shared" si="1"/>
        <v>-7.8999999999999773</v>
      </c>
      <c r="AD33" s="25">
        <f>+AC33/O33*100</f>
        <v>-9.5873786407766719</v>
      </c>
      <c r="AE33" s="55"/>
      <c r="AF33" s="18"/>
      <c r="AG33" s="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ht="18" customHeight="1">
      <c r="A34" s="6"/>
      <c r="B34" s="35" t="s">
        <v>44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288.10000000000002</v>
      </c>
      <c r="O34" s="32">
        <f>SUM(C34:N34)</f>
        <v>288.10000000000002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32">
        <f>SUM(P34:AA34)</f>
        <v>0</v>
      </c>
      <c r="AC34" s="27">
        <f t="shared" si="1"/>
        <v>-288.10000000000002</v>
      </c>
      <c r="AD34" s="28">
        <v>0</v>
      </c>
      <c r="AE34" s="56"/>
      <c r="AF34" s="8"/>
      <c r="AG34" s="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ht="18" customHeight="1" thickBot="1">
      <c r="A35" s="57"/>
      <c r="B35" s="58" t="s">
        <v>45</v>
      </c>
      <c r="C35" s="59">
        <f t="shared" ref="C35:AB35" si="14">+C10+C30+C31+C34</f>
        <v>6446.3</v>
      </c>
      <c r="D35" s="59">
        <f t="shared" si="14"/>
        <v>6307.6</v>
      </c>
      <c r="E35" s="59">
        <f t="shared" si="14"/>
        <v>7569.0999999999995</v>
      </c>
      <c r="F35" s="59">
        <f t="shared" si="14"/>
        <v>6850.6</v>
      </c>
      <c r="G35" s="59">
        <f t="shared" si="14"/>
        <v>7780.3</v>
      </c>
      <c r="H35" s="59">
        <f t="shared" si="14"/>
        <v>7693.1000000000013</v>
      </c>
      <c r="I35" s="59">
        <f t="shared" si="14"/>
        <v>8372.2999999999993</v>
      </c>
      <c r="J35" s="59">
        <f t="shared" si="14"/>
        <v>7660.5000000000009</v>
      </c>
      <c r="K35" s="59">
        <f t="shared" si="14"/>
        <v>8571.1</v>
      </c>
      <c r="L35" s="59">
        <f>+L10+L30+L31+L34</f>
        <v>9216.2999999999993</v>
      </c>
      <c r="M35" s="59">
        <f>+M10+M30+M31+M34</f>
        <v>9322.1</v>
      </c>
      <c r="N35" s="59">
        <f t="shared" si="14"/>
        <v>9810.7000000000007</v>
      </c>
      <c r="O35" s="60">
        <f t="shared" si="14"/>
        <v>95600</v>
      </c>
      <c r="P35" s="59">
        <f t="shared" si="14"/>
        <v>6621.5</v>
      </c>
      <c r="Q35" s="59">
        <f t="shared" si="14"/>
        <v>7232.9999999999991</v>
      </c>
      <c r="R35" s="59">
        <f t="shared" si="14"/>
        <v>8308.2000000000007</v>
      </c>
      <c r="S35" s="59">
        <f t="shared" si="14"/>
        <v>7810.2000000000007</v>
      </c>
      <c r="T35" s="59">
        <f t="shared" si="14"/>
        <v>8430.9</v>
      </c>
      <c r="U35" s="59">
        <f t="shared" si="14"/>
        <v>8390.5</v>
      </c>
      <c r="V35" s="59">
        <f t="shared" si="14"/>
        <v>7696.6999999999989</v>
      </c>
      <c r="W35" s="59">
        <f t="shared" si="14"/>
        <v>9112.6000000000022</v>
      </c>
      <c r="X35" s="59">
        <f t="shared" si="14"/>
        <v>8870.3000000000011</v>
      </c>
      <c r="Y35" s="59">
        <f>+Y10+Y30+Y31+Y34</f>
        <v>9851.2999999999993</v>
      </c>
      <c r="Z35" s="59">
        <f>+Z10+Z30+Z31+Z34</f>
        <v>10592.5</v>
      </c>
      <c r="AA35" s="59">
        <f t="shared" si="14"/>
        <v>9755.9</v>
      </c>
      <c r="AB35" s="60">
        <f t="shared" si="14"/>
        <v>102673.59999999999</v>
      </c>
      <c r="AC35" s="59">
        <f t="shared" si="1"/>
        <v>7073.5999999999913</v>
      </c>
      <c r="AD35" s="61">
        <f>+AC35/O35*100</f>
        <v>7.3991631799163082</v>
      </c>
      <c r="AE35" s="56"/>
      <c r="AF35" s="8"/>
      <c r="AG35" s="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ht="18" customHeight="1" thickTop="1" thickBot="1">
      <c r="A36" s="57"/>
      <c r="B36" s="62" t="s">
        <v>46</v>
      </c>
      <c r="C36" s="63">
        <v>0</v>
      </c>
      <c r="D36" s="63">
        <v>0.3</v>
      </c>
      <c r="E36" s="63">
        <v>0</v>
      </c>
      <c r="F36" s="63">
        <v>0</v>
      </c>
      <c r="G36" s="63">
        <v>0</v>
      </c>
      <c r="H36" s="63">
        <v>-0.3</v>
      </c>
      <c r="I36" s="63">
        <v>0.1</v>
      </c>
      <c r="J36" s="63">
        <v>-0.1</v>
      </c>
      <c r="K36" s="63">
        <v>0</v>
      </c>
      <c r="L36" s="63">
        <v>0</v>
      </c>
      <c r="M36" s="63">
        <v>0</v>
      </c>
      <c r="N36" s="63">
        <v>0</v>
      </c>
      <c r="O36" s="64">
        <f>SUM(C36:N36)</f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4">
        <f>SUM(P36:AA36)</f>
        <v>0</v>
      </c>
      <c r="AC36" s="64">
        <f t="shared" si="1"/>
        <v>0</v>
      </c>
      <c r="AD36" s="65">
        <v>-15.47987616099071</v>
      </c>
      <c r="AE36" s="56"/>
      <c r="AF36" s="8"/>
      <c r="AG36" s="8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8" customHeight="1" thickTop="1" thickBot="1">
      <c r="A37" s="57"/>
      <c r="B37" s="66" t="s">
        <v>47</v>
      </c>
      <c r="C37" s="67">
        <f>+C36+C35</f>
        <v>6446.3</v>
      </c>
      <c r="D37" s="67">
        <f t="shared" ref="D37:AB37" si="15">+D36+D35</f>
        <v>6307.9000000000005</v>
      </c>
      <c r="E37" s="67">
        <f t="shared" si="15"/>
        <v>7569.0999999999995</v>
      </c>
      <c r="F37" s="67">
        <f t="shared" si="15"/>
        <v>6850.6</v>
      </c>
      <c r="G37" s="67">
        <f t="shared" si="15"/>
        <v>7780.3</v>
      </c>
      <c r="H37" s="67">
        <f t="shared" si="15"/>
        <v>7692.8000000000011</v>
      </c>
      <c r="I37" s="67">
        <f t="shared" si="15"/>
        <v>8372.4</v>
      </c>
      <c r="J37" s="67">
        <f t="shared" si="15"/>
        <v>7660.4000000000005</v>
      </c>
      <c r="K37" s="67">
        <f t="shared" si="15"/>
        <v>8571.1</v>
      </c>
      <c r="L37" s="67">
        <f t="shared" si="15"/>
        <v>9216.2999999999993</v>
      </c>
      <c r="M37" s="67">
        <f t="shared" si="15"/>
        <v>9322.1</v>
      </c>
      <c r="N37" s="67">
        <f t="shared" si="15"/>
        <v>9810.7000000000007</v>
      </c>
      <c r="O37" s="67">
        <f t="shared" si="15"/>
        <v>95600</v>
      </c>
      <c r="P37" s="67">
        <f t="shared" si="15"/>
        <v>6621.5</v>
      </c>
      <c r="Q37" s="67">
        <f t="shared" si="15"/>
        <v>7232.9999999999991</v>
      </c>
      <c r="R37" s="67">
        <f t="shared" si="15"/>
        <v>8308.2000000000007</v>
      </c>
      <c r="S37" s="67">
        <f t="shared" si="15"/>
        <v>7810.2000000000007</v>
      </c>
      <c r="T37" s="67">
        <f t="shared" si="15"/>
        <v>8430.9</v>
      </c>
      <c r="U37" s="67">
        <f t="shared" si="15"/>
        <v>8390.5</v>
      </c>
      <c r="V37" s="67">
        <f t="shared" si="15"/>
        <v>7696.6999999999989</v>
      </c>
      <c r="W37" s="67">
        <f t="shared" si="15"/>
        <v>9112.6000000000022</v>
      </c>
      <c r="X37" s="67">
        <f t="shared" si="15"/>
        <v>8870.3000000000011</v>
      </c>
      <c r="Y37" s="67">
        <f t="shared" si="15"/>
        <v>9851.2999999999993</v>
      </c>
      <c r="Z37" s="67">
        <f t="shared" si="15"/>
        <v>10592.5</v>
      </c>
      <c r="AA37" s="67">
        <f t="shared" si="15"/>
        <v>9755.9</v>
      </c>
      <c r="AB37" s="67">
        <f t="shared" si="15"/>
        <v>102673.59999999999</v>
      </c>
      <c r="AC37" s="68">
        <f t="shared" si="1"/>
        <v>7073.5999999999913</v>
      </c>
      <c r="AD37" s="69">
        <f>+AC37/O37*100</f>
        <v>7.3991631799163082</v>
      </c>
      <c r="AE37" s="56"/>
      <c r="AF37" s="8"/>
      <c r="AG37" s="8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ht="18" customHeight="1" thickTop="1">
      <c r="A38" s="57"/>
      <c r="B38" s="70" t="s">
        <v>48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2"/>
      <c r="AE38" s="56"/>
      <c r="AF38" s="8"/>
      <c r="AG38" s="8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ht="15">
      <c r="A39" s="6"/>
      <c r="B39" s="73" t="s">
        <v>49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6"/>
      <c r="AF39" s="8"/>
      <c r="AG39" s="8"/>
      <c r="AH39" s="74"/>
      <c r="AI39" s="74"/>
      <c r="AJ39" s="74"/>
      <c r="AK39" s="74"/>
      <c r="AL39" s="74"/>
      <c r="AM39" s="74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ht="12" customHeight="1">
      <c r="A40" s="6"/>
      <c r="B40" s="75" t="s">
        <v>50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  <c r="AF40" s="8"/>
      <c r="AG40" s="8"/>
      <c r="AH40" s="74"/>
      <c r="AI40" s="74"/>
      <c r="AJ40" s="74"/>
      <c r="AK40" s="74"/>
      <c r="AL40" s="74"/>
      <c r="AM40" s="74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ht="12" customHeight="1">
      <c r="A41" s="6"/>
      <c r="B41" s="75" t="s">
        <v>51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C41" s="55"/>
      <c r="AD41" s="55"/>
      <c r="AE41" s="56"/>
      <c r="AF41" s="8"/>
      <c r="AG41" s="8"/>
      <c r="AH41" s="74"/>
      <c r="AI41" s="74"/>
      <c r="AJ41" s="74"/>
      <c r="AK41" s="74"/>
      <c r="AL41" s="74"/>
      <c r="AM41" s="74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ht="15">
      <c r="A42" s="6"/>
      <c r="B42" s="76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6"/>
      <c r="AD42" s="56"/>
      <c r="AE42" s="56"/>
      <c r="AF42" s="8"/>
      <c r="AG42" s="8"/>
      <c r="AH42" s="74"/>
      <c r="AI42" s="74"/>
      <c r="AJ42" s="74"/>
      <c r="AK42" s="74"/>
      <c r="AL42" s="74"/>
      <c r="AM42" s="74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>
      <c r="A43" s="6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  <c r="AD43" s="56"/>
      <c r="AE43" s="56"/>
      <c r="AF43" s="8"/>
      <c r="AG43" s="8"/>
      <c r="AH43" s="74"/>
      <c r="AI43" s="74"/>
      <c r="AJ43" s="74"/>
      <c r="AK43" s="74"/>
      <c r="AL43" s="74"/>
      <c r="AM43" s="74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>
      <c r="A44" s="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8"/>
      <c r="AG44" s="8"/>
      <c r="AH44" s="74"/>
      <c r="AI44" s="74"/>
      <c r="AJ44" s="74"/>
      <c r="AK44" s="74"/>
      <c r="AL44" s="74"/>
      <c r="AM44" s="74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>
      <c r="A45" s="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8"/>
      <c r="AG45" s="8"/>
      <c r="AH45" s="74"/>
      <c r="AI45" s="74"/>
      <c r="AJ45" s="74"/>
      <c r="AK45" s="74"/>
      <c r="AL45" s="74"/>
      <c r="AM45" s="74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>
      <c r="A46" s="6"/>
      <c r="B46" s="7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8"/>
      <c r="AG46" s="8"/>
      <c r="AH46" s="74"/>
      <c r="AI46" s="74"/>
      <c r="AJ46" s="74"/>
      <c r="AK46" s="74"/>
      <c r="AL46" s="74"/>
      <c r="AM46" s="74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>
      <c r="A47" s="6"/>
      <c r="B47" s="7"/>
      <c r="C47" s="56" t="s">
        <v>52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8"/>
      <c r="AG47" s="8"/>
      <c r="AH47" s="74"/>
      <c r="AI47" s="74"/>
      <c r="AJ47" s="74"/>
      <c r="AK47" s="74"/>
      <c r="AL47" s="74"/>
      <c r="AM47" s="74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>
      <c r="A48" s="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8"/>
      <c r="AG48" s="8"/>
      <c r="AH48" s="74"/>
      <c r="AI48" s="74"/>
      <c r="AJ48" s="74"/>
      <c r="AK48" s="74"/>
      <c r="AL48" s="74"/>
      <c r="AM48" s="74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>
      <c r="A49" s="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8"/>
      <c r="AG49" s="8"/>
      <c r="AH49" s="74"/>
      <c r="AI49" s="74"/>
      <c r="AJ49" s="74"/>
      <c r="AK49" s="74"/>
      <c r="AL49" s="74"/>
      <c r="AM49" s="74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>
      <c r="A50" s="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8"/>
      <c r="AG50" s="8"/>
      <c r="AH50" s="74"/>
      <c r="AI50" s="74"/>
      <c r="AJ50" s="74"/>
      <c r="AK50" s="74"/>
      <c r="AL50" s="74"/>
      <c r="AM50" s="74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>
      <c r="A51" s="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8"/>
      <c r="AG51" s="8"/>
      <c r="AH51" s="74"/>
      <c r="AI51" s="74"/>
      <c r="AJ51" s="74"/>
      <c r="AK51" s="74"/>
      <c r="AL51" s="74"/>
      <c r="AM51" s="74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>
      <c r="A52" s="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8"/>
      <c r="AG52" s="8"/>
      <c r="AH52" s="74"/>
      <c r="AI52" s="74"/>
      <c r="AJ52" s="74"/>
      <c r="AK52" s="74"/>
      <c r="AL52" s="74"/>
      <c r="AM52" s="74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>
      <c r="A53" s="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8"/>
      <c r="AG53" s="8"/>
      <c r="AH53" s="74"/>
      <c r="AI53" s="74"/>
      <c r="AJ53" s="74"/>
      <c r="AK53" s="74"/>
      <c r="AL53" s="74"/>
      <c r="AM53" s="74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>
      <c r="A54" s="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8"/>
      <c r="AG54" s="8"/>
      <c r="AH54" s="74"/>
      <c r="AI54" s="74"/>
      <c r="AJ54" s="74"/>
      <c r="AK54" s="74"/>
      <c r="AL54" s="74"/>
      <c r="AM54" s="74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>
      <c r="A55" s="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8"/>
      <c r="AG55" s="8"/>
      <c r="AH55" s="74"/>
      <c r="AI55" s="74"/>
      <c r="AJ55" s="74"/>
      <c r="AK55" s="74"/>
      <c r="AL55" s="74"/>
      <c r="AM55" s="74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>
      <c r="A56" s="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8"/>
      <c r="AG56" s="8"/>
      <c r="AH56" s="74"/>
      <c r="AI56" s="74"/>
      <c r="AJ56" s="74"/>
      <c r="AK56" s="74"/>
      <c r="AL56" s="74"/>
      <c r="AM56" s="74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>
      <c r="A57" s="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8"/>
      <c r="AG57" s="8"/>
      <c r="AH57" s="74"/>
      <c r="AI57" s="74"/>
      <c r="AJ57" s="74"/>
      <c r="AK57" s="74"/>
      <c r="AL57" s="74"/>
      <c r="AM57" s="74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>
      <c r="A58" s="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8"/>
      <c r="AG58" s="8"/>
      <c r="AH58" s="74"/>
      <c r="AI58" s="74"/>
      <c r="AJ58" s="74"/>
      <c r="AK58" s="74"/>
      <c r="AL58" s="74"/>
      <c r="AM58" s="74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>
      <c r="A59" s="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8"/>
      <c r="AG59" s="8"/>
      <c r="AH59" s="74"/>
      <c r="AI59" s="74"/>
      <c r="AJ59" s="74"/>
      <c r="AK59" s="74"/>
      <c r="AL59" s="74"/>
      <c r="AM59" s="74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>
      <c r="A60" s="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8"/>
      <c r="AG60" s="8"/>
      <c r="AH60" s="74"/>
      <c r="AI60" s="74"/>
      <c r="AJ60" s="74"/>
      <c r="AK60" s="74"/>
      <c r="AL60" s="74"/>
      <c r="AM60" s="74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>
      <c r="A61" s="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8"/>
      <c r="AG61" s="8"/>
      <c r="AH61" s="74"/>
      <c r="AI61" s="74"/>
      <c r="AJ61" s="74"/>
      <c r="AK61" s="74"/>
      <c r="AL61" s="74"/>
      <c r="AM61" s="74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>
      <c r="A62" s="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8"/>
      <c r="AG62" s="8"/>
      <c r="AH62" s="74"/>
      <c r="AI62" s="74"/>
      <c r="AJ62" s="74"/>
      <c r="AK62" s="74"/>
      <c r="AL62" s="74"/>
      <c r="AM62" s="74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>
      <c r="A63" s="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8"/>
      <c r="AG63" s="8"/>
      <c r="AH63" s="74"/>
      <c r="AI63" s="74"/>
      <c r="AJ63" s="74"/>
      <c r="AK63" s="74"/>
      <c r="AL63" s="74"/>
      <c r="AM63" s="74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>
      <c r="A64" s="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8"/>
      <c r="AG64" s="8"/>
      <c r="AH64" s="74"/>
      <c r="AI64" s="74"/>
      <c r="AJ64" s="74"/>
      <c r="AK64" s="74"/>
      <c r="AL64" s="74"/>
      <c r="AM64" s="74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>
      <c r="A65" s="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8"/>
      <c r="AG65" s="8"/>
      <c r="AH65" s="74"/>
      <c r="AI65" s="74"/>
      <c r="AJ65" s="74"/>
      <c r="AK65" s="74"/>
      <c r="AL65" s="74"/>
      <c r="AM65" s="74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>
      <c r="A66" s="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8"/>
      <c r="AG66" s="8"/>
      <c r="AH66" s="74"/>
      <c r="AI66" s="74"/>
      <c r="AJ66" s="74"/>
      <c r="AK66" s="74"/>
      <c r="AL66" s="74"/>
      <c r="AM66" s="74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>
      <c r="A67" s="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8"/>
      <c r="AG67" s="8"/>
      <c r="AH67" s="74"/>
      <c r="AI67" s="74"/>
      <c r="AJ67" s="74"/>
      <c r="AK67" s="74"/>
      <c r="AL67" s="74"/>
      <c r="AM67" s="74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>
      <c r="A68" s="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8"/>
      <c r="AG68" s="8"/>
      <c r="AH68" s="74"/>
      <c r="AI68" s="74"/>
      <c r="AJ68" s="74"/>
      <c r="AK68" s="74"/>
      <c r="AL68" s="74"/>
      <c r="AM68" s="74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>
      <c r="A69" s="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8"/>
      <c r="AG69" s="8"/>
      <c r="AH69" s="74"/>
      <c r="AI69" s="74"/>
      <c r="AJ69" s="74"/>
      <c r="AK69" s="74"/>
      <c r="AL69" s="74"/>
      <c r="AM69" s="74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>
      <c r="A70" s="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8"/>
      <c r="AG70" s="8"/>
      <c r="AH70" s="74"/>
      <c r="AI70" s="74"/>
      <c r="AJ70" s="74"/>
      <c r="AK70" s="74"/>
      <c r="AL70" s="74"/>
      <c r="AM70" s="74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>
      <c r="A71" s="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8"/>
      <c r="AG71" s="8"/>
      <c r="AH71" s="74"/>
      <c r="AI71" s="74"/>
      <c r="AJ71" s="74"/>
      <c r="AK71" s="74"/>
      <c r="AL71" s="74"/>
      <c r="AM71" s="74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>
      <c r="A72" s="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8"/>
      <c r="AG72" s="8"/>
      <c r="AH72" s="74"/>
      <c r="AI72" s="74"/>
      <c r="AJ72" s="74"/>
      <c r="AK72" s="74"/>
      <c r="AL72" s="74"/>
      <c r="AM72" s="74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8"/>
      <c r="AG73" s="8"/>
      <c r="AH73" s="74"/>
      <c r="AI73" s="74"/>
      <c r="AJ73" s="74"/>
      <c r="AK73" s="74"/>
      <c r="AL73" s="74"/>
      <c r="AM73" s="74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>
      <c r="A74" s="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8"/>
      <c r="AG74" s="8"/>
      <c r="AH74" s="74"/>
      <c r="AI74" s="74"/>
      <c r="AJ74" s="74"/>
      <c r="AK74" s="74"/>
      <c r="AL74" s="74"/>
      <c r="AM74" s="74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>
      <c r="A75" s="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8"/>
      <c r="AG75" s="8"/>
      <c r="AH75" s="74"/>
      <c r="AI75" s="74"/>
      <c r="AJ75" s="74"/>
      <c r="AK75" s="74"/>
      <c r="AL75" s="74"/>
      <c r="AM75" s="74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>
      <c r="A76" s="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8"/>
      <c r="AG76" s="8"/>
      <c r="AH76" s="74"/>
      <c r="AI76" s="74"/>
      <c r="AJ76" s="74"/>
      <c r="AK76" s="74"/>
      <c r="AL76" s="74"/>
      <c r="AM76" s="74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1:79">
      <c r="A77" s="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8"/>
      <c r="AG77" s="8"/>
      <c r="AH77" s="74"/>
      <c r="AI77" s="74"/>
      <c r="AJ77" s="74"/>
      <c r="AK77" s="74"/>
      <c r="AL77" s="74"/>
      <c r="AM77" s="74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1:79">
      <c r="A78" s="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8"/>
      <c r="AG78" s="8"/>
      <c r="AH78" s="74"/>
      <c r="AI78" s="74"/>
      <c r="AJ78" s="74"/>
      <c r="AK78" s="74"/>
      <c r="AL78" s="74"/>
      <c r="AM78" s="74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>
      <c r="A79" s="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8"/>
      <c r="AG79" s="8"/>
      <c r="AH79" s="74"/>
      <c r="AI79" s="74"/>
      <c r="AJ79" s="74"/>
      <c r="AK79" s="74"/>
      <c r="AL79" s="74"/>
      <c r="AM79" s="74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>
      <c r="A80" s="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8"/>
      <c r="AG80" s="8"/>
      <c r="AH80" s="74"/>
      <c r="AI80" s="74"/>
      <c r="AJ80" s="74"/>
      <c r="AK80" s="74"/>
      <c r="AL80" s="74"/>
      <c r="AM80" s="74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>
      <c r="A81" s="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8"/>
      <c r="AG81" s="8"/>
      <c r="AH81" s="74"/>
      <c r="AI81" s="74"/>
      <c r="AJ81" s="74"/>
      <c r="AK81" s="74"/>
      <c r="AL81" s="74"/>
      <c r="AM81" s="74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>
      <c r="A82" s="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8"/>
      <c r="AG82" s="8"/>
      <c r="AH82" s="74"/>
      <c r="AI82" s="74"/>
      <c r="AJ82" s="74"/>
      <c r="AK82" s="74"/>
      <c r="AL82" s="74"/>
      <c r="AM82" s="74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>
      <c r="A83" s="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8"/>
      <c r="AG83" s="8"/>
      <c r="AH83" s="74"/>
      <c r="AI83" s="74"/>
      <c r="AJ83" s="74"/>
      <c r="AK83" s="74"/>
      <c r="AL83" s="74"/>
      <c r="AM83" s="74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>
      <c r="A84" s="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8"/>
      <c r="AG84" s="8"/>
      <c r="AH84" s="74"/>
      <c r="AI84" s="74"/>
      <c r="AJ84" s="74"/>
      <c r="AK84" s="74"/>
      <c r="AL84" s="74"/>
      <c r="AM84" s="74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>
      <c r="A85" s="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8"/>
      <c r="AG85" s="8"/>
      <c r="AH85" s="74"/>
      <c r="AI85" s="74"/>
      <c r="AJ85" s="74"/>
      <c r="AK85" s="74"/>
      <c r="AL85" s="74"/>
      <c r="AM85" s="74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>
      <c r="A86" s="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8"/>
      <c r="AG86" s="8"/>
      <c r="AH86" s="74"/>
      <c r="AI86" s="74"/>
      <c r="AJ86" s="74"/>
      <c r="AK86" s="74"/>
      <c r="AL86" s="74"/>
      <c r="AM86" s="74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>
      <c r="A87" s="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8"/>
      <c r="AG87" s="8"/>
      <c r="AH87" s="74"/>
      <c r="AI87" s="74"/>
      <c r="AJ87" s="74"/>
      <c r="AK87" s="74"/>
      <c r="AL87" s="74"/>
      <c r="AM87" s="74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>
      <c r="A88" s="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8"/>
      <c r="AG88" s="8"/>
      <c r="AH88" s="74"/>
      <c r="AI88" s="74"/>
      <c r="AJ88" s="74"/>
      <c r="AK88" s="74"/>
      <c r="AL88" s="74"/>
      <c r="AM88" s="74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>
      <c r="A89" s="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8"/>
      <c r="AG89" s="8"/>
      <c r="AH89" s="74"/>
      <c r="AI89" s="74"/>
      <c r="AJ89" s="74"/>
      <c r="AK89" s="74"/>
      <c r="AL89" s="74"/>
      <c r="AM89" s="74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>
      <c r="A90" s="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8"/>
      <c r="AG90" s="8"/>
      <c r="AH90" s="74"/>
      <c r="AI90" s="74"/>
      <c r="AJ90" s="74"/>
      <c r="AK90" s="74"/>
      <c r="AL90" s="74"/>
      <c r="AM90" s="74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>
      <c r="A91" s="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8"/>
      <c r="AG91" s="8"/>
      <c r="AH91" s="74"/>
      <c r="AI91" s="74"/>
      <c r="AJ91" s="74"/>
      <c r="AK91" s="74"/>
      <c r="AL91" s="74"/>
      <c r="AM91" s="74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>
      <c r="A92" s="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8"/>
      <c r="AG92" s="8"/>
      <c r="AH92" s="74"/>
      <c r="AI92" s="74"/>
      <c r="AJ92" s="74"/>
      <c r="AK92" s="74"/>
      <c r="AL92" s="74"/>
      <c r="AM92" s="74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>
      <c r="A93" s="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8"/>
      <c r="AG93" s="8"/>
      <c r="AH93" s="74"/>
      <c r="AI93" s="74"/>
      <c r="AJ93" s="74"/>
      <c r="AK93" s="74"/>
      <c r="AL93" s="74"/>
      <c r="AM93" s="74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>
      <c r="A94" s="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8"/>
      <c r="AG94" s="8"/>
      <c r="AH94" s="74"/>
      <c r="AI94" s="74"/>
      <c r="AJ94" s="74"/>
      <c r="AK94" s="74"/>
      <c r="AL94" s="74"/>
      <c r="AM94" s="74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>
      <c r="A95" s="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8"/>
      <c r="AG95" s="8"/>
      <c r="AH95" s="74"/>
      <c r="AI95" s="74"/>
      <c r="AJ95" s="74"/>
      <c r="AK95" s="74"/>
      <c r="AL95" s="74"/>
      <c r="AM95" s="74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>
      <c r="A96" s="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8"/>
      <c r="AG96" s="8"/>
      <c r="AH96" s="74"/>
      <c r="AI96" s="74"/>
      <c r="AJ96" s="74"/>
      <c r="AK96" s="74"/>
      <c r="AL96" s="74"/>
      <c r="AM96" s="74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>
      <c r="A97" s="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8"/>
      <c r="AG97" s="8"/>
      <c r="AH97" s="74"/>
      <c r="AI97" s="74"/>
      <c r="AJ97" s="74"/>
      <c r="AK97" s="74"/>
      <c r="AL97" s="74"/>
      <c r="AM97" s="74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>
      <c r="A98" s="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8"/>
      <c r="AG98" s="8"/>
      <c r="AH98" s="74"/>
      <c r="AI98" s="74"/>
      <c r="AJ98" s="74"/>
      <c r="AK98" s="74"/>
      <c r="AL98" s="74"/>
      <c r="AM98" s="74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>
      <c r="A99" s="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8"/>
      <c r="AG99" s="8"/>
      <c r="AH99" s="74"/>
      <c r="AI99" s="74"/>
      <c r="AJ99" s="74"/>
      <c r="AK99" s="74"/>
      <c r="AL99" s="74"/>
      <c r="AM99" s="74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>
      <c r="A100" s="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8"/>
      <c r="AG100" s="8"/>
      <c r="AH100" s="74"/>
      <c r="AI100" s="74"/>
      <c r="AJ100" s="74"/>
      <c r="AK100" s="74"/>
      <c r="AL100" s="74"/>
      <c r="AM100" s="74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>
      <c r="A101" s="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8"/>
      <c r="AG101" s="8"/>
      <c r="AH101" s="74"/>
      <c r="AI101" s="74"/>
      <c r="AJ101" s="74"/>
      <c r="AK101" s="74"/>
      <c r="AL101" s="74"/>
      <c r="AM101" s="74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>
      <c r="A102" s="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8"/>
      <c r="AG102" s="8"/>
      <c r="AH102" s="74"/>
      <c r="AI102" s="74"/>
      <c r="AJ102" s="74"/>
      <c r="AK102" s="74"/>
      <c r="AL102" s="74"/>
      <c r="AM102" s="74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>
      <c r="A103" s="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8"/>
      <c r="AG103" s="8"/>
      <c r="AH103" s="74"/>
      <c r="AI103" s="74"/>
      <c r="AJ103" s="74"/>
      <c r="AK103" s="74"/>
      <c r="AL103" s="74"/>
      <c r="AM103" s="74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>
      <c r="A104" s="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8"/>
      <c r="AG104" s="8"/>
      <c r="AH104" s="74"/>
      <c r="AI104" s="74"/>
      <c r="AJ104" s="74"/>
      <c r="AK104" s="74"/>
      <c r="AL104" s="74"/>
      <c r="AM104" s="74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>
      <c r="A105" s="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8"/>
      <c r="AG105" s="8"/>
      <c r="AH105" s="74"/>
      <c r="AI105" s="74"/>
      <c r="AJ105" s="74"/>
      <c r="AK105" s="74"/>
      <c r="AL105" s="74"/>
      <c r="AM105" s="74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>
      <c r="A106" s="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8"/>
      <c r="AG106" s="8"/>
      <c r="AH106" s="74"/>
      <c r="AI106" s="74"/>
      <c r="AJ106" s="74"/>
      <c r="AK106" s="74"/>
      <c r="AL106" s="74"/>
      <c r="AM106" s="74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4"/>
      <c r="AG107" s="74"/>
      <c r="AH107" s="74"/>
      <c r="AI107" s="74"/>
      <c r="AJ107" s="74"/>
      <c r="AK107" s="74"/>
      <c r="AL107" s="74"/>
      <c r="AM107" s="74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4"/>
      <c r="AG108" s="74"/>
      <c r="AH108" s="74"/>
      <c r="AI108" s="74"/>
      <c r="AJ108" s="74"/>
      <c r="AK108" s="74"/>
      <c r="AL108" s="74"/>
      <c r="AM108" s="74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4"/>
      <c r="AG109" s="74"/>
      <c r="AH109" s="74"/>
      <c r="AI109" s="74"/>
      <c r="AJ109" s="74"/>
      <c r="AK109" s="74"/>
      <c r="AL109" s="74"/>
      <c r="AM109" s="74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4"/>
      <c r="AG110" s="74"/>
      <c r="AH110" s="74"/>
      <c r="AI110" s="74"/>
      <c r="AJ110" s="74"/>
      <c r="AK110" s="74"/>
      <c r="AL110" s="74"/>
      <c r="AM110" s="74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4"/>
      <c r="AG111" s="74"/>
      <c r="AH111" s="74"/>
      <c r="AI111" s="74"/>
      <c r="AJ111" s="74"/>
      <c r="AK111" s="74"/>
      <c r="AL111" s="74"/>
      <c r="AM111" s="74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4"/>
      <c r="AG112" s="74"/>
      <c r="AH112" s="74"/>
      <c r="AI112" s="74"/>
      <c r="AJ112" s="74"/>
      <c r="AK112" s="74"/>
      <c r="AL112" s="74"/>
      <c r="AM112" s="74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4"/>
      <c r="AG113" s="74"/>
      <c r="AH113" s="74"/>
      <c r="AI113" s="74"/>
      <c r="AJ113" s="74"/>
      <c r="AK113" s="74"/>
      <c r="AL113" s="74"/>
      <c r="AM113" s="74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4"/>
      <c r="AG114" s="74"/>
      <c r="AH114" s="74"/>
      <c r="AI114" s="74"/>
      <c r="AJ114" s="74"/>
      <c r="AK114" s="74"/>
      <c r="AL114" s="74"/>
      <c r="AM114" s="74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4"/>
      <c r="AG115" s="74"/>
      <c r="AH115" s="74"/>
      <c r="AI115" s="74"/>
      <c r="AJ115" s="74"/>
      <c r="AK115" s="74"/>
      <c r="AL115" s="74"/>
      <c r="AM115" s="74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4"/>
      <c r="AG116" s="74"/>
      <c r="AH116" s="74"/>
      <c r="AI116" s="74"/>
      <c r="AJ116" s="74"/>
      <c r="AK116" s="74"/>
      <c r="AL116" s="74"/>
      <c r="AM116" s="74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4"/>
      <c r="AG117" s="74"/>
      <c r="AH117" s="74"/>
      <c r="AI117" s="74"/>
      <c r="AJ117" s="74"/>
      <c r="AK117" s="74"/>
      <c r="AL117" s="74"/>
      <c r="AM117" s="74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4"/>
      <c r="AG118" s="74"/>
      <c r="AH118" s="74"/>
      <c r="AI118" s="74"/>
      <c r="AJ118" s="74"/>
      <c r="AK118" s="74"/>
      <c r="AL118" s="74"/>
      <c r="AM118" s="74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4"/>
      <c r="AG119" s="74"/>
      <c r="AH119" s="74"/>
      <c r="AI119" s="74"/>
      <c r="AJ119" s="74"/>
      <c r="AK119" s="74"/>
      <c r="AL119" s="74"/>
      <c r="AM119" s="74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4"/>
      <c r="AG120" s="74"/>
      <c r="AH120" s="74"/>
      <c r="AI120" s="74"/>
      <c r="AJ120" s="74"/>
      <c r="AK120" s="74"/>
      <c r="AL120" s="74"/>
      <c r="AM120" s="74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4"/>
      <c r="AG121" s="74"/>
      <c r="AH121" s="74"/>
      <c r="AI121" s="74"/>
      <c r="AJ121" s="74"/>
      <c r="AK121" s="74"/>
      <c r="AL121" s="74"/>
      <c r="AM121" s="74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4"/>
      <c r="AG122" s="74"/>
      <c r="AH122" s="74"/>
      <c r="AI122" s="74"/>
      <c r="AJ122" s="74"/>
      <c r="AK122" s="74"/>
      <c r="AL122" s="74"/>
      <c r="AM122" s="74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4"/>
      <c r="AG123" s="74"/>
      <c r="AH123" s="74"/>
      <c r="AI123" s="74"/>
      <c r="AJ123" s="74"/>
      <c r="AK123" s="74"/>
      <c r="AL123" s="74"/>
      <c r="AM123" s="74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4"/>
      <c r="AG124" s="74"/>
      <c r="AH124" s="74"/>
      <c r="AI124" s="74"/>
      <c r="AJ124" s="74"/>
      <c r="AK124" s="74"/>
      <c r="AL124" s="74"/>
      <c r="AM124" s="74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4"/>
      <c r="AG125" s="74"/>
      <c r="AH125" s="74"/>
      <c r="AI125" s="74"/>
      <c r="AJ125" s="74"/>
      <c r="AK125" s="74"/>
      <c r="AL125" s="74"/>
      <c r="AM125" s="74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4"/>
      <c r="AG126" s="74"/>
      <c r="AH126" s="74"/>
      <c r="AI126" s="74"/>
      <c r="AJ126" s="74"/>
      <c r="AK126" s="74"/>
      <c r="AL126" s="74"/>
      <c r="AM126" s="74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4"/>
      <c r="AG127" s="74"/>
      <c r="AH127" s="74"/>
      <c r="AI127" s="74"/>
      <c r="AJ127" s="74"/>
      <c r="AK127" s="74"/>
      <c r="AL127" s="74"/>
      <c r="AM127" s="74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4"/>
      <c r="AG128" s="74"/>
      <c r="AH128" s="74"/>
      <c r="AI128" s="74"/>
      <c r="AJ128" s="74"/>
      <c r="AK128" s="74"/>
      <c r="AL128" s="74"/>
      <c r="AM128" s="74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4"/>
      <c r="AG129" s="74"/>
      <c r="AH129" s="74"/>
      <c r="AI129" s="74"/>
      <c r="AJ129" s="74"/>
      <c r="AK129" s="74"/>
      <c r="AL129" s="74"/>
      <c r="AM129" s="74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4"/>
      <c r="AG130" s="74"/>
      <c r="AH130" s="74"/>
      <c r="AI130" s="74"/>
      <c r="AJ130" s="74"/>
      <c r="AK130" s="74"/>
      <c r="AL130" s="74"/>
      <c r="AM130" s="74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4"/>
      <c r="AG131" s="74"/>
      <c r="AH131" s="74"/>
      <c r="AI131" s="74"/>
      <c r="AJ131" s="74"/>
      <c r="AK131" s="74"/>
      <c r="AL131" s="74"/>
      <c r="AM131" s="74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4"/>
      <c r="AG132" s="74"/>
      <c r="AH132" s="74"/>
      <c r="AI132" s="74"/>
      <c r="AJ132" s="74"/>
      <c r="AK132" s="74"/>
      <c r="AL132" s="74"/>
      <c r="AM132" s="74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4"/>
      <c r="AG133" s="74"/>
      <c r="AH133" s="74"/>
      <c r="AI133" s="74"/>
      <c r="AJ133" s="74"/>
      <c r="AK133" s="74"/>
      <c r="AL133" s="74"/>
      <c r="AM133" s="74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4"/>
      <c r="AG134" s="74"/>
      <c r="AH134" s="74"/>
      <c r="AI134" s="74"/>
      <c r="AJ134" s="74"/>
      <c r="AK134" s="74"/>
      <c r="AL134" s="74"/>
      <c r="AM134" s="74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4"/>
      <c r="AG135" s="74"/>
      <c r="AH135" s="74"/>
      <c r="AI135" s="74"/>
      <c r="AJ135" s="74"/>
      <c r="AK135" s="74"/>
      <c r="AL135" s="74"/>
      <c r="AM135" s="74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4"/>
      <c r="AG136" s="74"/>
      <c r="AH136" s="74"/>
      <c r="AI136" s="74"/>
      <c r="AJ136" s="74"/>
      <c r="AK136" s="74"/>
      <c r="AL136" s="74"/>
      <c r="AM136" s="74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4"/>
      <c r="AG137" s="74"/>
      <c r="AH137" s="74"/>
      <c r="AI137" s="74"/>
      <c r="AJ137" s="74"/>
      <c r="AK137" s="74"/>
      <c r="AL137" s="74"/>
      <c r="AM137" s="74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4"/>
      <c r="AG138" s="74"/>
      <c r="AH138" s="74"/>
      <c r="AI138" s="74"/>
      <c r="AJ138" s="74"/>
      <c r="AK138" s="74"/>
      <c r="AL138" s="74"/>
      <c r="AM138" s="74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4"/>
      <c r="AG139" s="74"/>
      <c r="AH139" s="74"/>
      <c r="AI139" s="74"/>
      <c r="AJ139" s="74"/>
      <c r="AK139" s="74"/>
      <c r="AL139" s="74"/>
      <c r="AM139" s="74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4"/>
      <c r="AG140" s="74"/>
      <c r="AH140" s="74"/>
      <c r="AI140" s="74"/>
      <c r="AJ140" s="74"/>
      <c r="AK140" s="74"/>
      <c r="AL140" s="74"/>
      <c r="AM140" s="74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4"/>
      <c r="AG141" s="74"/>
      <c r="AH141" s="74"/>
      <c r="AI141" s="74"/>
      <c r="AJ141" s="74"/>
      <c r="AK141" s="74"/>
      <c r="AL141" s="74"/>
      <c r="AM141" s="74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4"/>
      <c r="AG142" s="74"/>
      <c r="AH142" s="74"/>
      <c r="AI142" s="74"/>
      <c r="AJ142" s="74"/>
      <c r="AK142" s="74"/>
      <c r="AL142" s="74"/>
      <c r="AM142" s="74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4"/>
      <c r="AG143" s="74"/>
      <c r="AH143" s="74"/>
      <c r="AI143" s="74"/>
      <c r="AJ143" s="74"/>
      <c r="AK143" s="74"/>
      <c r="AL143" s="74"/>
      <c r="AM143" s="74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4"/>
      <c r="AG144" s="74"/>
      <c r="AH144" s="74"/>
      <c r="AI144" s="74"/>
      <c r="AJ144" s="74"/>
      <c r="AK144" s="74"/>
      <c r="AL144" s="74"/>
      <c r="AM144" s="74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4"/>
      <c r="AG145" s="74"/>
      <c r="AH145" s="74"/>
      <c r="AI145" s="74"/>
      <c r="AJ145" s="74"/>
      <c r="AK145" s="74"/>
      <c r="AL145" s="74"/>
      <c r="AM145" s="74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4"/>
      <c r="AG146" s="74"/>
      <c r="AH146" s="74"/>
      <c r="AI146" s="74"/>
      <c r="AJ146" s="74"/>
      <c r="AK146" s="74"/>
      <c r="AL146" s="74"/>
      <c r="AM146" s="74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4"/>
      <c r="AG147" s="74"/>
      <c r="AH147" s="74"/>
      <c r="AI147" s="74"/>
      <c r="AJ147" s="74"/>
      <c r="AK147" s="74"/>
      <c r="AL147" s="74"/>
      <c r="AM147" s="74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4"/>
      <c r="AG148" s="74"/>
      <c r="AH148" s="74"/>
      <c r="AI148" s="74"/>
      <c r="AJ148" s="74"/>
      <c r="AK148" s="74"/>
      <c r="AL148" s="74"/>
      <c r="AM148" s="74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4"/>
      <c r="AG149" s="74"/>
      <c r="AH149" s="74"/>
      <c r="AI149" s="74"/>
      <c r="AJ149" s="74"/>
      <c r="AK149" s="74"/>
      <c r="AL149" s="74"/>
      <c r="AM149" s="74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4"/>
      <c r="AG150" s="74"/>
      <c r="AH150" s="74"/>
      <c r="AI150" s="74"/>
      <c r="AJ150" s="74"/>
      <c r="AK150" s="74"/>
      <c r="AL150" s="74"/>
      <c r="AM150" s="74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4"/>
      <c r="AG151" s="74"/>
      <c r="AH151" s="74"/>
      <c r="AI151" s="74"/>
      <c r="AJ151" s="74"/>
      <c r="AK151" s="74"/>
      <c r="AL151" s="74"/>
      <c r="AM151" s="74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4"/>
      <c r="AG152" s="74"/>
      <c r="AH152" s="74"/>
      <c r="AI152" s="74"/>
      <c r="AJ152" s="74"/>
      <c r="AK152" s="74"/>
      <c r="AL152" s="74"/>
      <c r="AM152" s="74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4"/>
      <c r="AG153" s="74"/>
      <c r="AH153" s="74"/>
      <c r="AI153" s="74"/>
      <c r="AJ153" s="74"/>
      <c r="AK153" s="74"/>
      <c r="AL153" s="74"/>
      <c r="AM153" s="74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4"/>
      <c r="AG154" s="74"/>
      <c r="AH154" s="74"/>
      <c r="AI154" s="74"/>
      <c r="AJ154" s="74"/>
      <c r="AK154" s="74"/>
      <c r="AL154" s="74"/>
      <c r="AM154" s="74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4"/>
      <c r="AG155" s="74"/>
      <c r="AH155" s="74"/>
      <c r="AI155" s="74"/>
      <c r="AJ155" s="74"/>
      <c r="AK155" s="74"/>
      <c r="AL155" s="74"/>
      <c r="AM155" s="74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4"/>
      <c r="AG156" s="74"/>
      <c r="AH156" s="74"/>
      <c r="AI156" s="74"/>
      <c r="AJ156" s="74"/>
      <c r="AK156" s="74"/>
      <c r="AL156" s="74"/>
      <c r="AM156" s="74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4"/>
      <c r="AG157" s="74"/>
      <c r="AH157" s="74"/>
      <c r="AI157" s="74"/>
      <c r="AJ157" s="74"/>
      <c r="AK157" s="74"/>
      <c r="AL157" s="74"/>
      <c r="AM157" s="74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4"/>
      <c r="AG158" s="74"/>
      <c r="AH158" s="74"/>
      <c r="AI158" s="74"/>
      <c r="AJ158" s="74"/>
      <c r="AK158" s="74"/>
      <c r="AL158" s="74"/>
      <c r="AM158" s="74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4"/>
      <c r="AG159" s="74"/>
      <c r="AH159" s="74"/>
      <c r="AI159" s="74"/>
      <c r="AJ159" s="74"/>
      <c r="AK159" s="74"/>
      <c r="AL159" s="74"/>
      <c r="AM159" s="74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4"/>
      <c r="AG160" s="74"/>
      <c r="AH160" s="74"/>
      <c r="AI160" s="74"/>
      <c r="AJ160" s="74"/>
      <c r="AK160" s="74"/>
      <c r="AL160" s="74"/>
      <c r="AM160" s="74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4"/>
      <c r="AG161" s="74"/>
      <c r="AH161" s="74"/>
      <c r="AI161" s="74"/>
      <c r="AJ161" s="74"/>
      <c r="AK161" s="74"/>
      <c r="AL161" s="74"/>
      <c r="AM161" s="74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4"/>
      <c r="AG162" s="74"/>
      <c r="AH162" s="74"/>
      <c r="AI162" s="74"/>
      <c r="AJ162" s="74"/>
      <c r="AK162" s="74"/>
      <c r="AL162" s="74"/>
      <c r="AM162" s="74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4"/>
      <c r="AG163" s="74"/>
      <c r="AH163" s="74"/>
      <c r="AI163" s="74"/>
      <c r="AJ163" s="74"/>
      <c r="AK163" s="74"/>
      <c r="AL163" s="74"/>
      <c r="AM163" s="74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4"/>
      <c r="AG164" s="74"/>
      <c r="AH164" s="74"/>
      <c r="AI164" s="74"/>
      <c r="AJ164" s="74"/>
      <c r="AK164" s="74"/>
      <c r="AL164" s="74"/>
      <c r="AM164" s="74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4"/>
      <c r="AG165" s="74"/>
      <c r="AH165" s="74"/>
      <c r="AI165" s="74"/>
      <c r="AJ165" s="74"/>
      <c r="AK165" s="74"/>
      <c r="AL165" s="74"/>
      <c r="AM165" s="74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4"/>
      <c r="AG166" s="74"/>
      <c r="AH166" s="74"/>
      <c r="AI166" s="74"/>
      <c r="AJ166" s="74"/>
      <c r="AK166" s="74"/>
      <c r="AL166" s="74"/>
      <c r="AM166" s="74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4"/>
      <c r="AG167" s="74"/>
      <c r="AH167" s="74"/>
      <c r="AI167" s="74"/>
      <c r="AJ167" s="74"/>
      <c r="AK167" s="74"/>
      <c r="AL167" s="74"/>
      <c r="AM167" s="74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4"/>
      <c r="AG168" s="74"/>
      <c r="AH168" s="74"/>
      <c r="AI168" s="74"/>
      <c r="AJ168" s="74"/>
      <c r="AK168" s="74"/>
      <c r="AL168" s="74"/>
      <c r="AM168" s="74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74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74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74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74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74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74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74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74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74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74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74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74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74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74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74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74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74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74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74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74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74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74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74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74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74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74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74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74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74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74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2:7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74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2:7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74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7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74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7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74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7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74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7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74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7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74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7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74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7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74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7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74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74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74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74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74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74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74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74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2:7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74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2:7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74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2:7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74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2:7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74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</row>
    <row r="220" spans="2:7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74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</row>
  </sheetData>
  <mergeCells count="12">
    <mergeCell ref="B1:AE1"/>
    <mergeCell ref="B5:AD5"/>
    <mergeCell ref="B6:AD6"/>
    <mergeCell ref="B7:AD7"/>
    <mergeCell ref="B8:B9"/>
    <mergeCell ref="C8:N8"/>
    <mergeCell ref="O8:O9"/>
    <mergeCell ref="P8:AA8"/>
    <mergeCell ref="AB8:AB9"/>
    <mergeCell ref="AC8:AD8"/>
    <mergeCell ref="B3:AD3"/>
    <mergeCell ref="B4:AD4"/>
  </mergeCells>
  <printOptions horizontalCentered="1"/>
  <pageMargins left="0" right="0" top="0.19685039370078741" bottom="0.19685039370078741" header="0" footer="0.19685039370078741"/>
  <pageSetup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2017-02-13T19:51:58Z</dcterms:created>
  <dcterms:modified xsi:type="dcterms:W3CDTF">2017-02-13T20:12:32Z</dcterms:modified>
</cp:coreProperties>
</file>