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070"/>
  </bookViews>
  <sheets>
    <sheet name="DGII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AccessDatabase" hidden="1">"\\De2kp-42538\BOLETIN\Claga\CLAGA2000.mdb"</definedName>
    <definedName name="ACUMULADO">#N/A</definedName>
    <definedName name="_xlnm.Print_Area" localSheetId="0">DGII!$A$1:$AE$58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ROS1">#N/A</definedName>
    <definedName name="_ROS2">#N/A</definedName>
    <definedName name="_ROS3">#N/A</definedName>
    <definedName name="_ROS4">#N/A</definedName>
  </definedNames>
  <calcPr calcId="125725"/>
</workbook>
</file>

<file path=xl/calcChain.xml><?xml version="1.0" encoding="utf-8"?>
<calcChain xmlns="http://schemas.openxmlformats.org/spreadsheetml/2006/main">
  <c r="AB54" i="1"/>
  <c r="O54"/>
  <c r="AB52"/>
  <c r="AC52" s="1"/>
  <c r="AD52" s="1"/>
  <c r="O52"/>
  <c r="AB51"/>
  <c r="AC51" s="1"/>
  <c r="O51"/>
  <c r="AB50"/>
  <c r="AC50" s="1"/>
  <c r="AD50" s="1"/>
  <c r="O50"/>
  <c r="AB49"/>
  <c r="AC49" s="1"/>
  <c r="AD49" s="1"/>
  <c r="O49"/>
  <c r="AB48"/>
  <c r="AB53" s="1"/>
  <c r="AA48"/>
  <c r="AA53" s="1"/>
  <c r="Z48"/>
  <c r="Z53" s="1"/>
  <c r="Y48"/>
  <c r="Y53" s="1"/>
  <c r="X48"/>
  <c r="X53" s="1"/>
  <c r="W48"/>
  <c r="W53" s="1"/>
  <c r="V48"/>
  <c r="V53" s="1"/>
  <c r="U48"/>
  <c r="U53" s="1"/>
  <c r="T48"/>
  <c r="T53" s="1"/>
  <c r="S48"/>
  <c r="S53" s="1"/>
  <c r="R48"/>
  <c r="R53" s="1"/>
  <c r="Q48"/>
  <c r="Q53" s="1"/>
  <c r="P48"/>
  <c r="P53" s="1"/>
  <c r="O48"/>
  <c r="O53" s="1"/>
  <c r="N48"/>
  <c r="N53" s="1"/>
  <c r="M48"/>
  <c r="M53" s="1"/>
  <c r="L48"/>
  <c r="L53" s="1"/>
  <c r="K48"/>
  <c r="K53" s="1"/>
  <c r="J48"/>
  <c r="J53" s="1"/>
  <c r="I48"/>
  <c r="I53" s="1"/>
  <c r="H48"/>
  <c r="H53" s="1"/>
  <c r="G48"/>
  <c r="G53" s="1"/>
  <c r="F48"/>
  <c r="F53" s="1"/>
  <c r="E48"/>
  <c r="E53" s="1"/>
  <c r="D48"/>
  <c r="D53" s="1"/>
  <c r="C48"/>
  <c r="C53" s="1"/>
  <c r="AB47"/>
  <c r="AC47" s="1"/>
  <c r="O47"/>
  <c r="AB46"/>
  <c r="AC46" s="1"/>
  <c r="AD46" s="1"/>
  <c r="O46"/>
  <c r="AB45"/>
  <c r="AC45" s="1"/>
  <c r="O45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B43"/>
  <c r="AC43" s="1"/>
  <c r="AD43" s="1"/>
  <c r="O43"/>
  <c r="AB42"/>
  <c r="AC42" s="1"/>
  <c r="AD42" s="1"/>
  <c r="O42"/>
  <c r="AB41"/>
  <c r="AC41" s="1"/>
  <c r="AD41" s="1"/>
  <c r="O41"/>
  <c r="AB40"/>
  <c r="AC40" s="1"/>
  <c r="AD40" s="1"/>
  <c r="O40"/>
  <c r="AB39"/>
  <c r="AC39" s="1"/>
  <c r="AD39" s="1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AB38"/>
  <c r="AC38" s="1"/>
  <c r="AD38" s="1"/>
  <c r="O38"/>
  <c r="AB37"/>
  <c r="AC37" s="1"/>
  <c r="AD37" s="1"/>
  <c r="O37"/>
  <c r="AB36"/>
  <c r="AC36" s="1"/>
  <c r="AD36" s="1"/>
  <c r="O36"/>
  <c r="AB35"/>
  <c r="AC35" s="1"/>
  <c r="AD35" s="1"/>
  <c r="O35"/>
  <c r="AB34"/>
  <c r="AC34" s="1"/>
  <c r="AD34" s="1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B33"/>
  <c r="AC33" s="1"/>
  <c r="AD33" s="1"/>
  <c r="O33"/>
  <c r="AB32"/>
  <c r="AC32" s="1"/>
  <c r="AD32" s="1"/>
  <c r="O32"/>
  <c r="AB31"/>
  <c r="AC31" s="1"/>
  <c r="AD31" s="1"/>
  <c r="O31"/>
  <c r="AB30"/>
  <c r="AC30" s="1"/>
  <c r="AD30" s="1"/>
  <c r="O30"/>
  <c r="AB29"/>
  <c r="AC29" s="1"/>
  <c r="AD29" s="1"/>
  <c r="O29"/>
  <c r="AB28"/>
  <c r="AC28" s="1"/>
  <c r="AD28" s="1"/>
  <c r="O28"/>
  <c r="AB27"/>
  <c r="AC27" s="1"/>
  <c r="AD27" s="1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B26"/>
  <c r="AC26" s="1"/>
  <c r="AD26" s="1"/>
  <c r="O26"/>
  <c r="AB25"/>
  <c r="AC25" s="1"/>
  <c r="AD25" s="1"/>
  <c r="O25"/>
  <c r="AB24"/>
  <c r="AC24" s="1"/>
  <c r="AD24" s="1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B23"/>
  <c r="AC23" s="1"/>
  <c r="AD23" s="1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B22"/>
  <c r="AC22" s="1"/>
  <c r="AD22" s="1"/>
  <c r="Y22"/>
  <c r="O22"/>
  <c r="AB21"/>
  <c r="O21"/>
  <c r="AC21" s="1"/>
  <c r="AD21" s="1"/>
  <c r="AB20"/>
  <c r="O20"/>
  <c r="AC20" s="1"/>
  <c r="AD20" s="1"/>
  <c r="AB19"/>
  <c r="O19"/>
  <c r="AC19" s="1"/>
  <c r="AD19" s="1"/>
  <c r="AB18"/>
  <c r="O18"/>
  <c r="AC18" s="1"/>
  <c r="AD18" s="1"/>
  <c r="AB17"/>
  <c r="O17"/>
  <c r="AC17" s="1"/>
  <c r="AD17" s="1"/>
  <c r="AB16"/>
  <c r="O16"/>
  <c r="AC16" s="1"/>
  <c r="AD16" s="1"/>
  <c r="AB15"/>
  <c r="O15"/>
  <c r="AC15" s="1"/>
  <c r="AD15" s="1"/>
  <c r="AB14"/>
  <c r="AC14" s="1"/>
  <c r="AD14" s="1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B13"/>
  <c r="AC13" s="1"/>
  <c r="AD13" s="1"/>
  <c r="O13"/>
  <c r="AB12"/>
  <c r="AC12" s="1"/>
  <c r="AD12" s="1"/>
  <c r="O12"/>
  <c r="AB11"/>
  <c r="AC11" s="1"/>
  <c r="AD11" s="1"/>
  <c r="O11"/>
  <c r="AB10"/>
  <c r="AC10" s="1"/>
  <c r="AD10" s="1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C44" l="1"/>
  <c r="AD45"/>
  <c r="AD44" s="1"/>
  <c r="AC53"/>
  <c r="AD53" s="1"/>
  <c r="AC9"/>
  <c r="AD9" s="1"/>
  <c r="AC48"/>
  <c r="AD48" s="1"/>
  <c r="AC54"/>
  <c r="AD54" s="1"/>
</calcChain>
</file>

<file path=xl/sharedStrings.xml><?xml version="1.0" encoding="utf-8"?>
<sst xmlns="http://schemas.openxmlformats.org/spreadsheetml/2006/main" count="244" uniqueCount="68">
  <si>
    <t xml:space="preserve"> CUADRO No.2</t>
  </si>
  <si>
    <t>INGRESOS FISCALES COMPARADOS POR PARTIDAS, DIRECCION GENERAL DE IMPUESTOS INTERNOS</t>
  </si>
  <si>
    <t>ENERO-DICIEMBRE  2012/2011</t>
  </si>
  <si>
    <r>
      <t xml:space="preserve">(En millones RD$) </t>
    </r>
    <r>
      <rPr>
        <i/>
        <vertAlign val="superscript"/>
        <sz val="11"/>
        <color indexed="8"/>
        <rFont val="Arial"/>
        <family val="2"/>
      </rPr>
      <t>(1)</t>
    </r>
  </si>
  <si>
    <t xml:space="preserve">      PARTIDAS</t>
  </si>
  <si>
    <t xml:space="preserve"> 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</si>
  <si>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</si>
  <si>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</si>
  <si>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</si>
  <si>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</si>
  <si>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</si>
  <si>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</si>
  <si>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</si>
  <si>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</si>
  <si>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</si>
  <si>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</si>
  <si>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</si>
  <si>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</si>
  <si>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</si>
  <si>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 xml:space="preserve">   %</t>
  </si>
  <si>
    <t>I) INGRESOS TRIBUTARIOS</t>
  </si>
  <si>
    <t>1) IMPUESTOS SOBRE LOS INGRESOS</t>
  </si>
  <si>
    <t>- Impuestos sobre la Renta de las Personas</t>
  </si>
  <si>
    <t>- Impuestos sobre Los Ingresos de las Empresas</t>
  </si>
  <si>
    <t xml:space="preserve">                            </t>
  </si>
  <si>
    <t>- Otros Impuestos sobre los Ingresos</t>
  </si>
  <si>
    <t>2)  IMPUESTOS SOBRE LA PROPIEDAD</t>
  </si>
  <si>
    <t>- Operaciones Inmobiliarias</t>
  </si>
  <si>
    <t>- 17% Registro de Propiedad de Vehículos</t>
  </si>
  <si>
    <t>- Impuestos sobre los Activos (1%)</t>
  </si>
  <si>
    <t>- Impuestos sobre los Activos Financieros (Ley No.139-11)</t>
  </si>
  <si>
    <t>- Actos Traslativos</t>
  </si>
  <si>
    <t xml:space="preserve">- Impuestos a las Viviendas Suntuarias </t>
  </si>
  <si>
    <t>- Impuesto Sobre Sucesiones</t>
  </si>
  <si>
    <t>-  Otros</t>
  </si>
  <si>
    <t>3) IMPUESTOS SOBRE MERCANCIAS Y SERVICIOS</t>
  </si>
  <si>
    <t>- Impuestos Transferencias de Bienes Industrializados Y Servicios</t>
  </si>
  <si>
    <t>- ITBIS</t>
  </si>
  <si>
    <t>- Otros</t>
  </si>
  <si>
    <t>- Impuestos sobre Mercancías</t>
  </si>
  <si>
    <t>- Impuestos Selectivos a Productos Derivados del Alcohol</t>
  </si>
  <si>
    <t>- Impuesto Selectivo a las Cervezas</t>
  </si>
  <si>
    <t>- Impuesto Selectivo al Tabaco y los Cigarrillos</t>
  </si>
  <si>
    <t>- Impuestos sobre Hidrocarburos (Ley No.112-00)</t>
  </si>
  <si>
    <t>- Impuestos Selectivos sobre Hidrocarburos (Ley No.557-05)</t>
  </si>
  <si>
    <t>- Impuestos sobre los Servicios</t>
  </si>
  <si>
    <t xml:space="preserve">- Impuesto sobre Cheques </t>
  </si>
  <si>
    <t xml:space="preserve">- Impuesto Selectivo sobre las Telecomunicaciones </t>
  </si>
  <si>
    <t>- Impuesto Selectivo sobre Polizas de Seguros</t>
  </si>
  <si>
    <t>- Impuestos sobre el Uso de Bienes y Licencias</t>
  </si>
  <si>
    <t>- Derecho de Circulación Vehículos de Motor</t>
  </si>
  <si>
    <t>- Licencias sobre las  Máquinas Tragamonedas</t>
  </si>
  <si>
    <t>- Impuesto Específico a Banca de Apuestas</t>
  </si>
  <si>
    <t>4)  IMPUESTOS SOBRE EL COMERCIO EXTERIOR</t>
  </si>
  <si>
    <t xml:space="preserve">- Salida de Pasajeros al Exterior por Aeropuertos </t>
  </si>
  <si>
    <t>5) OTROS IMPUESTOS</t>
  </si>
  <si>
    <t>-</t>
  </si>
  <si>
    <t>II)  INGRESOS NO TRIBUTARIOS</t>
  </si>
  <si>
    <t>- Tarjetas de Turismo</t>
  </si>
  <si>
    <t>III)  INGRESOS A ESPECIFICAR</t>
  </si>
  <si>
    <t>VI)  INGRESOS DE CAPITAL</t>
  </si>
  <si>
    <t xml:space="preserve">   TOTAL </t>
  </si>
  <si>
    <t xml:space="preserve">   Fondos Especiales y de Terceros</t>
  </si>
  <si>
    <t xml:space="preserve">(1) Cifras sujetas a rectificación. </t>
  </si>
  <si>
    <t xml:space="preserve">       Incluye los US$ expresados en RD$ a la tasa oficial.</t>
  </si>
  <si>
    <t xml:space="preserve">       Excluye los Fondos Especiales y de Terceros e Ingresos de otras Direcciones e Instituciones.</t>
  </si>
  <si>
    <t>C:\Documents and Settings\fperez\My Documents\Ingresos Mensuales 2004\Enero 2004.xls</t>
  </si>
  <si>
    <t>FUENTE: Ministerio de Hacienda, Sistema Integrado de Gestión Financiera (SIGEF), Informe de Ejecución de Ingresos.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</si>
</sst>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_);\(0\)"/>
    <numFmt numFmtId="165" formatCode="#,##0.0_);\(#,##0.0\)"/>
    <numFmt numFmtId="166" formatCode="_(* #,##0.0_);_(* \(#,##0.0\);_(* &quot;-&quot;??_);_(@_)"/>
    <numFmt numFmtId="167" formatCode="0.0"/>
    <numFmt numFmtId="168" formatCode="* _(#,##0.0_)\ _P_-;* \(#,##0.0\)\ _P_-;_-* &quot;-&quot;??\ _P_-;_-@_-"/>
    <numFmt numFmtId="169" formatCode="_ * #,##0.00_ ;_ * \-#,##0.00_ ;_ * &quot;-&quot;??_ ;_ @_ 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11"/>
      <color indexed="8"/>
      <name val="Arial"/>
      <family val="2"/>
    </font>
    <font>
      <i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7"/>
      <name val="Arial"/>
      <family val="2"/>
    </font>
    <font>
      <sz val="10"/>
      <name val="Antique Oliv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10">
      <protection hidden="1"/>
    </xf>
    <xf numFmtId="0" fontId="24" fillId="16" borderId="10" applyNumberFormat="0" applyFont="0" applyBorder="0" applyAlignment="0" applyProtection="0">
      <protection hidden="1"/>
    </xf>
    <xf numFmtId="168" fontId="7" fillId="0" borderId="18" applyBorder="0">
      <alignment horizontal="center" vertical="center"/>
    </xf>
    <xf numFmtId="0" fontId="25" fillId="4" borderId="0" applyNumberFormat="0" applyBorder="0" applyAlignment="0" applyProtection="0"/>
    <xf numFmtId="0" fontId="26" fillId="16" borderId="19" applyNumberFormat="0" applyAlignment="0" applyProtection="0"/>
    <xf numFmtId="0" fontId="27" fillId="17" borderId="20" applyNumberFormat="0" applyAlignment="0" applyProtection="0"/>
    <xf numFmtId="0" fontId="28" fillId="0" borderId="21" applyNumberFormat="0" applyFill="0" applyAlignment="0" applyProtection="0"/>
    <xf numFmtId="169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30" fillId="7" borderId="19" applyNumberFormat="0" applyAlignment="0" applyProtection="0"/>
    <xf numFmtId="0" fontId="31" fillId="3" borderId="0" applyNumberFormat="0" applyBorder="0" applyAlignment="0" applyProtection="0"/>
    <xf numFmtId="0" fontId="32" fillId="0" borderId="10">
      <alignment horizontal="left"/>
      <protection locked="0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14" fillId="0" borderId="0">
      <alignment vertical="top"/>
    </xf>
    <xf numFmtId="39" fontId="34" fillId="0" borderId="0"/>
    <xf numFmtId="0" fontId="4" fillId="0" borderId="0"/>
    <xf numFmtId="0" fontId="1" fillId="0" borderId="0"/>
    <xf numFmtId="0" fontId="1" fillId="0" borderId="0"/>
    <xf numFmtId="0" fontId="4" fillId="23" borderId="22" applyNumberFormat="0" applyFont="0" applyAlignment="0" applyProtection="0"/>
    <xf numFmtId="0" fontId="4" fillId="23" borderId="22" applyNumberFormat="0" applyFont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5" fillId="0" borderId="10" applyNumberFormat="0" applyFill="0" applyBorder="0" applyAlignment="0" applyProtection="0">
      <protection hidden="1"/>
    </xf>
    <xf numFmtId="0" fontId="36" fillId="16" borderId="23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29" fillId="0" borderId="26" applyNumberFormat="0" applyFill="0" applyAlignment="0" applyProtection="0"/>
    <xf numFmtId="0" fontId="41" fillId="0" borderId="0" applyNumberFormat="0" applyFill="0" applyBorder="0" applyAlignment="0" applyProtection="0"/>
    <xf numFmtId="0" fontId="42" fillId="16" borderId="10"/>
    <xf numFmtId="0" fontId="43" fillId="0" borderId="27" applyNumberFormat="0" applyFill="0" applyAlignment="0" applyProtection="0"/>
  </cellStyleXfs>
  <cellXfs count="80">
    <xf numFmtId="0" fontId="0" fillId="0" borderId="0" xfId="0"/>
    <xf numFmtId="0" fontId="3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/>
    <xf numFmtId="0" fontId="7" fillId="0" borderId="0" xfId="0" applyFont="1" applyFill="1" applyBorder="1"/>
    <xf numFmtId="0" fontId="6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 vertical="center"/>
    </xf>
    <xf numFmtId="164" fontId="10" fillId="0" borderId="6" xfId="0" applyNumberFormat="1" applyFont="1" applyFill="1" applyBorder="1" applyAlignment="1" applyProtection="1">
      <alignment horizontal="center" vertical="center"/>
    </xf>
    <xf numFmtId="164" fontId="10" fillId="0" borderId="7" xfId="0" applyNumberFormat="1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/>
    <xf numFmtId="165" fontId="10" fillId="0" borderId="10" xfId="0" applyNumberFormat="1" applyFont="1" applyFill="1" applyBorder="1" applyProtection="1"/>
    <xf numFmtId="165" fontId="10" fillId="0" borderId="11" xfId="0" applyNumberFormat="1" applyFont="1" applyFill="1" applyBorder="1" applyProtection="1"/>
    <xf numFmtId="165" fontId="10" fillId="0" borderId="0" xfId="0" applyNumberFormat="1" applyFont="1" applyFill="1" applyBorder="1" applyProtection="1"/>
    <xf numFmtId="49" fontId="10" fillId="0" borderId="0" xfId="0" applyNumberFormat="1" applyFont="1" applyFill="1" applyBorder="1" applyAlignment="1" applyProtection="1">
      <alignment horizontal="left" indent="1"/>
    </xf>
    <xf numFmtId="49" fontId="13" fillId="0" borderId="0" xfId="0" applyNumberFormat="1" applyFont="1" applyFill="1" applyBorder="1" applyAlignment="1" applyProtection="1">
      <alignment horizontal="left" indent="3"/>
    </xf>
    <xf numFmtId="165" fontId="13" fillId="0" borderId="10" xfId="0" applyNumberFormat="1" applyFont="1" applyFill="1" applyBorder="1"/>
    <xf numFmtId="165" fontId="13" fillId="0" borderId="0" xfId="0" applyNumberFormat="1" applyFont="1" applyFill="1" applyBorder="1" applyProtection="1"/>
    <xf numFmtId="165" fontId="13" fillId="0" borderId="10" xfId="0" applyNumberFormat="1" applyFont="1" applyFill="1" applyBorder="1" applyProtection="1"/>
    <xf numFmtId="165" fontId="13" fillId="0" borderId="12" xfId="0" applyNumberFormat="1" applyFont="1" applyFill="1" applyBorder="1" applyProtection="1"/>
    <xf numFmtId="165" fontId="12" fillId="0" borderId="10" xfId="0" applyNumberFormat="1" applyFont="1" applyBorder="1"/>
    <xf numFmtId="165" fontId="12" fillId="0" borderId="10" xfId="0" applyNumberFormat="1" applyFont="1" applyFill="1" applyBorder="1"/>
    <xf numFmtId="0" fontId="0" fillId="0" borderId="0" xfId="0" applyBorder="1"/>
    <xf numFmtId="49" fontId="10" fillId="0" borderId="0" xfId="0" applyNumberFormat="1" applyFont="1" applyFill="1" applyBorder="1" applyAlignment="1" applyProtection="1">
      <alignment horizontal="left" indent="2"/>
    </xf>
    <xf numFmtId="165" fontId="4" fillId="0" borderId="0" xfId="0" applyNumberFormat="1" applyFont="1" applyBorder="1"/>
    <xf numFmtId="166" fontId="4" fillId="0" borderId="0" xfId="1" applyNumberFormat="1" applyFont="1" applyBorder="1"/>
    <xf numFmtId="165" fontId="13" fillId="0" borderId="0" xfId="0" applyNumberFormat="1" applyFont="1" applyFill="1" applyBorder="1"/>
    <xf numFmtId="165" fontId="11" fillId="0" borderId="10" xfId="0" applyNumberFormat="1" applyFont="1" applyFill="1" applyBorder="1"/>
    <xf numFmtId="165" fontId="11" fillId="0" borderId="10" xfId="0" applyNumberFormat="1" applyFont="1" applyBorder="1"/>
    <xf numFmtId="165" fontId="10" fillId="0" borderId="0" xfId="0" applyNumberFormat="1" applyFont="1" applyFill="1" applyBorder="1" applyAlignment="1" applyProtection="1">
      <alignment horizontal="left" indent="4"/>
    </xf>
    <xf numFmtId="165" fontId="13" fillId="0" borderId="11" xfId="0" applyNumberFormat="1" applyFont="1" applyFill="1" applyBorder="1" applyProtection="1"/>
    <xf numFmtId="165" fontId="12" fillId="0" borderId="12" xfId="0" applyNumberFormat="1" applyFont="1" applyFill="1" applyBorder="1"/>
    <xf numFmtId="165" fontId="11" fillId="0" borderId="12" xfId="0" applyNumberFormat="1" applyFont="1" applyBorder="1"/>
    <xf numFmtId="165" fontId="11" fillId="0" borderId="13" xfId="0" applyNumberFormat="1" applyFont="1" applyBorder="1"/>
    <xf numFmtId="49" fontId="10" fillId="0" borderId="14" xfId="0" applyNumberFormat="1" applyFont="1" applyFill="1" applyBorder="1" applyAlignment="1" applyProtection="1">
      <alignment horizontal="center" vertical="center"/>
    </xf>
    <xf numFmtId="165" fontId="10" fillId="0" borderId="6" xfId="0" applyNumberFormat="1" applyFont="1" applyFill="1" applyBorder="1" applyAlignment="1" applyProtection="1">
      <alignment vertical="center"/>
    </xf>
    <xf numFmtId="165" fontId="10" fillId="0" borderId="9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15" xfId="0" applyFont="1" applyFill="1" applyBorder="1" applyAlignment="1" applyProtection="1"/>
    <xf numFmtId="165" fontId="10" fillId="0" borderId="16" xfId="0" applyNumberFormat="1" applyFont="1" applyFill="1" applyBorder="1" applyAlignment="1" applyProtection="1">
      <alignment vertical="center"/>
    </xf>
    <xf numFmtId="165" fontId="10" fillId="0" borderId="15" xfId="0" applyNumberFormat="1" applyFont="1" applyFill="1" applyBorder="1" applyAlignment="1" applyProtection="1">
      <alignment vertical="center"/>
    </xf>
    <xf numFmtId="165" fontId="10" fillId="0" borderId="17" xfId="0" applyNumberFormat="1" applyFont="1" applyFill="1" applyBorder="1" applyAlignment="1" applyProtection="1">
      <alignment vertical="center"/>
    </xf>
    <xf numFmtId="165" fontId="11" fillId="0" borderId="16" xfId="0" applyNumberFormat="1" applyFont="1" applyBorder="1" applyAlignment="1">
      <alignment vertical="center"/>
    </xf>
    <xf numFmtId="49" fontId="14" fillId="0" borderId="0" xfId="0" applyNumberFormat="1" applyFont="1" applyFill="1" applyBorder="1" applyAlignment="1" applyProtection="1"/>
    <xf numFmtId="166" fontId="4" fillId="0" borderId="0" xfId="1" applyNumberFormat="1" applyFont="1"/>
    <xf numFmtId="165" fontId="4" fillId="0" borderId="0" xfId="0" applyNumberFormat="1" applyFont="1"/>
    <xf numFmtId="0" fontId="15" fillId="0" borderId="0" xfId="0" applyFont="1" applyFill="1" applyAlignment="1" applyProtection="1"/>
    <xf numFmtId="165" fontId="14" fillId="0" borderId="0" xfId="0" applyNumberFormat="1" applyFont="1" applyFill="1"/>
    <xf numFmtId="165" fontId="0" fillId="0" borderId="0" xfId="0" applyNumberFormat="1"/>
    <xf numFmtId="0" fontId="12" fillId="0" borderId="0" xfId="0" applyFont="1"/>
    <xf numFmtId="0" fontId="13" fillId="0" borderId="0" xfId="0" applyFont="1" applyFill="1"/>
    <xf numFmtId="0" fontId="12" fillId="0" borderId="0" xfId="0" applyFont="1" applyBorder="1"/>
    <xf numFmtId="165" fontId="12" fillId="0" borderId="0" xfId="0" applyNumberFormat="1" applyFont="1" applyBorder="1"/>
    <xf numFmtId="0" fontId="12" fillId="0" borderId="0" xfId="0" applyFont="1" applyFill="1" applyBorder="1"/>
    <xf numFmtId="0" fontId="3" fillId="0" borderId="0" xfId="0" applyFont="1" applyFill="1" applyBorder="1"/>
    <xf numFmtId="0" fontId="14" fillId="0" borderId="0" xfId="0" applyFont="1" applyFill="1" applyBorder="1"/>
    <xf numFmtId="0" fontId="16" fillId="0" borderId="0" xfId="0" applyFont="1"/>
    <xf numFmtId="0" fontId="18" fillId="0" borderId="0" xfId="2" applyFont="1" applyAlignment="1" applyProtection="1"/>
    <xf numFmtId="165" fontId="19" fillId="0" borderId="0" xfId="2" applyNumberFormat="1" applyFont="1" applyAlignment="1" applyProtection="1"/>
    <xf numFmtId="0" fontId="18" fillId="0" borderId="0" xfId="2" applyFont="1" applyBorder="1" applyAlignment="1" applyProtection="1"/>
    <xf numFmtId="0" fontId="14" fillId="0" borderId="0" xfId="0" applyFont="1" applyFill="1" applyBorder="1" applyAlignment="1" applyProtection="1"/>
    <xf numFmtId="165" fontId="16" fillId="0" borderId="0" xfId="0" applyNumberFormat="1" applyFont="1"/>
    <xf numFmtId="43" fontId="15" fillId="0" borderId="0" xfId="0" applyNumberFormat="1" applyFont="1" applyAlignment="1">
      <alignment horizontal="right"/>
    </xf>
    <xf numFmtId="167" fontId="4" fillId="0" borderId="0" xfId="0" applyNumberFormat="1" applyFont="1" applyFill="1" applyBorder="1"/>
    <xf numFmtId="2" fontId="4" fillId="0" borderId="0" xfId="0" applyNumberFormat="1" applyFont="1" applyFill="1" applyBorder="1"/>
    <xf numFmtId="0" fontId="20" fillId="0" borderId="0" xfId="0" applyFont="1" applyFill="1" applyBorder="1"/>
    <xf numFmtId="0" fontId="0" fillId="0" borderId="0" xfId="0" applyFill="1" applyBorder="1"/>
  </cellXfs>
  <cellStyles count="9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rray" xfId="21"/>
    <cellStyle name="Array Enter" xfId="22"/>
    <cellStyle name="base paren" xfId="23"/>
    <cellStyle name="Buena 2" xfId="24"/>
    <cellStyle name="Cálculo 2" xfId="25"/>
    <cellStyle name="Celda de comprobación 2" xfId="26"/>
    <cellStyle name="Celda vinculada 2" xfId="27"/>
    <cellStyle name="Comma 2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Hipervínculo" xfId="2" builtinId="8"/>
    <cellStyle name="Incorrecto 2" xfId="37"/>
    <cellStyle name="MacroCode" xfId="38"/>
    <cellStyle name="Millares" xfId="1" builtinId="3"/>
    <cellStyle name="Millares 10" xfId="39"/>
    <cellStyle name="Millares 11" xfId="40"/>
    <cellStyle name="Millares 2" xfId="41"/>
    <cellStyle name="Millares 2 2" xfId="42"/>
    <cellStyle name="Millares 2 2 2" xfId="43"/>
    <cellStyle name="Millares 2 3" xfId="44"/>
    <cellStyle name="Millares 2 4" xfId="45"/>
    <cellStyle name="Millares 2 5" xfId="46"/>
    <cellStyle name="Millares 2_DGA" xfId="47"/>
    <cellStyle name="Millares 3" xfId="48"/>
    <cellStyle name="Millares 3 2" xfId="49"/>
    <cellStyle name="Millares 3 3" xfId="50"/>
    <cellStyle name="Millares 3_DGA" xfId="51"/>
    <cellStyle name="Millares 4" xfId="52"/>
    <cellStyle name="Millares 4 2" xfId="53"/>
    <cellStyle name="Millares 4 3" xfId="54"/>
    <cellStyle name="Millares 4_DGA" xfId="55"/>
    <cellStyle name="Millares 5" xfId="56"/>
    <cellStyle name="Millares 5 2" xfId="57"/>
    <cellStyle name="Millares 5 3" xfId="58"/>
    <cellStyle name="Millares 5_DGA" xfId="59"/>
    <cellStyle name="Millares 6" xfId="60"/>
    <cellStyle name="Millares 7" xfId="61"/>
    <cellStyle name="Millares 8" xfId="62"/>
    <cellStyle name="Millares 9" xfId="63"/>
    <cellStyle name="Neutral 2" xfId="64"/>
    <cellStyle name="Normal" xfId="0" builtinId="0"/>
    <cellStyle name="Normal 2" xfId="65"/>
    <cellStyle name="Normal 2 2" xfId="66"/>
    <cellStyle name="Normal 2 3" xfId="67"/>
    <cellStyle name="Normal 2 4" xfId="68"/>
    <cellStyle name="Normal 2_DGA" xfId="69"/>
    <cellStyle name="Normal 3" xfId="70"/>
    <cellStyle name="Normal 3 2" xfId="71"/>
    <cellStyle name="Normal 3 3" xfId="72"/>
    <cellStyle name="Normal 4" xfId="73"/>
    <cellStyle name="Normal 5" xfId="74"/>
    <cellStyle name="Normal 6" xfId="75"/>
    <cellStyle name="Normal 7" xfId="76"/>
    <cellStyle name="Notas 2" xfId="77"/>
    <cellStyle name="Notas 2 2" xfId="78"/>
    <cellStyle name="Porcentual 2" xfId="79"/>
    <cellStyle name="Porcentual 2 2" xfId="80"/>
    <cellStyle name="Porcentual 3" xfId="81"/>
    <cellStyle name="Porcentual 3 2" xfId="82"/>
    <cellStyle name="Red Text" xfId="83"/>
    <cellStyle name="Salida 2" xfId="84"/>
    <cellStyle name="Texto de advertencia 2" xfId="85"/>
    <cellStyle name="Texto explicativo 2" xfId="86"/>
    <cellStyle name="Título 1 2" xfId="87"/>
    <cellStyle name="Título 2 2" xfId="88"/>
    <cellStyle name="Título 3 2" xfId="89"/>
    <cellStyle name="Título 4" xfId="90"/>
    <cellStyle name="TopGrey" xfId="91"/>
    <cellStyle name="Total 2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perez/My%20Documents/My%20Documents%20Raulina%20Perez/INGRESOS%20ACUMULADOS%202012/ENERO-DICIEMBRE%20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1-2012)"/>
      <sheetName val="FINANCIERO 2012- est."/>
      <sheetName val="2011-2012 (fondo)"/>
      <sheetName val="nuevos impuestos"/>
      <sheetName val="Ley No.139-11"/>
      <sheetName val="PP (2)"/>
      <sheetName val="PP"/>
      <sheetName val="PP (EST.)"/>
      <sheetName val="DGII"/>
      <sheetName val="DGII (estimacion)"/>
      <sheetName val="DGA"/>
      <sheetName val="DGA (EST.)"/>
      <sheetName val="TESORERIA"/>
      <sheetName val="TESORERIA (EST,)"/>
      <sheetName val="2012 RESUMEN"/>
      <sheetName val="2012 (REC)"/>
      <sheetName val="2012 REC-EST"/>
      <sheetName val="2012 REC-EST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97"/>
  <sheetViews>
    <sheetView showGridLines="0" tabSelected="1" topLeftCell="A39" workbookViewId="0">
      <selection activeCell="E56" sqref="E56"/>
    </sheetView>
  </sheetViews>
  <sheetFormatPr baseColWidth="10" defaultColWidth="11.42578125" defaultRowHeight="12.75"/>
  <cols>
    <col min="1" max="1" width="0.85546875" customWidth="1"/>
    <col min="2" max="2" width="73.85546875" customWidth="1"/>
    <col min="3" max="10" width="11.28515625" customWidth="1"/>
    <col min="11" max="13" width="15.140625" customWidth="1"/>
    <col min="14" max="14" width="13.7109375" customWidth="1"/>
    <col min="15" max="15" width="11.28515625" customWidth="1"/>
    <col min="16" max="23" width="12.28515625" customWidth="1"/>
    <col min="24" max="26" width="14.85546875" customWidth="1"/>
    <col min="27" max="27" width="13.7109375" customWidth="1"/>
    <col min="28" max="28" width="10.85546875" customWidth="1"/>
    <col min="29" max="29" width="10.42578125" customWidth="1"/>
    <col min="30" max="30" width="10.7109375" customWidth="1"/>
    <col min="31" max="31" width="1.140625" style="35" customWidth="1"/>
  </cols>
  <sheetData>
    <row r="1" spans="2:83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</row>
    <row r="2" spans="2:83" ht="1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</row>
    <row r="3" spans="2:83" ht="1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3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</row>
    <row r="4" spans="2:83" ht="28.5" customHeight="1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</row>
    <row r="5" spans="2:83" ht="15.75" customHeight="1">
      <c r="B5" s="9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2:83" ht="16.5">
      <c r="B6" s="9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2:83" ht="15.75" customHeight="1">
      <c r="B7" s="10" t="s">
        <v>4</v>
      </c>
      <c r="C7" s="11">
        <v>2011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>
        <v>2011</v>
      </c>
      <c r="P7" s="12">
        <v>2012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3">
        <v>2012</v>
      </c>
      <c r="AC7" s="14" t="s">
        <v>5</v>
      </c>
      <c r="AD7" s="15"/>
      <c r="AE7" s="2"/>
      <c r="AF7" s="3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</row>
    <row r="8" spans="2:83" ht="20.25" customHeight="1" thickBot="1">
      <c r="B8" s="16"/>
      <c r="C8" s="17" t="s">
        <v>6</v>
      </c>
      <c r="D8" s="18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7" t="s">
        <v>12</v>
      </c>
      <c r="J8" s="17" t="s">
        <v>13</v>
      </c>
      <c r="K8" s="17" t="s">
        <v>14</v>
      </c>
      <c r="L8" s="17" t="s">
        <v>15</v>
      </c>
      <c r="M8" s="17" t="s">
        <v>16</v>
      </c>
      <c r="N8" s="17" t="s">
        <v>17</v>
      </c>
      <c r="O8" s="19"/>
      <c r="P8" s="17" t="s">
        <v>6</v>
      </c>
      <c r="Q8" s="17" t="s">
        <v>7</v>
      </c>
      <c r="R8" s="17" t="s">
        <v>8</v>
      </c>
      <c r="S8" s="17" t="s">
        <v>9</v>
      </c>
      <c r="T8" s="17" t="s">
        <v>10</v>
      </c>
      <c r="U8" s="17" t="s">
        <v>11</v>
      </c>
      <c r="V8" s="17" t="s">
        <v>12</v>
      </c>
      <c r="W8" s="17" t="s">
        <v>13</v>
      </c>
      <c r="X8" s="17" t="s">
        <v>14</v>
      </c>
      <c r="Y8" s="17" t="s">
        <v>15</v>
      </c>
      <c r="Z8" s="17" t="s">
        <v>16</v>
      </c>
      <c r="AA8" s="17" t="s">
        <v>17</v>
      </c>
      <c r="AB8" s="20"/>
      <c r="AC8" s="21" t="s">
        <v>18</v>
      </c>
      <c r="AD8" s="22" t="s">
        <v>19</v>
      </c>
      <c r="AE8" s="2"/>
      <c r="AF8" s="3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</row>
    <row r="9" spans="2:83" ht="22.5" customHeight="1" thickTop="1">
      <c r="B9" s="23" t="s">
        <v>20</v>
      </c>
      <c r="C9" s="24">
        <f t="shared" ref="C9:S9" si="0">ROUND(+C10+C14+C23+C44,1)</f>
        <v>17268.8</v>
      </c>
      <c r="D9" s="25">
        <f t="shared" si="0"/>
        <v>13993.1</v>
      </c>
      <c r="E9" s="24">
        <f t="shared" si="0"/>
        <v>15749.9</v>
      </c>
      <c r="F9" s="24">
        <f t="shared" si="0"/>
        <v>18803.3</v>
      </c>
      <c r="G9" s="24">
        <f t="shared" si="0"/>
        <v>18778.900000000001</v>
      </c>
      <c r="H9" s="24">
        <f t="shared" si="0"/>
        <v>17017.900000000001</v>
      </c>
      <c r="I9" s="24">
        <f t="shared" si="0"/>
        <v>18268.900000000001</v>
      </c>
      <c r="J9" s="24">
        <f>ROUND(+J10+J14+J23+J44,1)</f>
        <v>15540.1</v>
      </c>
      <c r="K9" s="24">
        <f>ROUND(+K10+K14+K23+K44,1)</f>
        <v>16870.3</v>
      </c>
      <c r="L9" s="24">
        <f>ROUND(+L10+L14+L23+L44,1)</f>
        <v>17131.5</v>
      </c>
      <c r="M9" s="24">
        <f>ROUND(+M10+M14+M23+M44,1)</f>
        <v>16487.5</v>
      </c>
      <c r="N9" s="24">
        <f t="shared" si="0"/>
        <v>18706.5</v>
      </c>
      <c r="O9" s="24">
        <f t="shared" si="0"/>
        <v>204616.7</v>
      </c>
      <c r="P9" s="24">
        <f t="shared" si="0"/>
        <v>20884.099999999999</v>
      </c>
      <c r="Q9" s="24">
        <f t="shared" si="0"/>
        <v>16979</v>
      </c>
      <c r="R9" s="24">
        <f t="shared" si="0"/>
        <v>17997.900000000001</v>
      </c>
      <c r="S9" s="24">
        <f t="shared" si="0"/>
        <v>22483.9</v>
      </c>
      <c r="T9" s="24">
        <f t="shared" ref="T9:AB9" si="1">ROUND(+T10+T14+T23+T44+T47,1)</f>
        <v>32615.3</v>
      </c>
      <c r="U9" s="24">
        <f t="shared" si="1"/>
        <v>18829.8</v>
      </c>
      <c r="V9" s="24">
        <f t="shared" si="1"/>
        <v>20032.900000000001</v>
      </c>
      <c r="W9" s="24">
        <f t="shared" si="1"/>
        <v>19158.400000000001</v>
      </c>
      <c r="X9" s="24">
        <f>ROUND(+X10+X14+X23+X44+X47,1)</f>
        <v>18194.2</v>
      </c>
      <c r="Y9" s="24">
        <f>ROUND(+Y10+Y14+Y23+Y44+Y47,1)</f>
        <v>18765.7</v>
      </c>
      <c r="Z9" s="24">
        <f>ROUND(+Z10+Z14+Z23+Z44+Z47,1)</f>
        <v>21115.9</v>
      </c>
      <c r="AA9" s="24">
        <f t="shared" si="1"/>
        <v>19377.7</v>
      </c>
      <c r="AB9" s="24">
        <f t="shared" si="1"/>
        <v>246434.8</v>
      </c>
      <c r="AC9" s="26">
        <f t="shared" ref="AC9:AC43" si="2">+AB9-O9</f>
        <v>41818.099999999977</v>
      </c>
      <c r="AD9" s="26">
        <f t="shared" ref="AD9:AD42" si="3">+AC9/O9*100</f>
        <v>20.437285910680789</v>
      </c>
      <c r="AE9" s="2"/>
      <c r="AF9" s="3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</row>
    <row r="10" spans="2:83" ht="21.75" customHeight="1">
      <c r="B10" s="27" t="s">
        <v>21</v>
      </c>
      <c r="C10" s="24">
        <f t="shared" ref="C10:AB10" si="4">SUM(C11:C13)</f>
        <v>5453</v>
      </c>
      <c r="D10" s="26">
        <f t="shared" si="4"/>
        <v>3921.7</v>
      </c>
      <c r="E10" s="24">
        <f t="shared" si="4"/>
        <v>3970.7</v>
      </c>
      <c r="F10" s="24">
        <f t="shared" si="4"/>
        <v>7229.3</v>
      </c>
      <c r="G10" s="24">
        <f t="shared" si="4"/>
        <v>7437.2999999999993</v>
      </c>
      <c r="H10" s="24">
        <f t="shared" si="4"/>
        <v>5674.6</v>
      </c>
      <c r="I10" s="24">
        <f t="shared" si="4"/>
        <v>7607.3</v>
      </c>
      <c r="J10" s="24">
        <f t="shared" si="4"/>
        <v>4455.2</v>
      </c>
      <c r="K10" s="24">
        <f t="shared" si="4"/>
        <v>4387.1000000000004</v>
      </c>
      <c r="L10" s="24">
        <f t="shared" si="4"/>
        <v>4711.5</v>
      </c>
      <c r="M10" s="24">
        <f t="shared" si="4"/>
        <v>4694.3</v>
      </c>
      <c r="N10" s="24">
        <f t="shared" si="4"/>
        <v>5663</v>
      </c>
      <c r="O10" s="24">
        <f t="shared" si="4"/>
        <v>65205</v>
      </c>
      <c r="P10" s="24">
        <f t="shared" si="4"/>
        <v>6994.5</v>
      </c>
      <c r="Q10" s="24">
        <f t="shared" si="4"/>
        <v>5154.4000000000005</v>
      </c>
      <c r="R10" s="24">
        <f t="shared" si="4"/>
        <v>5188.1000000000004</v>
      </c>
      <c r="S10" s="24">
        <f t="shared" si="4"/>
        <v>9635.7999999999993</v>
      </c>
      <c r="T10" s="24">
        <f t="shared" si="4"/>
        <v>19086.2</v>
      </c>
      <c r="U10" s="24">
        <f t="shared" si="4"/>
        <v>6699.4</v>
      </c>
      <c r="V10" s="24">
        <f t="shared" si="4"/>
        <v>7720.5999999999995</v>
      </c>
      <c r="W10" s="24">
        <f t="shared" si="4"/>
        <v>5964.7</v>
      </c>
      <c r="X10" s="24">
        <f t="shared" si="4"/>
        <v>5769.6</v>
      </c>
      <c r="Y10" s="24">
        <f t="shared" si="4"/>
        <v>5944.6</v>
      </c>
      <c r="Z10" s="24">
        <f t="shared" si="4"/>
        <v>8170.7</v>
      </c>
      <c r="AA10" s="24">
        <f t="shared" si="4"/>
        <v>5945.7000000000007</v>
      </c>
      <c r="AB10" s="24">
        <f t="shared" si="4"/>
        <v>92274.299999999988</v>
      </c>
      <c r="AC10" s="26">
        <f t="shared" si="2"/>
        <v>27069.299999999988</v>
      </c>
      <c r="AD10" s="26">
        <f t="shared" si="3"/>
        <v>41.514147688060717</v>
      </c>
      <c r="AE10" s="2"/>
      <c r="AF10" s="3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</row>
    <row r="11" spans="2:83" ht="18" customHeight="1">
      <c r="B11" s="28" t="s">
        <v>22</v>
      </c>
      <c r="C11" s="29">
        <v>2207.1</v>
      </c>
      <c r="D11" s="30">
        <v>1646.3</v>
      </c>
      <c r="E11" s="31">
        <v>1787.5</v>
      </c>
      <c r="F11" s="32">
        <v>1655.4</v>
      </c>
      <c r="G11" s="32">
        <v>1918.2</v>
      </c>
      <c r="H11" s="32">
        <v>1648.1</v>
      </c>
      <c r="I11" s="32">
        <v>1414.4</v>
      </c>
      <c r="J11" s="32">
        <v>1576.6</v>
      </c>
      <c r="K11" s="32">
        <v>1517.4</v>
      </c>
      <c r="L11" s="32">
        <v>1488.5</v>
      </c>
      <c r="M11" s="32">
        <v>1695.9</v>
      </c>
      <c r="N11" s="32">
        <v>2117.4</v>
      </c>
      <c r="O11" s="33">
        <f>SUM(C11:N11)</f>
        <v>20672.800000000003</v>
      </c>
      <c r="P11" s="29">
        <v>2323.1</v>
      </c>
      <c r="Q11" s="31">
        <v>1840.9</v>
      </c>
      <c r="R11" s="31">
        <v>1936</v>
      </c>
      <c r="S11" s="31">
        <v>1726.4</v>
      </c>
      <c r="T11" s="31">
        <v>2049.6</v>
      </c>
      <c r="U11" s="31">
        <v>1735.6</v>
      </c>
      <c r="V11" s="31">
        <v>1576.7</v>
      </c>
      <c r="W11" s="31">
        <v>1751.6</v>
      </c>
      <c r="X11" s="31">
        <v>1631.6</v>
      </c>
      <c r="Y11" s="31">
        <v>1598.6</v>
      </c>
      <c r="Z11" s="31">
        <v>1611.5</v>
      </c>
      <c r="AA11" s="31">
        <v>1949.7</v>
      </c>
      <c r="AB11" s="34">
        <f>SUM(P11:AA11)</f>
        <v>21731.3</v>
      </c>
      <c r="AC11" s="30">
        <f t="shared" si="2"/>
        <v>1058.4999999999964</v>
      </c>
      <c r="AD11" s="30">
        <f t="shared" si="3"/>
        <v>5.1202546341085693</v>
      </c>
      <c r="AE11" s="2"/>
      <c r="AF11" s="3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</row>
    <row r="12" spans="2:83" ht="15.75" customHeight="1">
      <c r="B12" s="28" t="s">
        <v>23</v>
      </c>
      <c r="C12" s="29">
        <v>1632.8</v>
      </c>
      <c r="D12" s="30">
        <v>1656.2</v>
      </c>
      <c r="E12" s="31">
        <v>1567.4</v>
      </c>
      <c r="F12" s="32">
        <v>3461.1</v>
      </c>
      <c r="G12" s="32">
        <v>3500</v>
      </c>
      <c r="H12" s="32">
        <v>1924.2</v>
      </c>
      <c r="I12" s="32">
        <v>1806.3</v>
      </c>
      <c r="J12" s="32">
        <v>1807.3</v>
      </c>
      <c r="K12" s="32">
        <v>1673.3</v>
      </c>
      <c r="L12" s="32">
        <v>2055.1</v>
      </c>
      <c r="M12" s="32">
        <v>1936.9</v>
      </c>
      <c r="N12" s="32">
        <v>2062</v>
      </c>
      <c r="O12" s="33">
        <f>SUM(C12:N12)</f>
        <v>25082.6</v>
      </c>
      <c r="P12" s="29">
        <v>2104.3000000000002</v>
      </c>
      <c r="Q12" s="31">
        <v>2080.8000000000002</v>
      </c>
      <c r="R12" s="31">
        <v>2048.1999999999998</v>
      </c>
      <c r="S12" s="31">
        <v>5981.9</v>
      </c>
      <c r="T12" s="31">
        <v>13132.3</v>
      </c>
      <c r="U12" s="31">
        <v>3102.8</v>
      </c>
      <c r="V12" s="31">
        <v>4494.2</v>
      </c>
      <c r="W12" s="31">
        <v>2433.4</v>
      </c>
      <c r="X12" s="31">
        <v>2537.5</v>
      </c>
      <c r="Y12" s="31">
        <v>2800.9</v>
      </c>
      <c r="Z12" s="31">
        <v>3682.7</v>
      </c>
      <c r="AA12" s="31">
        <v>2224.6</v>
      </c>
      <c r="AB12" s="34">
        <f>SUM(P12:AA12)</f>
        <v>46623.6</v>
      </c>
      <c r="AC12" s="30">
        <f t="shared" si="2"/>
        <v>21541</v>
      </c>
      <c r="AD12" s="30">
        <f t="shared" si="3"/>
        <v>85.880251648553184</v>
      </c>
      <c r="AE12" s="2"/>
      <c r="AF12" s="3"/>
      <c r="AG12" s="4" t="s">
        <v>24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</row>
    <row r="13" spans="2:83" ht="15.75" customHeight="1">
      <c r="B13" s="28" t="s">
        <v>25</v>
      </c>
      <c r="C13" s="29">
        <v>1613.1</v>
      </c>
      <c r="D13" s="30">
        <v>619.20000000000005</v>
      </c>
      <c r="E13" s="31">
        <v>615.79999999999995</v>
      </c>
      <c r="F13" s="32">
        <v>2112.8000000000002</v>
      </c>
      <c r="G13" s="32">
        <v>2019.1</v>
      </c>
      <c r="H13" s="32">
        <v>2102.3000000000002</v>
      </c>
      <c r="I13" s="32">
        <v>4386.6000000000004</v>
      </c>
      <c r="J13" s="32">
        <v>1071.3</v>
      </c>
      <c r="K13" s="32">
        <v>1196.4000000000001</v>
      </c>
      <c r="L13" s="32">
        <v>1167.9000000000001</v>
      </c>
      <c r="M13" s="32">
        <v>1061.5</v>
      </c>
      <c r="N13" s="32">
        <v>1483.6</v>
      </c>
      <c r="O13" s="33">
        <f>SUM(C13:N13)</f>
        <v>19449.599999999999</v>
      </c>
      <c r="P13" s="29">
        <v>2567.1</v>
      </c>
      <c r="Q13" s="31">
        <v>1232.7</v>
      </c>
      <c r="R13" s="31">
        <v>1203.9000000000001</v>
      </c>
      <c r="S13" s="31">
        <v>1927.5</v>
      </c>
      <c r="T13" s="31">
        <v>3904.3</v>
      </c>
      <c r="U13" s="31">
        <v>1861</v>
      </c>
      <c r="V13" s="31">
        <v>1649.7</v>
      </c>
      <c r="W13" s="31">
        <v>1779.7</v>
      </c>
      <c r="X13" s="31">
        <v>1600.5</v>
      </c>
      <c r="Y13" s="31">
        <v>1545.1</v>
      </c>
      <c r="Z13" s="31">
        <v>2876.5</v>
      </c>
      <c r="AA13" s="31">
        <v>1771.4</v>
      </c>
      <c r="AB13" s="34">
        <f>SUM(P13:AA13)</f>
        <v>23919.4</v>
      </c>
      <c r="AC13" s="30">
        <f t="shared" si="2"/>
        <v>4469.8000000000029</v>
      </c>
      <c r="AD13" s="30">
        <f t="shared" si="3"/>
        <v>22.981449489963822</v>
      </c>
      <c r="AE13" s="2"/>
      <c r="AF13" s="3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</row>
    <row r="14" spans="2:83" ht="22.5" customHeight="1">
      <c r="B14" s="27" t="s">
        <v>26</v>
      </c>
      <c r="C14" s="24">
        <f t="shared" ref="C14:N14" si="5">ROUND(SUM(C15:C22),1)</f>
        <v>731</v>
      </c>
      <c r="D14" s="26">
        <f t="shared" si="5"/>
        <v>900.5</v>
      </c>
      <c r="E14" s="24">
        <f t="shared" si="5"/>
        <v>1431.8</v>
      </c>
      <c r="F14" s="24">
        <f t="shared" si="5"/>
        <v>1191.0999999999999</v>
      </c>
      <c r="G14" s="24">
        <f t="shared" si="5"/>
        <v>1658.6</v>
      </c>
      <c r="H14" s="24">
        <f t="shared" si="5"/>
        <v>1020</v>
      </c>
      <c r="I14" s="24">
        <f t="shared" si="5"/>
        <v>880.4</v>
      </c>
      <c r="J14" s="24">
        <f t="shared" si="5"/>
        <v>1392.9</v>
      </c>
      <c r="K14" s="24">
        <f t="shared" si="5"/>
        <v>1378</v>
      </c>
      <c r="L14" s="24">
        <f t="shared" si="5"/>
        <v>2148.3000000000002</v>
      </c>
      <c r="M14" s="24">
        <f t="shared" si="5"/>
        <v>1488</v>
      </c>
      <c r="N14" s="24">
        <f t="shared" si="5"/>
        <v>1433.9</v>
      </c>
      <c r="O14" s="24">
        <f>SUM(O15:O22)</f>
        <v>15654.499999999998</v>
      </c>
      <c r="P14" s="24">
        <f t="shared" ref="P14:AB14" si="6">ROUND(SUM(P15:P22),1)</f>
        <v>1278.9000000000001</v>
      </c>
      <c r="Q14" s="24">
        <f t="shared" si="6"/>
        <v>1290.7</v>
      </c>
      <c r="R14" s="24">
        <f t="shared" si="6"/>
        <v>1651</v>
      </c>
      <c r="S14" s="24">
        <f t="shared" si="6"/>
        <v>1697.9</v>
      </c>
      <c r="T14" s="24">
        <f t="shared" si="6"/>
        <v>2219.4</v>
      </c>
      <c r="U14" s="24">
        <f t="shared" si="6"/>
        <v>1390.6</v>
      </c>
      <c r="V14" s="24">
        <f t="shared" si="6"/>
        <v>1476.2</v>
      </c>
      <c r="W14" s="24">
        <f t="shared" si="6"/>
        <v>1381.9</v>
      </c>
      <c r="X14" s="24">
        <f t="shared" si="6"/>
        <v>1499.1</v>
      </c>
      <c r="Y14" s="24">
        <f t="shared" si="6"/>
        <v>2464.5</v>
      </c>
      <c r="Z14" s="24">
        <f t="shared" si="6"/>
        <v>1363.5</v>
      </c>
      <c r="AA14" s="24">
        <f t="shared" si="6"/>
        <v>1488.9</v>
      </c>
      <c r="AB14" s="24">
        <f t="shared" si="6"/>
        <v>19202.599999999999</v>
      </c>
      <c r="AC14" s="26">
        <f t="shared" si="2"/>
        <v>3548.1000000000004</v>
      </c>
      <c r="AD14" s="26">
        <f t="shared" si="3"/>
        <v>22.665048388642248</v>
      </c>
      <c r="AE14" s="2"/>
      <c r="AF14" s="3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</row>
    <row r="15" spans="2:83" ht="18" customHeight="1">
      <c r="B15" s="28" t="s">
        <v>27</v>
      </c>
      <c r="C15" s="29">
        <v>190.1</v>
      </c>
      <c r="D15" s="30">
        <v>267.39999999999998</v>
      </c>
      <c r="E15" s="31">
        <v>383.9</v>
      </c>
      <c r="F15" s="32">
        <v>301</v>
      </c>
      <c r="G15" s="32">
        <v>354.5</v>
      </c>
      <c r="H15" s="32">
        <v>324.39999999999998</v>
      </c>
      <c r="I15" s="32">
        <v>286.2</v>
      </c>
      <c r="J15" s="32">
        <v>362.9</v>
      </c>
      <c r="K15" s="32">
        <v>307</v>
      </c>
      <c r="L15" s="32">
        <v>304</v>
      </c>
      <c r="M15" s="32">
        <v>332.2</v>
      </c>
      <c r="N15" s="32">
        <v>349.3</v>
      </c>
      <c r="O15" s="33">
        <f t="shared" ref="O15:O22" si="7">SUM(C15:N15)</f>
        <v>3762.9</v>
      </c>
      <c r="P15" s="29">
        <v>244.8</v>
      </c>
      <c r="Q15" s="31">
        <v>281.89999999999998</v>
      </c>
      <c r="R15" s="31">
        <v>331.6</v>
      </c>
      <c r="S15" s="31">
        <v>260.39999999999998</v>
      </c>
      <c r="T15" s="31">
        <v>316.60000000000002</v>
      </c>
      <c r="U15" s="31">
        <v>311.39999999999998</v>
      </c>
      <c r="V15" s="31">
        <v>395.9</v>
      </c>
      <c r="W15" s="31">
        <v>348</v>
      </c>
      <c r="X15" s="31">
        <v>275.89999999999998</v>
      </c>
      <c r="Y15" s="31">
        <v>381.5</v>
      </c>
      <c r="Z15" s="31">
        <v>329</v>
      </c>
      <c r="AA15" s="31">
        <v>394.6</v>
      </c>
      <c r="AB15" s="34">
        <f t="shared" ref="AB15:AB22" si="8">SUM(P15:AA15)</f>
        <v>3871.6000000000004</v>
      </c>
      <c r="AC15" s="30">
        <f t="shared" si="2"/>
        <v>108.70000000000027</v>
      </c>
      <c r="AD15" s="30">
        <f t="shared" si="3"/>
        <v>2.8887294374020112</v>
      </c>
      <c r="AE15" s="2"/>
      <c r="AF15" s="3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</row>
    <row r="16" spans="2:83" ht="15.75" customHeight="1">
      <c r="B16" s="28" t="s">
        <v>28</v>
      </c>
      <c r="C16" s="29">
        <v>299.5</v>
      </c>
      <c r="D16" s="30">
        <v>350.3</v>
      </c>
      <c r="E16" s="31">
        <v>477.8</v>
      </c>
      <c r="F16" s="32">
        <v>305.89999999999998</v>
      </c>
      <c r="G16" s="32">
        <v>401.1</v>
      </c>
      <c r="H16" s="32">
        <v>385</v>
      </c>
      <c r="I16" s="32">
        <v>303.5</v>
      </c>
      <c r="J16" s="32">
        <v>297.60000000000002</v>
      </c>
      <c r="K16" s="32">
        <v>273.10000000000002</v>
      </c>
      <c r="L16" s="32">
        <v>347.9</v>
      </c>
      <c r="M16" s="32">
        <v>420</v>
      </c>
      <c r="N16" s="32">
        <v>406.7</v>
      </c>
      <c r="O16" s="33">
        <f t="shared" si="7"/>
        <v>4268.3999999999996</v>
      </c>
      <c r="P16" s="29">
        <v>352.9</v>
      </c>
      <c r="Q16" s="31">
        <v>339.9</v>
      </c>
      <c r="R16" s="31">
        <v>397.8</v>
      </c>
      <c r="S16" s="31">
        <v>307.8</v>
      </c>
      <c r="T16" s="31">
        <v>419.2</v>
      </c>
      <c r="U16" s="31">
        <v>363.1</v>
      </c>
      <c r="V16" s="31">
        <v>383.7</v>
      </c>
      <c r="W16" s="31">
        <v>382.4</v>
      </c>
      <c r="X16" s="31">
        <v>348.5</v>
      </c>
      <c r="Y16" s="31">
        <v>387.3</v>
      </c>
      <c r="Z16" s="31">
        <v>396</v>
      </c>
      <c r="AA16" s="31">
        <v>426.5</v>
      </c>
      <c r="AB16" s="34">
        <f t="shared" si="8"/>
        <v>4505.1000000000004</v>
      </c>
      <c r="AC16" s="30">
        <f t="shared" si="2"/>
        <v>236.70000000000073</v>
      </c>
      <c r="AD16" s="30">
        <f t="shared" si="3"/>
        <v>5.5454034298566377</v>
      </c>
      <c r="AE16" s="2"/>
      <c r="AF16" s="3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</row>
    <row r="17" spans="2:83" ht="15.75" customHeight="1">
      <c r="B17" s="28" t="s">
        <v>29</v>
      </c>
      <c r="C17" s="29">
        <v>102.5</v>
      </c>
      <c r="D17" s="30">
        <v>68.5</v>
      </c>
      <c r="E17" s="31">
        <v>82.7</v>
      </c>
      <c r="F17" s="32">
        <v>349.3</v>
      </c>
      <c r="G17" s="32">
        <v>673.5</v>
      </c>
      <c r="H17" s="32">
        <v>100.4</v>
      </c>
      <c r="I17" s="32">
        <v>105.9</v>
      </c>
      <c r="J17" s="32">
        <v>82.7</v>
      </c>
      <c r="K17" s="32">
        <v>77.2</v>
      </c>
      <c r="L17" s="32">
        <v>918.8</v>
      </c>
      <c r="M17" s="32">
        <v>154.6</v>
      </c>
      <c r="N17" s="32">
        <v>73.8</v>
      </c>
      <c r="O17" s="33">
        <f t="shared" si="7"/>
        <v>2789.9</v>
      </c>
      <c r="P17" s="29">
        <v>125.3</v>
      </c>
      <c r="Q17" s="31">
        <v>47.4</v>
      </c>
      <c r="R17" s="31">
        <v>73.7</v>
      </c>
      <c r="S17" s="31">
        <v>461.3</v>
      </c>
      <c r="T17" s="31">
        <v>674.7</v>
      </c>
      <c r="U17" s="31">
        <v>159.80000000000001</v>
      </c>
      <c r="V17" s="31">
        <v>178.8</v>
      </c>
      <c r="W17" s="31">
        <v>59.4</v>
      </c>
      <c r="X17" s="31">
        <v>107.7</v>
      </c>
      <c r="Y17" s="31">
        <v>1039.0999999999999</v>
      </c>
      <c r="Z17" s="31">
        <v>66.8</v>
      </c>
      <c r="AA17" s="31">
        <v>50.1</v>
      </c>
      <c r="AB17" s="34">
        <f t="shared" si="8"/>
        <v>3044.1</v>
      </c>
      <c r="AC17" s="30">
        <f t="shared" si="2"/>
        <v>254.19999999999982</v>
      </c>
      <c r="AD17" s="30">
        <f t="shared" si="3"/>
        <v>9.111437685938558</v>
      </c>
      <c r="AE17" s="2"/>
      <c r="AF17" s="3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</row>
    <row r="18" spans="2:83" ht="15.75" customHeight="1">
      <c r="B18" s="28" t="s">
        <v>30</v>
      </c>
      <c r="C18" s="29">
        <v>0</v>
      </c>
      <c r="D18" s="30">
        <v>0</v>
      </c>
      <c r="E18" s="31">
        <v>0</v>
      </c>
      <c r="F18" s="32">
        <v>0</v>
      </c>
      <c r="G18" s="32">
        <v>0</v>
      </c>
      <c r="H18" s="32">
        <v>0</v>
      </c>
      <c r="I18" s="32">
        <v>0</v>
      </c>
      <c r="J18" s="32">
        <v>365.2</v>
      </c>
      <c r="K18" s="32">
        <v>364</v>
      </c>
      <c r="L18" s="32">
        <v>364.6</v>
      </c>
      <c r="M18" s="32">
        <v>365.6</v>
      </c>
      <c r="N18" s="32">
        <v>356.1</v>
      </c>
      <c r="O18" s="33">
        <f t="shared" si="7"/>
        <v>1815.5</v>
      </c>
      <c r="P18" s="29">
        <v>365.3</v>
      </c>
      <c r="Q18" s="31">
        <v>401</v>
      </c>
      <c r="R18" s="31">
        <v>376.4</v>
      </c>
      <c r="S18" s="31">
        <v>471</v>
      </c>
      <c r="T18" s="31">
        <v>392.9</v>
      </c>
      <c r="U18" s="31">
        <v>351</v>
      </c>
      <c r="V18" s="31">
        <v>302.2</v>
      </c>
      <c r="W18" s="31">
        <v>367.6</v>
      </c>
      <c r="X18" s="31">
        <v>395.1</v>
      </c>
      <c r="Y18" s="31">
        <v>394.5</v>
      </c>
      <c r="Z18" s="31">
        <v>395.7</v>
      </c>
      <c r="AA18" s="31">
        <v>407.7</v>
      </c>
      <c r="AB18" s="34">
        <f>SUM(P18:AA18)</f>
        <v>4620.3999999999996</v>
      </c>
      <c r="AC18" s="30">
        <f t="shared" si="2"/>
        <v>2804.8999999999996</v>
      </c>
      <c r="AD18" s="30">
        <f t="shared" si="3"/>
        <v>154.49738364087025</v>
      </c>
      <c r="AE18" s="2"/>
      <c r="AF18" s="3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</row>
    <row r="19" spans="2:83" ht="15.75" customHeight="1">
      <c r="B19" s="28" t="s">
        <v>31</v>
      </c>
      <c r="C19" s="29">
        <v>35.5</v>
      </c>
      <c r="D19" s="30">
        <v>43.9</v>
      </c>
      <c r="E19" s="31">
        <v>52.5</v>
      </c>
      <c r="F19" s="32">
        <v>43.4</v>
      </c>
      <c r="G19" s="32">
        <v>45.9</v>
      </c>
      <c r="H19" s="32">
        <v>45.7</v>
      </c>
      <c r="I19" s="32">
        <v>45.7</v>
      </c>
      <c r="J19" s="32">
        <v>46.4</v>
      </c>
      <c r="K19" s="32">
        <v>51.7</v>
      </c>
      <c r="L19" s="32">
        <v>48.5</v>
      </c>
      <c r="M19" s="32">
        <v>54.8</v>
      </c>
      <c r="N19" s="32">
        <v>58.3</v>
      </c>
      <c r="O19" s="33">
        <f t="shared" si="7"/>
        <v>572.29999999999995</v>
      </c>
      <c r="P19" s="29">
        <v>50.4</v>
      </c>
      <c r="Q19" s="31">
        <v>54.2</v>
      </c>
      <c r="R19" s="31">
        <v>62.4</v>
      </c>
      <c r="S19" s="31">
        <v>43.8</v>
      </c>
      <c r="T19" s="31">
        <v>59.4</v>
      </c>
      <c r="U19" s="31">
        <v>54.7</v>
      </c>
      <c r="V19" s="31">
        <v>54.9</v>
      </c>
      <c r="W19" s="31">
        <v>61.6</v>
      </c>
      <c r="X19" s="31">
        <v>50.3</v>
      </c>
      <c r="Y19" s="31">
        <v>64.2</v>
      </c>
      <c r="Z19" s="31">
        <v>63.2</v>
      </c>
      <c r="AA19" s="31">
        <v>63.1</v>
      </c>
      <c r="AB19" s="34">
        <f t="shared" si="8"/>
        <v>682.2</v>
      </c>
      <c r="AC19" s="30">
        <f t="shared" si="2"/>
        <v>109.90000000000009</v>
      </c>
      <c r="AD19" s="30">
        <f t="shared" si="3"/>
        <v>19.203215096977129</v>
      </c>
      <c r="AE19" s="2"/>
      <c r="AF19" s="3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</row>
    <row r="20" spans="2:83" ht="15.75" customHeight="1">
      <c r="B20" s="28" t="s">
        <v>32</v>
      </c>
      <c r="C20" s="29">
        <v>17.899999999999999</v>
      </c>
      <c r="D20" s="30">
        <v>49.8</v>
      </c>
      <c r="E20" s="31">
        <v>174.8</v>
      </c>
      <c r="F20" s="32">
        <v>36.1</v>
      </c>
      <c r="G20" s="32">
        <v>27.8</v>
      </c>
      <c r="H20" s="32">
        <v>29.4</v>
      </c>
      <c r="I20" s="32">
        <v>22.4</v>
      </c>
      <c r="J20" s="32">
        <v>30.6</v>
      </c>
      <c r="K20" s="32">
        <v>156.80000000000001</v>
      </c>
      <c r="L20" s="32">
        <v>33.299999999999997</v>
      </c>
      <c r="M20" s="32">
        <v>26.8</v>
      </c>
      <c r="N20" s="32">
        <v>23.4</v>
      </c>
      <c r="O20" s="33">
        <f t="shared" si="7"/>
        <v>629.09999999999991</v>
      </c>
      <c r="P20" s="29">
        <v>28.3</v>
      </c>
      <c r="Q20" s="31">
        <v>55</v>
      </c>
      <c r="R20" s="31">
        <v>211.8</v>
      </c>
      <c r="S20" s="31">
        <v>28.9</v>
      </c>
      <c r="T20" s="31">
        <v>23.2</v>
      </c>
      <c r="U20" s="31">
        <v>19.7</v>
      </c>
      <c r="V20" s="31">
        <v>22.5</v>
      </c>
      <c r="W20" s="31">
        <v>41.3</v>
      </c>
      <c r="X20" s="31">
        <v>177.7</v>
      </c>
      <c r="Y20" s="31">
        <v>45</v>
      </c>
      <c r="Z20" s="31">
        <v>19.7</v>
      </c>
      <c r="AA20" s="31">
        <v>13.1</v>
      </c>
      <c r="AB20" s="34">
        <f t="shared" si="8"/>
        <v>686.2</v>
      </c>
      <c r="AC20" s="30">
        <f t="shared" si="2"/>
        <v>57.100000000000136</v>
      </c>
      <c r="AD20" s="30">
        <f t="shared" si="3"/>
        <v>9.0764584326816315</v>
      </c>
      <c r="AE20" s="2"/>
      <c r="AF20" s="3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</row>
    <row r="21" spans="2:83" ht="15.75" customHeight="1">
      <c r="B21" s="28" t="s">
        <v>33</v>
      </c>
      <c r="C21" s="34">
        <v>13.6</v>
      </c>
      <c r="D21" s="30">
        <v>11.3</v>
      </c>
      <c r="E21" s="31">
        <v>22.7</v>
      </c>
      <c r="F21" s="32">
        <v>18.2</v>
      </c>
      <c r="G21" s="32">
        <v>32.9</v>
      </c>
      <c r="H21" s="32">
        <v>17.5</v>
      </c>
      <c r="I21" s="32">
        <v>14.9</v>
      </c>
      <c r="J21" s="32">
        <v>17.3</v>
      </c>
      <c r="K21" s="32">
        <v>24.4</v>
      </c>
      <c r="L21" s="32">
        <v>20.9</v>
      </c>
      <c r="M21" s="32">
        <v>24.7</v>
      </c>
      <c r="N21" s="32">
        <v>18.7</v>
      </c>
      <c r="O21" s="33">
        <f t="shared" si="7"/>
        <v>237.1</v>
      </c>
      <c r="P21" s="34">
        <v>17.7</v>
      </c>
      <c r="Q21" s="31">
        <v>14.6</v>
      </c>
      <c r="R21" s="31">
        <v>21.6</v>
      </c>
      <c r="S21" s="31">
        <v>19.7</v>
      </c>
      <c r="T21" s="31">
        <v>18.3</v>
      </c>
      <c r="U21" s="31">
        <v>21.9</v>
      </c>
      <c r="V21" s="31">
        <v>25.1</v>
      </c>
      <c r="W21" s="31">
        <v>17</v>
      </c>
      <c r="X21" s="31">
        <v>18.5</v>
      </c>
      <c r="Y21" s="31">
        <v>24.4</v>
      </c>
      <c r="Z21" s="31">
        <v>16.600000000000001</v>
      </c>
      <c r="AA21" s="31">
        <v>11.5</v>
      </c>
      <c r="AB21" s="34">
        <f t="shared" si="8"/>
        <v>226.89999999999998</v>
      </c>
      <c r="AC21" s="30">
        <f t="shared" si="2"/>
        <v>-10.200000000000017</v>
      </c>
      <c r="AD21" s="30">
        <f t="shared" si="3"/>
        <v>-4.3019822859553001</v>
      </c>
      <c r="AE21" s="2"/>
      <c r="AF21" s="3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</row>
    <row r="22" spans="2:83" ht="15.75" customHeight="1">
      <c r="B22" s="28" t="s">
        <v>34</v>
      </c>
      <c r="C22" s="34">
        <v>71.900000000000006</v>
      </c>
      <c r="D22" s="30">
        <v>109.3</v>
      </c>
      <c r="E22" s="31">
        <v>237.40000000000003</v>
      </c>
      <c r="F22" s="32">
        <v>137.19999999999999</v>
      </c>
      <c r="G22" s="32">
        <v>122.9</v>
      </c>
      <c r="H22" s="32">
        <v>117.6</v>
      </c>
      <c r="I22" s="32">
        <v>101.8</v>
      </c>
      <c r="J22" s="32">
        <v>190.2</v>
      </c>
      <c r="K22" s="32">
        <v>123.8</v>
      </c>
      <c r="L22" s="32">
        <v>110.29999999999998</v>
      </c>
      <c r="M22" s="32">
        <v>109.3</v>
      </c>
      <c r="N22" s="32">
        <v>147.60000000000002</v>
      </c>
      <c r="O22" s="33">
        <f t="shared" si="7"/>
        <v>1579.2999999999997</v>
      </c>
      <c r="P22" s="34">
        <v>94.2</v>
      </c>
      <c r="Q22" s="31">
        <v>96.7</v>
      </c>
      <c r="R22" s="31">
        <v>175.7</v>
      </c>
      <c r="S22" s="31">
        <v>105</v>
      </c>
      <c r="T22" s="31">
        <v>315.10000000000002</v>
      </c>
      <c r="U22" s="31">
        <v>109</v>
      </c>
      <c r="V22" s="31">
        <v>113.1</v>
      </c>
      <c r="W22" s="31">
        <v>104.6</v>
      </c>
      <c r="X22" s="31">
        <v>125.4</v>
      </c>
      <c r="Y22" s="31">
        <f>152.9-24.4</f>
        <v>128.5</v>
      </c>
      <c r="Z22" s="31">
        <v>76.5</v>
      </c>
      <c r="AA22" s="31">
        <v>122.3</v>
      </c>
      <c r="AB22" s="34">
        <f t="shared" si="8"/>
        <v>1566.1000000000001</v>
      </c>
      <c r="AC22" s="30">
        <f t="shared" si="2"/>
        <v>-13.199999999999591</v>
      </c>
      <c r="AD22" s="30">
        <f t="shared" si="3"/>
        <v>-0.83581333502181931</v>
      </c>
      <c r="AE22" s="2"/>
      <c r="AF22" s="3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</row>
    <row r="23" spans="2:83" s="35" customFormat="1" ht="20.25" customHeight="1">
      <c r="B23" s="27" t="s">
        <v>35</v>
      </c>
      <c r="C23" s="24">
        <f t="shared" ref="C23:N23" si="9">ROUND(+C24+C27+C34+C39,1)</f>
        <v>10733.5</v>
      </c>
      <c r="D23" s="26">
        <f t="shared" si="9"/>
        <v>8827.9</v>
      </c>
      <c r="E23" s="24">
        <f t="shared" si="9"/>
        <v>9993.9</v>
      </c>
      <c r="F23" s="24">
        <f t="shared" si="9"/>
        <v>10017</v>
      </c>
      <c r="G23" s="24">
        <f t="shared" si="9"/>
        <v>9377.6</v>
      </c>
      <c r="H23" s="24">
        <f t="shared" si="9"/>
        <v>10069</v>
      </c>
      <c r="I23" s="24">
        <f t="shared" si="9"/>
        <v>9480</v>
      </c>
      <c r="J23" s="24">
        <f t="shared" si="9"/>
        <v>9331.2999999999993</v>
      </c>
      <c r="K23" s="24">
        <f t="shared" si="9"/>
        <v>10801.7</v>
      </c>
      <c r="L23" s="24">
        <f t="shared" si="9"/>
        <v>10048.1</v>
      </c>
      <c r="M23" s="24">
        <f t="shared" si="9"/>
        <v>10059.799999999999</v>
      </c>
      <c r="N23" s="24">
        <f t="shared" si="9"/>
        <v>11336.6</v>
      </c>
      <c r="O23" s="24">
        <f>+O24+O27+O34+O39</f>
        <v>120076.40000000001</v>
      </c>
      <c r="P23" s="24">
        <f t="shared" ref="P23:AB23" si="10">ROUND(+P24+P27+P34+P39,1)</f>
        <v>12224.2</v>
      </c>
      <c r="Q23" s="24">
        <f t="shared" si="10"/>
        <v>10156.799999999999</v>
      </c>
      <c r="R23" s="24">
        <f t="shared" si="10"/>
        <v>10758</v>
      </c>
      <c r="S23" s="24">
        <f t="shared" si="10"/>
        <v>10739.8</v>
      </c>
      <c r="T23" s="24">
        <f t="shared" si="10"/>
        <v>10988.7</v>
      </c>
      <c r="U23" s="24">
        <f t="shared" si="10"/>
        <v>10453.1</v>
      </c>
      <c r="V23" s="24">
        <f t="shared" si="10"/>
        <v>10511.1</v>
      </c>
      <c r="W23" s="24">
        <f t="shared" si="10"/>
        <v>11438</v>
      </c>
      <c r="X23" s="24">
        <f t="shared" si="10"/>
        <v>10610.7</v>
      </c>
      <c r="Y23" s="24">
        <f t="shared" si="10"/>
        <v>10109.299999999999</v>
      </c>
      <c r="Z23" s="24">
        <f t="shared" si="10"/>
        <v>11327.9</v>
      </c>
      <c r="AA23" s="24">
        <f t="shared" si="10"/>
        <v>11637.2</v>
      </c>
      <c r="AB23" s="24">
        <f t="shared" si="10"/>
        <v>130954.8</v>
      </c>
      <c r="AC23" s="26">
        <f t="shared" si="2"/>
        <v>10878.399999999994</v>
      </c>
      <c r="AD23" s="26">
        <f t="shared" si="3"/>
        <v>9.0595654100222802</v>
      </c>
      <c r="AE23" s="2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2:83" s="35" customFormat="1" ht="24" customHeight="1">
      <c r="B24" s="36" t="s">
        <v>36</v>
      </c>
      <c r="C24" s="24">
        <f t="shared" ref="C24:AB24" si="11">+C25+C26</f>
        <v>4347.2</v>
      </c>
      <c r="D24" s="26">
        <f t="shared" si="11"/>
        <v>3626.9</v>
      </c>
      <c r="E24" s="24">
        <f t="shared" si="11"/>
        <v>3727.2</v>
      </c>
      <c r="F24" s="24">
        <f t="shared" si="11"/>
        <v>4008.1000000000004</v>
      </c>
      <c r="G24" s="24">
        <f t="shared" si="11"/>
        <v>3911.8</v>
      </c>
      <c r="H24" s="24">
        <f t="shared" si="11"/>
        <v>3687.3</v>
      </c>
      <c r="I24" s="24">
        <f t="shared" si="11"/>
        <v>3573.5</v>
      </c>
      <c r="J24" s="24">
        <f t="shared" si="11"/>
        <v>3837.8</v>
      </c>
      <c r="K24" s="24">
        <f t="shared" si="11"/>
        <v>3785.7</v>
      </c>
      <c r="L24" s="24">
        <f t="shared" si="11"/>
        <v>3924.7</v>
      </c>
      <c r="M24" s="24">
        <f t="shared" si="11"/>
        <v>3605.4</v>
      </c>
      <c r="N24" s="24">
        <f t="shared" si="11"/>
        <v>4321.7</v>
      </c>
      <c r="O24" s="24">
        <f t="shared" si="11"/>
        <v>46357.299999999996</v>
      </c>
      <c r="P24" s="24">
        <f t="shared" si="11"/>
        <v>5030.4000000000005</v>
      </c>
      <c r="Q24" s="24">
        <f t="shared" si="11"/>
        <v>4302.0999999999995</v>
      </c>
      <c r="R24" s="24">
        <f t="shared" si="11"/>
        <v>3973</v>
      </c>
      <c r="S24" s="24">
        <f t="shared" si="11"/>
        <v>4513.5</v>
      </c>
      <c r="T24" s="24">
        <f t="shared" si="11"/>
        <v>4161.5</v>
      </c>
      <c r="U24" s="24">
        <f t="shared" si="11"/>
        <v>4386</v>
      </c>
      <c r="V24" s="24">
        <f t="shared" si="11"/>
        <v>4320.0999999999995</v>
      </c>
      <c r="W24" s="24">
        <f t="shared" si="11"/>
        <v>4610.3</v>
      </c>
      <c r="X24" s="24">
        <f t="shared" si="11"/>
        <v>4404.6000000000004</v>
      </c>
      <c r="Y24" s="24">
        <f t="shared" si="11"/>
        <v>4200.7</v>
      </c>
      <c r="Z24" s="24">
        <f t="shared" si="11"/>
        <v>4217.3</v>
      </c>
      <c r="AA24" s="24">
        <f t="shared" si="11"/>
        <v>4853.2</v>
      </c>
      <c r="AB24" s="24">
        <f t="shared" si="11"/>
        <v>52972.700000000004</v>
      </c>
      <c r="AC24" s="26">
        <f t="shared" si="2"/>
        <v>6615.4000000000087</v>
      </c>
      <c r="AD24" s="26">
        <f t="shared" si="3"/>
        <v>14.270460100135274</v>
      </c>
      <c r="AE24" s="2"/>
      <c r="AF24" s="3"/>
      <c r="AG24" s="37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  <row r="25" spans="2:83" s="35" customFormat="1" ht="18" customHeight="1">
      <c r="B25" s="28" t="s">
        <v>37</v>
      </c>
      <c r="C25" s="34">
        <v>4302.8999999999996</v>
      </c>
      <c r="D25" s="30">
        <v>3579.5</v>
      </c>
      <c r="E25" s="31">
        <v>3644.5</v>
      </c>
      <c r="F25" s="31">
        <v>3950.8</v>
      </c>
      <c r="G25" s="31">
        <v>3853.5</v>
      </c>
      <c r="H25" s="31">
        <v>3626</v>
      </c>
      <c r="I25" s="31">
        <v>3530.8</v>
      </c>
      <c r="J25" s="31">
        <v>3792</v>
      </c>
      <c r="K25" s="31">
        <v>3730.7</v>
      </c>
      <c r="L25" s="31">
        <v>3818.7</v>
      </c>
      <c r="M25" s="31">
        <v>3551.9</v>
      </c>
      <c r="N25" s="31">
        <v>4257.8999999999996</v>
      </c>
      <c r="O25" s="33">
        <f>SUM(C25:N25)</f>
        <v>45639.199999999997</v>
      </c>
      <c r="P25" s="34">
        <v>4987.8</v>
      </c>
      <c r="Q25" s="31">
        <v>4261.2</v>
      </c>
      <c r="R25" s="31">
        <v>3922.1</v>
      </c>
      <c r="S25" s="31">
        <v>4467.5</v>
      </c>
      <c r="T25" s="31">
        <v>4117</v>
      </c>
      <c r="U25" s="31">
        <v>4340.3999999999996</v>
      </c>
      <c r="V25" s="31">
        <v>4270.3999999999996</v>
      </c>
      <c r="W25" s="31">
        <v>4538.6000000000004</v>
      </c>
      <c r="X25" s="31">
        <v>4362.5</v>
      </c>
      <c r="Y25" s="31">
        <v>4104.3</v>
      </c>
      <c r="Z25" s="31">
        <v>4167.7</v>
      </c>
      <c r="AA25" s="31">
        <v>4819.8</v>
      </c>
      <c r="AB25" s="34">
        <f>SUM(P25:AA25)</f>
        <v>52359.3</v>
      </c>
      <c r="AC25" s="30">
        <f t="shared" si="2"/>
        <v>6720.1000000000058</v>
      </c>
      <c r="AD25" s="30">
        <f t="shared" si="3"/>
        <v>14.724403582884902</v>
      </c>
      <c r="AE25" s="2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</row>
    <row r="26" spans="2:83" s="35" customFormat="1" ht="18" customHeight="1">
      <c r="B26" s="28" t="s">
        <v>38</v>
      </c>
      <c r="C26" s="34">
        <v>44.3</v>
      </c>
      <c r="D26" s="30">
        <v>47.4</v>
      </c>
      <c r="E26" s="31">
        <v>82.7</v>
      </c>
      <c r="F26" s="31">
        <v>57.3</v>
      </c>
      <c r="G26" s="31">
        <v>58.3</v>
      </c>
      <c r="H26" s="31">
        <v>61.3</v>
      </c>
      <c r="I26" s="31">
        <v>42.7</v>
      </c>
      <c r="J26" s="31">
        <v>45.8</v>
      </c>
      <c r="K26" s="31">
        <v>55</v>
      </c>
      <c r="L26" s="31">
        <v>106</v>
      </c>
      <c r="M26" s="31">
        <v>53.5</v>
      </c>
      <c r="N26" s="31">
        <v>63.8</v>
      </c>
      <c r="O26" s="33">
        <f>SUM(C26:N26)</f>
        <v>718.09999999999991</v>
      </c>
      <c r="P26" s="34">
        <v>42.6</v>
      </c>
      <c r="Q26" s="31">
        <v>40.9</v>
      </c>
      <c r="R26" s="31">
        <v>50.9</v>
      </c>
      <c r="S26" s="31">
        <v>46</v>
      </c>
      <c r="T26" s="31">
        <v>44.5</v>
      </c>
      <c r="U26" s="31">
        <v>45.6</v>
      </c>
      <c r="V26" s="31">
        <v>49.7</v>
      </c>
      <c r="W26" s="31">
        <v>71.7</v>
      </c>
      <c r="X26" s="31">
        <v>42.1</v>
      </c>
      <c r="Y26" s="31">
        <v>96.4</v>
      </c>
      <c r="Z26" s="31">
        <v>49.6</v>
      </c>
      <c r="AA26" s="31">
        <v>33.4</v>
      </c>
      <c r="AB26" s="34">
        <f>SUM(P26:AA26)</f>
        <v>613.4</v>
      </c>
      <c r="AC26" s="30">
        <f t="shared" si="2"/>
        <v>-104.69999999999993</v>
      </c>
      <c r="AD26" s="30">
        <f t="shared" si="3"/>
        <v>-14.580142041498389</v>
      </c>
      <c r="AE26" s="2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</row>
    <row r="27" spans="2:83" s="35" customFormat="1" ht="21" customHeight="1">
      <c r="B27" s="36" t="s">
        <v>39</v>
      </c>
      <c r="C27" s="24">
        <f t="shared" ref="C27:AB27" si="12">SUM(C28:C33)</f>
        <v>5253.2</v>
      </c>
      <c r="D27" s="26">
        <f t="shared" si="12"/>
        <v>4191.6000000000004</v>
      </c>
      <c r="E27" s="24">
        <f t="shared" si="12"/>
        <v>5213.5000000000009</v>
      </c>
      <c r="F27" s="24">
        <f t="shared" si="12"/>
        <v>4800.8</v>
      </c>
      <c r="G27" s="24">
        <f t="shared" si="12"/>
        <v>4338.5</v>
      </c>
      <c r="H27" s="24">
        <f t="shared" si="12"/>
        <v>5330</v>
      </c>
      <c r="I27" s="24">
        <f t="shared" si="12"/>
        <v>4649.4000000000005</v>
      </c>
      <c r="J27" s="24">
        <f t="shared" si="12"/>
        <v>4274.3</v>
      </c>
      <c r="K27" s="24">
        <f t="shared" si="12"/>
        <v>5572.5999999999995</v>
      </c>
      <c r="L27" s="24">
        <f t="shared" si="12"/>
        <v>4716.8</v>
      </c>
      <c r="M27" s="24">
        <f t="shared" si="12"/>
        <v>4665.8999999999996</v>
      </c>
      <c r="N27" s="24">
        <f t="shared" si="12"/>
        <v>5664.5999999999995</v>
      </c>
      <c r="O27" s="24">
        <f t="shared" si="12"/>
        <v>58671.200000000004</v>
      </c>
      <c r="P27" s="24">
        <f t="shared" si="12"/>
        <v>5877.5</v>
      </c>
      <c r="Q27" s="24">
        <f t="shared" si="12"/>
        <v>4696.6000000000004</v>
      </c>
      <c r="R27" s="24">
        <f t="shared" si="12"/>
        <v>5476.2000000000007</v>
      </c>
      <c r="S27" s="24">
        <f t="shared" si="12"/>
        <v>4958.5</v>
      </c>
      <c r="T27" s="24">
        <f t="shared" si="12"/>
        <v>5541.1</v>
      </c>
      <c r="U27" s="24">
        <f t="shared" si="12"/>
        <v>4732.8999999999996</v>
      </c>
      <c r="V27" s="24">
        <f t="shared" si="12"/>
        <v>4875.2</v>
      </c>
      <c r="W27" s="24">
        <f t="shared" si="12"/>
        <v>5491.0999999999995</v>
      </c>
      <c r="X27" s="24">
        <f t="shared" si="12"/>
        <v>4791.3999999999996</v>
      </c>
      <c r="Y27" s="24">
        <f t="shared" si="12"/>
        <v>4463</v>
      </c>
      <c r="Z27" s="24">
        <f t="shared" si="12"/>
        <v>5469.5999999999995</v>
      </c>
      <c r="AA27" s="24">
        <f t="shared" si="12"/>
        <v>5186.4000000000005</v>
      </c>
      <c r="AB27" s="24">
        <f t="shared" si="12"/>
        <v>61559.5</v>
      </c>
      <c r="AC27" s="26">
        <f t="shared" si="2"/>
        <v>2888.2999999999956</v>
      </c>
      <c r="AD27" s="26">
        <f t="shared" si="3"/>
        <v>4.9228582336819349</v>
      </c>
      <c r="AE27" s="2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</row>
    <row r="28" spans="2:83" s="35" customFormat="1" ht="18" customHeight="1">
      <c r="B28" s="28" t="s">
        <v>40</v>
      </c>
      <c r="C28" s="34">
        <v>701.3</v>
      </c>
      <c r="D28" s="30">
        <v>345.8</v>
      </c>
      <c r="E28" s="31">
        <v>376.6</v>
      </c>
      <c r="F28" s="31">
        <v>334.4</v>
      </c>
      <c r="G28" s="31">
        <v>359.2</v>
      </c>
      <c r="H28" s="31">
        <v>296.39999999999998</v>
      </c>
      <c r="I28" s="31">
        <v>310.60000000000002</v>
      </c>
      <c r="J28" s="31">
        <v>294.2</v>
      </c>
      <c r="K28" s="31">
        <v>369</v>
      </c>
      <c r="L28" s="31">
        <v>330.7</v>
      </c>
      <c r="M28" s="31">
        <v>385.4</v>
      </c>
      <c r="N28" s="31">
        <v>534.20000000000005</v>
      </c>
      <c r="O28" s="33">
        <f t="shared" ref="O28:O33" si="13">SUM(C28:N28)</f>
        <v>4637.7999999999993</v>
      </c>
      <c r="P28" s="34">
        <v>688.4</v>
      </c>
      <c r="Q28" s="31">
        <v>432.2</v>
      </c>
      <c r="R28" s="31">
        <v>230.3</v>
      </c>
      <c r="S28" s="31">
        <v>391.6</v>
      </c>
      <c r="T28" s="31">
        <v>341.4</v>
      </c>
      <c r="U28" s="31">
        <v>373.2</v>
      </c>
      <c r="V28" s="31">
        <v>306.7</v>
      </c>
      <c r="W28" s="31">
        <v>360</v>
      </c>
      <c r="X28" s="31">
        <v>376.1</v>
      </c>
      <c r="Y28" s="31">
        <v>338.2</v>
      </c>
      <c r="Z28" s="31">
        <v>578.79999999999995</v>
      </c>
      <c r="AA28" s="31">
        <v>723.8</v>
      </c>
      <c r="AB28" s="34">
        <f t="shared" ref="AB28:AB33" si="14">SUM(P28:AA28)</f>
        <v>5140.7</v>
      </c>
      <c r="AC28" s="30">
        <f t="shared" si="2"/>
        <v>502.90000000000055</v>
      </c>
      <c r="AD28" s="30">
        <f t="shared" si="3"/>
        <v>10.843503385225766</v>
      </c>
      <c r="AE28" s="2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2:83" s="35" customFormat="1" ht="16.5" customHeight="1">
      <c r="B29" s="28" t="s">
        <v>41</v>
      </c>
      <c r="C29" s="34">
        <v>1062.5999999999999</v>
      </c>
      <c r="D29" s="30">
        <v>587.9</v>
      </c>
      <c r="E29" s="31">
        <v>712.6</v>
      </c>
      <c r="F29" s="31">
        <v>832.2</v>
      </c>
      <c r="G29" s="31">
        <v>853.3</v>
      </c>
      <c r="H29" s="31">
        <v>775.1</v>
      </c>
      <c r="I29" s="31">
        <v>803.8</v>
      </c>
      <c r="J29" s="31">
        <v>762.8</v>
      </c>
      <c r="K29" s="31">
        <v>814.9</v>
      </c>
      <c r="L29" s="31">
        <v>777.9</v>
      </c>
      <c r="M29" s="31">
        <v>755.9</v>
      </c>
      <c r="N29" s="31">
        <v>908.4</v>
      </c>
      <c r="O29" s="33">
        <f t="shared" si="13"/>
        <v>9647.4</v>
      </c>
      <c r="P29" s="34">
        <v>1130.4000000000001</v>
      </c>
      <c r="Q29" s="31">
        <v>666.5</v>
      </c>
      <c r="R29" s="31">
        <v>793.1</v>
      </c>
      <c r="S29" s="31">
        <v>883.6</v>
      </c>
      <c r="T29" s="31">
        <v>750</v>
      </c>
      <c r="U29" s="31">
        <v>906.4</v>
      </c>
      <c r="V29" s="31">
        <v>814.8</v>
      </c>
      <c r="W29" s="31">
        <v>802.3</v>
      </c>
      <c r="X29" s="31">
        <v>767</v>
      </c>
      <c r="Y29" s="31">
        <v>747.8</v>
      </c>
      <c r="Z29" s="31">
        <v>739</v>
      </c>
      <c r="AA29" s="31">
        <v>790.1</v>
      </c>
      <c r="AB29" s="34">
        <f t="shared" si="14"/>
        <v>9791</v>
      </c>
      <c r="AC29" s="30">
        <f t="shared" si="2"/>
        <v>143.60000000000036</v>
      </c>
      <c r="AD29" s="30">
        <f t="shared" si="3"/>
        <v>1.4884839438605257</v>
      </c>
      <c r="AE29" s="2"/>
      <c r="AF29" s="3"/>
      <c r="AG29" s="37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</row>
    <row r="30" spans="2:83" s="35" customFormat="1" ht="16.5" customHeight="1">
      <c r="B30" s="28" t="s">
        <v>42</v>
      </c>
      <c r="C30" s="34">
        <v>464.5</v>
      </c>
      <c r="D30" s="30">
        <v>295.10000000000002</v>
      </c>
      <c r="E30" s="31">
        <v>260.5</v>
      </c>
      <c r="F30" s="31">
        <v>343.3</v>
      </c>
      <c r="G30" s="31">
        <v>320</v>
      </c>
      <c r="H30" s="31">
        <v>326.3</v>
      </c>
      <c r="I30" s="31">
        <v>337.5</v>
      </c>
      <c r="J30" s="31">
        <v>329.2</v>
      </c>
      <c r="K30" s="31">
        <v>350.6</v>
      </c>
      <c r="L30" s="31">
        <v>343.7</v>
      </c>
      <c r="M30" s="31">
        <v>315.39999999999998</v>
      </c>
      <c r="N30" s="31">
        <v>367.1</v>
      </c>
      <c r="O30" s="33">
        <f t="shared" si="13"/>
        <v>4053.1999999999994</v>
      </c>
      <c r="P30" s="34">
        <v>484.4</v>
      </c>
      <c r="Q30" s="31">
        <v>317.60000000000002</v>
      </c>
      <c r="R30" s="31">
        <v>249.3</v>
      </c>
      <c r="S30" s="31">
        <v>342.2</v>
      </c>
      <c r="T30" s="32">
        <v>272.10000000000002</v>
      </c>
      <c r="U30" s="32">
        <v>377.3</v>
      </c>
      <c r="V30" s="32">
        <v>315.5</v>
      </c>
      <c r="W30" s="32">
        <v>305</v>
      </c>
      <c r="X30" s="32">
        <v>349.7</v>
      </c>
      <c r="Y30" s="32">
        <v>286.10000000000002</v>
      </c>
      <c r="Z30" s="32">
        <v>350.3</v>
      </c>
      <c r="AA30" s="32">
        <v>477</v>
      </c>
      <c r="AB30" s="34">
        <f t="shared" si="14"/>
        <v>4126.5</v>
      </c>
      <c r="AC30" s="30">
        <f t="shared" si="2"/>
        <v>73.300000000000637</v>
      </c>
      <c r="AD30" s="30">
        <f t="shared" si="3"/>
        <v>1.8084476463041708</v>
      </c>
      <c r="AE30" s="2"/>
      <c r="AF30" s="37"/>
      <c r="AG30" s="3"/>
      <c r="AH30" s="38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</row>
    <row r="31" spans="2:83" s="35" customFormat="1" ht="16.5" customHeight="1">
      <c r="B31" s="28" t="s">
        <v>43</v>
      </c>
      <c r="C31" s="29">
        <v>1678.2</v>
      </c>
      <c r="D31" s="30">
        <v>1612.8</v>
      </c>
      <c r="E31" s="31">
        <v>2027.4</v>
      </c>
      <c r="F31" s="31">
        <v>1670.2</v>
      </c>
      <c r="G31" s="31">
        <v>1460.7</v>
      </c>
      <c r="H31" s="31">
        <v>2109.1999999999998</v>
      </c>
      <c r="I31" s="31">
        <v>1693.5</v>
      </c>
      <c r="J31" s="31">
        <v>1577.9</v>
      </c>
      <c r="K31" s="31">
        <v>2330</v>
      </c>
      <c r="L31" s="31">
        <v>1920.1</v>
      </c>
      <c r="M31" s="31">
        <v>1812.7</v>
      </c>
      <c r="N31" s="31">
        <v>2160.1999999999998</v>
      </c>
      <c r="O31" s="33">
        <f t="shared" si="13"/>
        <v>22052.9</v>
      </c>
      <c r="P31" s="29">
        <v>1946.7</v>
      </c>
      <c r="Q31" s="31">
        <v>1863.4</v>
      </c>
      <c r="R31" s="31">
        <v>2372.5</v>
      </c>
      <c r="S31" s="32">
        <v>1852.7</v>
      </c>
      <c r="T31" s="32">
        <v>2362.6</v>
      </c>
      <c r="U31" s="32">
        <v>1792.5</v>
      </c>
      <c r="V31" s="32">
        <v>1999.5</v>
      </c>
      <c r="W31" s="32">
        <v>2385</v>
      </c>
      <c r="X31" s="32">
        <v>1912.6</v>
      </c>
      <c r="Y31" s="32">
        <v>1806.1</v>
      </c>
      <c r="Z31" s="32">
        <v>2167.6</v>
      </c>
      <c r="AA31" s="32">
        <v>1873.9</v>
      </c>
      <c r="AB31" s="34">
        <f t="shared" si="14"/>
        <v>24335.1</v>
      </c>
      <c r="AC31" s="30">
        <f t="shared" si="2"/>
        <v>2282.1999999999971</v>
      </c>
      <c r="AD31" s="30">
        <f t="shared" si="3"/>
        <v>10.348752318289192</v>
      </c>
      <c r="AE31" s="2"/>
      <c r="AF31" s="37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</row>
    <row r="32" spans="2:83" s="35" customFormat="1" ht="16.5" customHeight="1">
      <c r="B32" s="28" t="s">
        <v>44</v>
      </c>
      <c r="C32" s="29">
        <v>1328</v>
      </c>
      <c r="D32" s="30">
        <v>1348.9</v>
      </c>
      <c r="E32" s="31">
        <v>1835.6</v>
      </c>
      <c r="F32" s="31">
        <v>1620</v>
      </c>
      <c r="G32" s="31">
        <v>1344</v>
      </c>
      <c r="H32" s="31">
        <v>1822.1</v>
      </c>
      <c r="I32" s="31">
        <v>1503.7</v>
      </c>
      <c r="J32" s="31">
        <v>1307.8</v>
      </c>
      <c r="K32" s="31">
        <v>1706.4</v>
      </c>
      <c r="L32" s="31">
        <v>1343.6</v>
      </c>
      <c r="M32" s="31">
        <v>1396.2</v>
      </c>
      <c r="N32" s="31">
        <v>1694</v>
      </c>
      <c r="O32" s="33">
        <f t="shared" si="13"/>
        <v>18250.3</v>
      </c>
      <c r="P32" s="29">
        <v>1626.7</v>
      </c>
      <c r="Q32" s="31">
        <v>1416.2</v>
      </c>
      <c r="R32" s="31">
        <v>1828.4</v>
      </c>
      <c r="S32" s="32">
        <v>1488.4</v>
      </c>
      <c r="T32" s="31">
        <v>1812.9</v>
      </c>
      <c r="U32" s="31">
        <v>1283.5</v>
      </c>
      <c r="V32" s="31">
        <v>1410.5</v>
      </c>
      <c r="W32" s="31">
        <v>1638.1</v>
      </c>
      <c r="X32" s="31">
        <v>1385.6</v>
      </c>
      <c r="Y32" s="31">
        <v>1281.4000000000001</v>
      </c>
      <c r="Z32" s="31">
        <v>1633.1</v>
      </c>
      <c r="AA32" s="31">
        <v>1319.9</v>
      </c>
      <c r="AB32" s="34">
        <f t="shared" si="14"/>
        <v>18124.7</v>
      </c>
      <c r="AC32" s="30">
        <f t="shared" si="2"/>
        <v>-125.59999999999854</v>
      </c>
      <c r="AD32" s="30">
        <f t="shared" si="3"/>
        <v>-0.68820786507618259</v>
      </c>
      <c r="AE32" s="2"/>
      <c r="AF32" s="37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</row>
    <row r="33" spans="2:83" s="35" customFormat="1" ht="16.5" customHeight="1">
      <c r="B33" s="28" t="s">
        <v>38</v>
      </c>
      <c r="C33" s="34">
        <v>18.600000000000001</v>
      </c>
      <c r="D33" s="30">
        <v>1.1000000000000001</v>
      </c>
      <c r="E33" s="31">
        <v>0.8</v>
      </c>
      <c r="F33" s="31">
        <v>0.7</v>
      </c>
      <c r="G33" s="31">
        <v>1.3</v>
      </c>
      <c r="H33" s="31">
        <v>0.9</v>
      </c>
      <c r="I33" s="31">
        <v>0.3</v>
      </c>
      <c r="J33" s="31">
        <v>2.4</v>
      </c>
      <c r="K33" s="31">
        <v>1.7</v>
      </c>
      <c r="L33" s="31">
        <v>0.8</v>
      </c>
      <c r="M33" s="31">
        <v>0.3</v>
      </c>
      <c r="N33" s="31">
        <v>0.7</v>
      </c>
      <c r="O33" s="33">
        <f t="shared" si="13"/>
        <v>29.6</v>
      </c>
      <c r="P33" s="34">
        <v>0.9</v>
      </c>
      <c r="Q33" s="31">
        <v>0.7</v>
      </c>
      <c r="R33" s="31">
        <v>2.6</v>
      </c>
      <c r="S33" s="31">
        <v>0</v>
      </c>
      <c r="T33" s="31">
        <v>2.1</v>
      </c>
      <c r="U33" s="31">
        <v>0</v>
      </c>
      <c r="V33" s="31">
        <v>28.2</v>
      </c>
      <c r="W33" s="31">
        <v>0.7</v>
      </c>
      <c r="X33" s="31">
        <v>0.4</v>
      </c>
      <c r="Y33" s="31">
        <v>3.4</v>
      </c>
      <c r="Z33" s="31">
        <v>0.8</v>
      </c>
      <c r="AA33" s="31">
        <v>1.7</v>
      </c>
      <c r="AB33" s="34">
        <f t="shared" si="14"/>
        <v>41.5</v>
      </c>
      <c r="AC33" s="30">
        <f t="shared" si="2"/>
        <v>11.899999999999999</v>
      </c>
      <c r="AD33" s="30">
        <f t="shared" si="3"/>
        <v>40.202702702702695</v>
      </c>
      <c r="AE33" s="2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</row>
    <row r="34" spans="2:83" s="35" customFormat="1" ht="21" customHeight="1">
      <c r="B34" s="36" t="s">
        <v>45</v>
      </c>
      <c r="C34" s="24">
        <f t="shared" ref="C34:AB34" si="15">SUM(C35:C38)</f>
        <v>1064</v>
      </c>
      <c r="D34" s="26">
        <f t="shared" si="15"/>
        <v>943.50000000000011</v>
      </c>
      <c r="E34" s="24">
        <f t="shared" si="15"/>
        <v>989.80000000000007</v>
      </c>
      <c r="F34" s="24">
        <f t="shared" si="15"/>
        <v>1144.0000000000002</v>
      </c>
      <c r="G34" s="24">
        <f t="shared" si="15"/>
        <v>1059</v>
      </c>
      <c r="H34" s="24">
        <f t="shared" si="15"/>
        <v>989.1</v>
      </c>
      <c r="I34" s="24">
        <f t="shared" si="15"/>
        <v>1193.3</v>
      </c>
      <c r="J34" s="24">
        <f t="shared" si="15"/>
        <v>1005.1999999999998</v>
      </c>
      <c r="K34" s="24">
        <f t="shared" si="15"/>
        <v>1117</v>
      </c>
      <c r="L34" s="24">
        <f t="shared" si="15"/>
        <v>1006.9000000000001</v>
      </c>
      <c r="M34" s="24">
        <f t="shared" si="15"/>
        <v>1003.8000000000001</v>
      </c>
      <c r="N34" s="24">
        <f t="shared" si="15"/>
        <v>1166.7</v>
      </c>
      <c r="O34" s="24">
        <f t="shared" si="15"/>
        <v>12682.300000000001</v>
      </c>
      <c r="P34" s="24">
        <f t="shared" si="15"/>
        <v>1149.9000000000001</v>
      </c>
      <c r="Q34" s="24">
        <f t="shared" si="15"/>
        <v>1003.1</v>
      </c>
      <c r="R34" s="24">
        <f t="shared" si="15"/>
        <v>1129.4000000000001</v>
      </c>
      <c r="S34" s="24">
        <f t="shared" si="15"/>
        <v>1100.7</v>
      </c>
      <c r="T34" s="24">
        <f t="shared" si="15"/>
        <v>1128.5</v>
      </c>
      <c r="U34" s="24">
        <f t="shared" si="15"/>
        <v>1173.3000000000002</v>
      </c>
      <c r="V34" s="24">
        <f t="shared" si="15"/>
        <v>1147.5</v>
      </c>
      <c r="W34" s="24">
        <f t="shared" si="15"/>
        <v>1169</v>
      </c>
      <c r="X34" s="24">
        <f t="shared" si="15"/>
        <v>1111.0000000000002</v>
      </c>
      <c r="Y34" s="24">
        <f t="shared" si="15"/>
        <v>1029.5</v>
      </c>
      <c r="Z34" s="24">
        <f t="shared" si="15"/>
        <v>1116.6000000000001</v>
      </c>
      <c r="AA34" s="24">
        <f t="shared" si="15"/>
        <v>1158.0999999999999</v>
      </c>
      <c r="AB34" s="24">
        <f t="shared" si="15"/>
        <v>13416.600000000002</v>
      </c>
      <c r="AC34" s="26">
        <f t="shared" si="2"/>
        <v>734.30000000000109</v>
      </c>
      <c r="AD34" s="26">
        <f t="shared" si="3"/>
        <v>5.7899592345237147</v>
      </c>
      <c r="AE34" s="2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</row>
    <row r="35" spans="2:83" s="35" customFormat="1" ht="18" customHeight="1">
      <c r="B35" s="28" t="s">
        <v>46</v>
      </c>
      <c r="C35" s="29">
        <v>286.10000000000002</v>
      </c>
      <c r="D35" s="30">
        <v>344.8</v>
      </c>
      <c r="E35" s="31">
        <v>357.5</v>
      </c>
      <c r="F35" s="31">
        <v>433.8</v>
      </c>
      <c r="G35" s="31">
        <v>365.9</v>
      </c>
      <c r="H35" s="31">
        <v>335.6</v>
      </c>
      <c r="I35" s="31">
        <v>446.5</v>
      </c>
      <c r="J35" s="31">
        <v>327.39999999999998</v>
      </c>
      <c r="K35" s="31">
        <v>427.5</v>
      </c>
      <c r="L35" s="31">
        <v>329.6</v>
      </c>
      <c r="M35" s="31">
        <v>337.4</v>
      </c>
      <c r="N35" s="31">
        <v>499.7</v>
      </c>
      <c r="O35" s="29">
        <f>SUM(C35:N35)</f>
        <v>4491.8</v>
      </c>
      <c r="P35" s="29">
        <v>341.1</v>
      </c>
      <c r="Q35" s="31">
        <v>358.6</v>
      </c>
      <c r="R35" s="31">
        <v>452.4</v>
      </c>
      <c r="S35" s="31">
        <v>364.2</v>
      </c>
      <c r="T35" s="31">
        <v>425.8</v>
      </c>
      <c r="U35" s="31">
        <v>448.6</v>
      </c>
      <c r="V35" s="31">
        <v>394.9</v>
      </c>
      <c r="W35" s="31">
        <v>467.5</v>
      </c>
      <c r="X35" s="31">
        <v>367.8</v>
      </c>
      <c r="Y35" s="31">
        <v>365</v>
      </c>
      <c r="Z35" s="31">
        <v>432.8</v>
      </c>
      <c r="AA35" s="31">
        <v>432.8</v>
      </c>
      <c r="AB35" s="29">
        <f>SUM(P35:AA35)</f>
        <v>4851.5</v>
      </c>
      <c r="AC35" s="30">
        <f t="shared" si="2"/>
        <v>359.69999999999982</v>
      </c>
      <c r="AD35" s="30">
        <f t="shared" si="3"/>
        <v>8.0079255532303257</v>
      </c>
      <c r="AE35" s="2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</row>
    <row r="36" spans="2:83" s="35" customFormat="1" ht="15.75" customHeight="1">
      <c r="B36" s="28" t="s">
        <v>47</v>
      </c>
      <c r="C36" s="29">
        <v>451.3</v>
      </c>
      <c r="D36" s="30">
        <v>382.4</v>
      </c>
      <c r="E36" s="31">
        <v>393.7</v>
      </c>
      <c r="F36" s="31">
        <v>409.9</v>
      </c>
      <c r="G36" s="31">
        <v>421.6</v>
      </c>
      <c r="H36" s="31">
        <v>400.5</v>
      </c>
      <c r="I36" s="31">
        <v>425</v>
      </c>
      <c r="J36" s="31">
        <v>403.2</v>
      </c>
      <c r="K36" s="31">
        <v>417</v>
      </c>
      <c r="L36" s="31">
        <v>409.6</v>
      </c>
      <c r="M36" s="31">
        <v>412.8</v>
      </c>
      <c r="N36" s="31">
        <v>419.6</v>
      </c>
      <c r="O36" s="29">
        <f>SUM(C36:N36)</f>
        <v>4946.6000000000004</v>
      </c>
      <c r="P36" s="29">
        <v>453.4</v>
      </c>
      <c r="Q36" s="31">
        <v>394</v>
      </c>
      <c r="R36" s="31">
        <v>423.2</v>
      </c>
      <c r="S36" s="31">
        <v>434.3</v>
      </c>
      <c r="T36" s="31">
        <v>426.3</v>
      </c>
      <c r="U36" s="31">
        <v>427.3</v>
      </c>
      <c r="V36" s="31">
        <v>427.8</v>
      </c>
      <c r="W36" s="31">
        <v>422.6</v>
      </c>
      <c r="X36" s="31">
        <v>442.1</v>
      </c>
      <c r="Y36" s="31">
        <v>408.4</v>
      </c>
      <c r="Z36" s="31">
        <v>418.6</v>
      </c>
      <c r="AA36" s="31">
        <v>446.2</v>
      </c>
      <c r="AB36" s="29">
        <f>SUM(P36:AA36)</f>
        <v>5124.2</v>
      </c>
      <c r="AC36" s="30">
        <f t="shared" si="2"/>
        <v>177.59999999999945</v>
      </c>
      <c r="AD36" s="30">
        <f t="shared" si="3"/>
        <v>3.5903448833542115</v>
      </c>
      <c r="AE36" s="2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</row>
    <row r="37" spans="2:83" s="35" customFormat="1" ht="15.75" customHeight="1">
      <c r="B37" s="28" t="s">
        <v>48</v>
      </c>
      <c r="C37" s="29">
        <v>326.5</v>
      </c>
      <c r="D37" s="39">
        <v>216.2</v>
      </c>
      <c r="E37" s="29">
        <v>237.9</v>
      </c>
      <c r="F37" s="29">
        <v>300.10000000000002</v>
      </c>
      <c r="G37" s="29">
        <v>271.39999999999998</v>
      </c>
      <c r="H37" s="29">
        <v>253</v>
      </c>
      <c r="I37" s="29">
        <v>318.3</v>
      </c>
      <c r="J37" s="29">
        <v>273.8</v>
      </c>
      <c r="K37" s="29">
        <v>272.10000000000002</v>
      </c>
      <c r="L37" s="29">
        <v>267.7</v>
      </c>
      <c r="M37" s="29">
        <v>253.4</v>
      </c>
      <c r="N37" s="29">
        <v>247.4</v>
      </c>
      <c r="O37" s="29">
        <f>SUM(C37:N37)</f>
        <v>3237.7999999999997</v>
      </c>
      <c r="P37" s="29">
        <v>355.2</v>
      </c>
      <c r="Q37" s="29">
        <v>249.1</v>
      </c>
      <c r="R37" s="29">
        <v>253.4</v>
      </c>
      <c r="S37" s="29">
        <v>302.2</v>
      </c>
      <c r="T37" s="29">
        <v>276.39999999999998</v>
      </c>
      <c r="U37" s="29">
        <v>297.39999999999998</v>
      </c>
      <c r="V37" s="29">
        <v>324.8</v>
      </c>
      <c r="W37" s="29">
        <v>278.89999999999998</v>
      </c>
      <c r="X37" s="29">
        <v>300.89999999999998</v>
      </c>
      <c r="Y37" s="29">
        <v>255.4</v>
      </c>
      <c r="Z37" s="29">
        <v>264.7</v>
      </c>
      <c r="AA37" s="29">
        <v>278.8</v>
      </c>
      <c r="AB37" s="29">
        <f>SUM(P37:AA37)</f>
        <v>3437.2000000000003</v>
      </c>
      <c r="AC37" s="30">
        <f t="shared" si="2"/>
        <v>199.40000000000055</v>
      </c>
      <c r="AD37" s="30">
        <f t="shared" si="3"/>
        <v>6.1585026870097153</v>
      </c>
      <c r="AE37" s="2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</row>
    <row r="38" spans="2:83" s="35" customFormat="1" ht="15.75" customHeight="1">
      <c r="B38" s="28" t="s">
        <v>38</v>
      </c>
      <c r="C38" s="29">
        <v>0.1</v>
      </c>
      <c r="D38" s="30">
        <v>0.1</v>
      </c>
      <c r="E38" s="31">
        <v>0.7</v>
      </c>
      <c r="F38" s="31">
        <v>0.2</v>
      </c>
      <c r="G38" s="31">
        <v>0.1</v>
      </c>
      <c r="H38" s="31">
        <v>0</v>
      </c>
      <c r="I38" s="31">
        <v>3.5</v>
      </c>
      <c r="J38" s="31">
        <v>0.8</v>
      </c>
      <c r="K38" s="31">
        <v>0.4</v>
      </c>
      <c r="L38" s="31">
        <v>0</v>
      </c>
      <c r="M38" s="31">
        <v>0.2</v>
      </c>
      <c r="N38" s="31">
        <v>0</v>
      </c>
      <c r="O38" s="29">
        <f>SUM(C38:N38)</f>
        <v>6.1000000000000005</v>
      </c>
      <c r="P38" s="29">
        <v>0.2</v>
      </c>
      <c r="Q38" s="31">
        <v>1.4</v>
      </c>
      <c r="R38" s="31">
        <v>0.4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0.2</v>
      </c>
      <c r="Y38" s="31">
        <v>0.7</v>
      </c>
      <c r="Z38" s="31">
        <v>0.5</v>
      </c>
      <c r="AA38" s="31">
        <v>0.3</v>
      </c>
      <c r="AB38" s="29">
        <f>SUM(P38:AA38)</f>
        <v>3.7</v>
      </c>
      <c r="AC38" s="30">
        <f t="shared" si="2"/>
        <v>-2.4000000000000004</v>
      </c>
      <c r="AD38" s="30">
        <f t="shared" si="3"/>
        <v>-39.344262295081975</v>
      </c>
      <c r="AE38" s="2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</row>
    <row r="39" spans="2:83" s="35" customFormat="1" ht="21" customHeight="1">
      <c r="B39" s="27" t="s">
        <v>49</v>
      </c>
      <c r="C39" s="24">
        <f t="shared" ref="C39:N39" si="16">ROUND(SUM(C40:C43),1)</f>
        <v>69.099999999999994</v>
      </c>
      <c r="D39" s="26">
        <f t="shared" si="16"/>
        <v>65.900000000000006</v>
      </c>
      <c r="E39" s="24">
        <f t="shared" si="16"/>
        <v>63.4</v>
      </c>
      <c r="F39" s="24">
        <f t="shared" si="16"/>
        <v>64.099999999999994</v>
      </c>
      <c r="G39" s="24">
        <f t="shared" si="16"/>
        <v>68.3</v>
      </c>
      <c r="H39" s="24">
        <f t="shared" si="16"/>
        <v>62.6</v>
      </c>
      <c r="I39" s="24">
        <f t="shared" si="16"/>
        <v>63.8</v>
      </c>
      <c r="J39" s="24">
        <f t="shared" si="16"/>
        <v>214</v>
      </c>
      <c r="K39" s="24">
        <f t="shared" si="16"/>
        <v>326.39999999999998</v>
      </c>
      <c r="L39" s="24">
        <f t="shared" si="16"/>
        <v>399.7</v>
      </c>
      <c r="M39" s="24">
        <f t="shared" si="16"/>
        <v>784.7</v>
      </c>
      <c r="N39" s="24">
        <f t="shared" si="16"/>
        <v>183.6</v>
      </c>
      <c r="O39" s="24">
        <f>SUM(O40:O43)</f>
        <v>2365.6</v>
      </c>
      <c r="P39" s="24">
        <f t="shared" ref="P39:AB39" si="17">ROUND(SUM(P40:P43),1)</f>
        <v>166.4</v>
      </c>
      <c r="Q39" s="24">
        <f t="shared" si="17"/>
        <v>155</v>
      </c>
      <c r="R39" s="24">
        <f t="shared" si="17"/>
        <v>179.4</v>
      </c>
      <c r="S39" s="24">
        <f t="shared" si="17"/>
        <v>167.1</v>
      </c>
      <c r="T39" s="24">
        <f t="shared" si="17"/>
        <v>157.6</v>
      </c>
      <c r="U39" s="24">
        <f t="shared" si="17"/>
        <v>160.9</v>
      </c>
      <c r="V39" s="24">
        <f t="shared" si="17"/>
        <v>168.3</v>
      </c>
      <c r="W39" s="24">
        <f t="shared" si="17"/>
        <v>167.6</v>
      </c>
      <c r="X39" s="24">
        <f t="shared" si="17"/>
        <v>303.7</v>
      </c>
      <c r="Y39" s="24">
        <f t="shared" si="17"/>
        <v>416.1</v>
      </c>
      <c r="Z39" s="24">
        <f t="shared" si="17"/>
        <v>524.4</v>
      </c>
      <c r="AA39" s="24">
        <f t="shared" si="17"/>
        <v>439.5</v>
      </c>
      <c r="AB39" s="24">
        <f t="shared" si="17"/>
        <v>3006</v>
      </c>
      <c r="AC39" s="26">
        <f t="shared" si="2"/>
        <v>640.40000000000009</v>
      </c>
      <c r="AD39" s="26">
        <f t="shared" si="3"/>
        <v>27.071356104159626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</row>
    <row r="40" spans="2:83" s="35" customFormat="1" ht="17.25" customHeight="1">
      <c r="B40" s="28" t="s">
        <v>50</v>
      </c>
      <c r="C40" s="34">
        <v>22.4</v>
      </c>
      <c r="D40" s="30">
        <v>20.399999999999999</v>
      </c>
      <c r="E40" s="31">
        <v>19.3</v>
      </c>
      <c r="F40" s="31">
        <v>18.5</v>
      </c>
      <c r="G40" s="31">
        <v>19.3</v>
      </c>
      <c r="H40" s="31">
        <v>14.8</v>
      </c>
      <c r="I40" s="31">
        <v>15.2</v>
      </c>
      <c r="J40" s="31">
        <v>91.2</v>
      </c>
      <c r="K40" s="31">
        <v>164.9</v>
      </c>
      <c r="L40" s="31">
        <v>241.8</v>
      </c>
      <c r="M40" s="31">
        <v>625.1</v>
      </c>
      <c r="N40" s="31">
        <v>47.2</v>
      </c>
      <c r="O40" s="33">
        <f>SUM(C40:N40)</f>
        <v>1300.1000000000001</v>
      </c>
      <c r="P40" s="34">
        <v>23.8</v>
      </c>
      <c r="Q40" s="31">
        <v>18.899999999999999</v>
      </c>
      <c r="R40" s="31">
        <v>21.9</v>
      </c>
      <c r="S40" s="31">
        <v>14.1</v>
      </c>
      <c r="T40" s="31">
        <v>16.600000000000001</v>
      </c>
      <c r="U40" s="31">
        <v>14.9</v>
      </c>
      <c r="V40" s="31">
        <v>17.600000000000001</v>
      </c>
      <c r="W40" s="31">
        <v>16.3</v>
      </c>
      <c r="X40" s="31">
        <v>169</v>
      </c>
      <c r="Y40" s="31">
        <v>268.5</v>
      </c>
      <c r="Z40" s="31">
        <v>382.2</v>
      </c>
      <c r="AA40" s="31">
        <v>307</v>
      </c>
      <c r="AB40" s="34">
        <f>SUM(P40:AA40)</f>
        <v>1270.8</v>
      </c>
      <c r="AC40" s="30">
        <f t="shared" si="2"/>
        <v>-29.300000000000182</v>
      </c>
      <c r="AD40" s="30">
        <f t="shared" si="3"/>
        <v>-2.2536727944004444</v>
      </c>
      <c r="AE40" s="2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</row>
    <row r="41" spans="2:83" s="35" customFormat="1" ht="16.5" customHeight="1">
      <c r="B41" s="28" t="s">
        <v>51</v>
      </c>
      <c r="C41" s="34">
        <v>41.7</v>
      </c>
      <c r="D41" s="30">
        <v>39.9</v>
      </c>
      <c r="E41" s="31">
        <v>37.700000000000003</v>
      </c>
      <c r="F41" s="31">
        <v>40.200000000000003</v>
      </c>
      <c r="G41" s="31">
        <v>43.2</v>
      </c>
      <c r="H41" s="31">
        <v>41.9</v>
      </c>
      <c r="I41" s="31">
        <v>42.8</v>
      </c>
      <c r="J41" s="31">
        <v>44.9</v>
      </c>
      <c r="K41" s="31">
        <v>49.2</v>
      </c>
      <c r="L41" s="31">
        <v>52.1</v>
      </c>
      <c r="M41" s="31">
        <v>50.2</v>
      </c>
      <c r="N41" s="31">
        <v>44.3</v>
      </c>
      <c r="O41" s="33">
        <f>SUM(C41:N41)</f>
        <v>528.09999999999991</v>
      </c>
      <c r="P41" s="34">
        <v>48.4</v>
      </c>
      <c r="Q41" s="31">
        <v>47.5</v>
      </c>
      <c r="R41" s="31">
        <v>46.6</v>
      </c>
      <c r="S41" s="31">
        <v>53.1</v>
      </c>
      <c r="T41" s="31">
        <v>49.1</v>
      </c>
      <c r="U41" s="31">
        <v>49.4</v>
      </c>
      <c r="V41" s="31">
        <v>48.3</v>
      </c>
      <c r="W41" s="31">
        <v>46.9</v>
      </c>
      <c r="X41" s="31">
        <v>45</v>
      </c>
      <c r="Y41" s="31">
        <v>43.3</v>
      </c>
      <c r="Z41" s="31">
        <v>43.2</v>
      </c>
      <c r="AA41" s="31">
        <v>46.5</v>
      </c>
      <c r="AB41" s="34">
        <f>SUM(P41:AA41)</f>
        <v>567.29999999999995</v>
      </c>
      <c r="AC41" s="30">
        <f t="shared" si="2"/>
        <v>39.200000000000045</v>
      </c>
      <c r="AD41" s="30">
        <f t="shared" si="3"/>
        <v>7.4228365839803159</v>
      </c>
      <c r="AE41" s="2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</row>
    <row r="42" spans="2:83" s="35" customFormat="1" ht="16.5" customHeight="1">
      <c r="B42" s="28" t="s">
        <v>52</v>
      </c>
      <c r="C42" s="34">
        <v>0</v>
      </c>
      <c r="D42" s="30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69.7</v>
      </c>
      <c r="K42" s="31">
        <v>104.9</v>
      </c>
      <c r="L42" s="31">
        <v>98.5</v>
      </c>
      <c r="M42" s="31">
        <v>98</v>
      </c>
      <c r="N42" s="31">
        <v>84.6</v>
      </c>
      <c r="O42" s="33">
        <f>SUM(C42:N42)</f>
        <v>455.70000000000005</v>
      </c>
      <c r="P42" s="34">
        <v>88.6</v>
      </c>
      <c r="Q42" s="31">
        <v>83.1</v>
      </c>
      <c r="R42" s="31">
        <v>101.9</v>
      </c>
      <c r="S42" s="31">
        <v>93.2</v>
      </c>
      <c r="T42" s="31">
        <v>85.6</v>
      </c>
      <c r="U42" s="31">
        <v>90.3</v>
      </c>
      <c r="V42" s="31">
        <v>95.9</v>
      </c>
      <c r="W42" s="31">
        <v>97.8</v>
      </c>
      <c r="X42" s="31">
        <v>83.3</v>
      </c>
      <c r="Y42" s="31">
        <v>95.2</v>
      </c>
      <c r="Z42" s="31">
        <v>85.1</v>
      </c>
      <c r="AA42" s="31">
        <v>75.7</v>
      </c>
      <c r="AB42" s="34">
        <f>SUM(P42:AA42)</f>
        <v>1075.6999999999998</v>
      </c>
      <c r="AC42" s="30">
        <f t="shared" si="2"/>
        <v>619.99999999999977</v>
      </c>
      <c r="AD42" s="30">
        <f t="shared" si="3"/>
        <v>136.05442176870741</v>
      </c>
      <c r="AE42" s="2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</row>
    <row r="43" spans="2:83" s="35" customFormat="1" ht="16.5" customHeight="1">
      <c r="B43" s="28" t="s">
        <v>38</v>
      </c>
      <c r="C43" s="34">
        <v>5</v>
      </c>
      <c r="D43" s="30">
        <v>5.6</v>
      </c>
      <c r="E43" s="31">
        <v>6.4</v>
      </c>
      <c r="F43" s="31">
        <v>5.4</v>
      </c>
      <c r="G43" s="31">
        <v>5.8</v>
      </c>
      <c r="H43" s="31">
        <v>5.9</v>
      </c>
      <c r="I43" s="31">
        <v>5.8</v>
      </c>
      <c r="J43" s="31">
        <v>8.1999999999999993</v>
      </c>
      <c r="K43" s="31">
        <v>7.4</v>
      </c>
      <c r="L43" s="31">
        <v>7.3</v>
      </c>
      <c r="M43" s="31">
        <v>11.4</v>
      </c>
      <c r="N43" s="31">
        <v>7.5</v>
      </c>
      <c r="O43" s="33">
        <f>SUM(C43:N43)</f>
        <v>81.699999999999989</v>
      </c>
      <c r="P43" s="34">
        <v>5.6</v>
      </c>
      <c r="Q43" s="31">
        <v>5.5</v>
      </c>
      <c r="R43" s="31">
        <v>9</v>
      </c>
      <c r="S43" s="31">
        <v>6.7</v>
      </c>
      <c r="T43" s="31">
        <v>6.3</v>
      </c>
      <c r="U43" s="31">
        <v>6.3</v>
      </c>
      <c r="V43" s="31">
        <v>6.5</v>
      </c>
      <c r="W43" s="31">
        <v>6.6</v>
      </c>
      <c r="X43" s="31">
        <v>6.4</v>
      </c>
      <c r="Y43" s="31">
        <v>9.1</v>
      </c>
      <c r="Z43" s="31">
        <v>13.9</v>
      </c>
      <c r="AA43" s="31">
        <v>10.3</v>
      </c>
      <c r="AB43" s="34">
        <f>SUM(P43:AA43)</f>
        <v>92.2</v>
      </c>
      <c r="AC43" s="30">
        <f t="shared" si="2"/>
        <v>10.500000000000014</v>
      </c>
      <c r="AD43" s="30">
        <f>+AC43/O43*100</f>
        <v>12.851897184822542</v>
      </c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</row>
    <row r="44" spans="2:83" s="35" customFormat="1" ht="24.75" customHeight="1">
      <c r="B44" s="27" t="s">
        <v>53</v>
      </c>
      <c r="C44" s="24">
        <f t="shared" ref="C44:N44" si="18">SUM(C45:C46)</f>
        <v>351.3</v>
      </c>
      <c r="D44" s="25">
        <f t="shared" si="18"/>
        <v>343</v>
      </c>
      <c r="E44" s="24">
        <f t="shared" si="18"/>
        <v>353.5</v>
      </c>
      <c r="F44" s="24">
        <f t="shared" si="18"/>
        <v>365.9</v>
      </c>
      <c r="G44" s="24">
        <f t="shared" si="18"/>
        <v>305.39999999999998</v>
      </c>
      <c r="H44" s="24">
        <f t="shared" si="18"/>
        <v>254.29999999999998</v>
      </c>
      <c r="I44" s="24">
        <f t="shared" si="18"/>
        <v>301.2</v>
      </c>
      <c r="J44" s="24">
        <f t="shared" si="18"/>
        <v>360.7</v>
      </c>
      <c r="K44" s="24">
        <f t="shared" si="18"/>
        <v>303.5</v>
      </c>
      <c r="L44" s="24">
        <f t="shared" si="18"/>
        <v>223.60000000000002</v>
      </c>
      <c r="M44" s="24">
        <f t="shared" si="18"/>
        <v>245.4</v>
      </c>
      <c r="N44" s="24">
        <f t="shared" si="18"/>
        <v>273</v>
      </c>
      <c r="O44" s="24">
        <f>SUM(O45:O46)</f>
        <v>3680.8</v>
      </c>
      <c r="P44" s="24">
        <f t="shared" ref="P44:AD44" si="19">SUM(P45:P46)</f>
        <v>386.5</v>
      </c>
      <c r="Q44" s="24">
        <f t="shared" si="19"/>
        <v>377.09999999999997</v>
      </c>
      <c r="R44" s="24">
        <f t="shared" si="19"/>
        <v>400.8</v>
      </c>
      <c r="S44" s="24">
        <f t="shared" si="19"/>
        <v>410.4</v>
      </c>
      <c r="T44" s="24">
        <f t="shared" si="19"/>
        <v>320.90000000000003</v>
      </c>
      <c r="U44" s="24">
        <f t="shared" si="19"/>
        <v>286.7</v>
      </c>
      <c r="V44" s="24">
        <f t="shared" si="19"/>
        <v>325</v>
      </c>
      <c r="W44" s="24">
        <f t="shared" si="19"/>
        <v>373.79999999999995</v>
      </c>
      <c r="X44" s="24">
        <f t="shared" si="19"/>
        <v>314.70000000000005</v>
      </c>
      <c r="Y44" s="24">
        <f>SUM(Y45:Y46)</f>
        <v>247.29999999999998</v>
      </c>
      <c r="Z44" s="24">
        <f>SUM(Z45:Z46)</f>
        <v>253.79999999999998</v>
      </c>
      <c r="AA44" s="24">
        <f t="shared" si="19"/>
        <v>305.90000000000003</v>
      </c>
      <c r="AB44" s="24">
        <f t="shared" si="19"/>
        <v>4002.8999999999996</v>
      </c>
      <c r="AC44" s="25">
        <f t="shared" si="19"/>
        <v>322.09999999999968</v>
      </c>
      <c r="AD44" s="26">
        <f t="shared" si="19"/>
        <v>14.304741225748543</v>
      </c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2:83" s="35" customFormat="1" ht="18" customHeight="1">
      <c r="B45" s="28" t="s">
        <v>54</v>
      </c>
      <c r="C45" s="34">
        <v>342</v>
      </c>
      <c r="D45" s="30">
        <v>342.8</v>
      </c>
      <c r="E45" s="31">
        <v>353.3</v>
      </c>
      <c r="F45" s="31">
        <v>359</v>
      </c>
      <c r="G45" s="31">
        <v>305.2</v>
      </c>
      <c r="H45" s="31">
        <v>254.1</v>
      </c>
      <c r="I45" s="31">
        <v>297.7</v>
      </c>
      <c r="J45" s="31">
        <v>353.8</v>
      </c>
      <c r="K45" s="31">
        <v>288.3</v>
      </c>
      <c r="L45" s="31">
        <v>223.3</v>
      </c>
      <c r="M45" s="31">
        <v>239.6</v>
      </c>
      <c r="N45" s="31">
        <v>272.7</v>
      </c>
      <c r="O45" s="33">
        <f>SUM(C45:N45)</f>
        <v>3631.8</v>
      </c>
      <c r="P45" s="34">
        <v>380.5</v>
      </c>
      <c r="Q45" s="31">
        <v>376.7</v>
      </c>
      <c r="R45" s="31">
        <v>396.2</v>
      </c>
      <c r="S45" s="31">
        <v>410.2</v>
      </c>
      <c r="T45" s="31">
        <v>320.8</v>
      </c>
      <c r="U45" s="31">
        <v>280.5</v>
      </c>
      <c r="V45" s="31">
        <v>324.89999999999998</v>
      </c>
      <c r="W45" s="31">
        <v>367.9</v>
      </c>
      <c r="X45" s="31">
        <v>314.60000000000002</v>
      </c>
      <c r="Y45" s="31">
        <v>242.2</v>
      </c>
      <c r="Z45" s="31">
        <v>253.6</v>
      </c>
      <c r="AA45" s="31">
        <v>283.10000000000002</v>
      </c>
      <c r="AB45" s="34">
        <f>SUM(P45:AA45)</f>
        <v>3951.2</v>
      </c>
      <c r="AC45" s="30">
        <f t="shared" ref="AC45:AC54" si="20">+AB45-O45</f>
        <v>319.39999999999964</v>
      </c>
      <c r="AD45" s="30">
        <f>+AC45/O45*100</f>
        <v>8.7945371441158553</v>
      </c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</row>
    <row r="46" spans="2:83" s="35" customFormat="1" ht="15" customHeight="1">
      <c r="B46" s="28" t="s">
        <v>38</v>
      </c>
      <c r="C46" s="34">
        <v>9.3000000000000007</v>
      </c>
      <c r="D46" s="30">
        <v>0.2</v>
      </c>
      <c r="E46" s="31">
        <v>0.2</v>
      </c>
      <c r="F46" s="31">
        <v>6.9</v>
      </c>
      <c r="G46" s="31">
        <v>0.2</v>
      </c>
      <c r="H46" s="31">
        <v>0.2</v>
      </c>
      <c r="I46" s="31">
        <v>3.5</v>
      </c>
      <c r="J46" s="31">
        <v>6.9</v>
      </c>
      <c r="K46" s="31">
        <v>15.2</v>
      </c>
      <c r="L46" s="31">
        <v>0.3</v>
      </c>
      <c r="M46" s="31">
        <v>5.8</v>
      </c>
      <c r="N46" s="31">
        <v>0.3</v>
      </c>
      <c r="O46" s="33">
        <f>SUM(C46:N46)</f>
        <v>48.999999999999986</v>
      </c>
      <c r="P46" s="34">
        <v>6</v>
      </c>
      <c r="Q46" s="31">
        <v>0.4</v>
      </c>
      <c r="R46" s="31">
        <v>4.5999999999999996</v>
      </c>
      <c r="S46" s="31">
        <v>0.2</v>
      </c>
      <c r="T46" s="31">
        <v>0.1</v>
      </c>
      <c r="U46" s="31">
        <v>6.2</v>
      </c>
      <c r="V46" s="31">
        <v>0.1</v>
      </c>
      <c r="W46" s="31">
        <v>5.9</v>
      </c>
      <c r="X46" s="31">
        <v>0.1</v>
      </c>
      <c r="Y46" s="31">
        <v>5.0999999999999996</v>
      </c>
      <c r="Z46" s="31">
        <v>0.2</v>
      </c>
      <c r="AA46" s="31">
        <v>22.8</v>
      </c>
      <c r="AB46" s="34">
        <f>SUM(P46:AA46)</f>
        <v>51.7</v>
      </c>
      <c r="AC46" s="30">
        <f t="shared" si="20"/>
        <v>2.7000000000000171</v>
      </c>
      <c r="AD46" s="30">
        <f>+AC46/O46*100</f>
        <v>5.5102040816326889</v>
      </c>
      <c r="AE46" s="2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</row>
    <row r="47" spans="2:83" s="35" customFormat="1" ht="20.25" customHeight="1">
      <c r="B47" s="27" t="s">
        <v>55</v>
      </c>
      <c r="C47" s="40">
        <v>0</v>
      </c>
      <c r="D47" s="26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41">
        <f>SUM(C47:N47)</f>
        <v>0</v>
      </c>
      <c r="P47" s="40">
        <v>0</v>
      </c>
      <c r="Q47" s="24">
        <v>0</v>
      </c>
      <c r="R47" s="24">
        <v>0</v>
      </c>
      <c r="S47" s="24">
        <v>0</v>
      </c>
      <c r="T47" s="24">
        <v>0.1</v>
      </c>
      <c r="U47" s="24">
        <v>0</v>
      </c>
      <c r="V47" s="24">
        <v>0</v>
      </c>
      <c r="W47" s="24">
        <v>0</v>
      </c>
      <c r="X47" s="24">
        <v>0.1</v>
      </c>
      <c r="Y47" s="24">
        <v>0</v>
      </c>
      <c r="Z47" s="24">
        <v>0</v>
      </c>
      <c r="AA47" s="24">
        <v>0</v>
      </c>
      <c r="AB47" s="40">
        <f>SUM(P47:AA47)</f>
        <v>0.2</v>
      </c>
      <c r="AC47" s="26">
        <f t="shared" si="20"/>
        <v>0.2</v>
      </c>
      <c r="AD47" s="42" t="s">
        <v>56</v>
      </c>
      <c r="AE47" s="2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</row>
    <row r="48" spans="2:83" ht="24.75" customHeight="1">
      <c r="B48" s="23" t="s">
        <v>57</v>
      </c>
      <c r="C48" s="24">
        <f t="shared" ref="C48:AB48" si="21">SUM(C49:C50)</f>
        <v>156.19999999999999</v>
      </c>
      <c r="D48" s="26">
        <f t="shared" si="21"/>
        <v>137.19999999999999</v>
      </c>
      <c r="E48" s="24">
        <f t="shared" si="21"/>
        <v>147.6</v>
      </c>
      <c r="F48" s="24">
        <f t="shared" si="21"/>
        <v>117.30000000000001</v>
      </c>
      <c r="G48" s="24">
        <f t="shared" si="21"/>
        <v>109.30000000000001</v>
      </c>
      <c r="H48" s="24">
        <f t="shared" si="21"/>
        <v>119.3</v>
      </c>
      <c r="I48" s="24">
        <f t="shared" si="21"/>
        <v>136</v>
      </c>
      <c r="J48" s="24">
        <f t="shared" si="21"/>
        <v>116.80000000000001</v>
      </c>
      <c r="K48" s="24">
        <f t="shared" si="21"/>
        <v>89.4</v>
      </c>
      <c r="L48" s="24">
        <f t="shared" si="21"/>
        <v>117.6</v>
      </c>
      <c r="M48" s="24">
        <f t="shared" si="21"/>
        <v>143.5</v>
      </c>
      <c r="N48" s="24">
        <f t="shared" si="21"/>
        <v>150</v>
      </c>
      <c r="O48" s="24">
        <f t="shared" si="21"/>
        <v>1540.1999999999998</v>
      </c>
      <c r="P48" s="24">
        <f t="shared" si="21"/>
        <v>97.699999999999989</v>
      </c>
      <c r="Q48" s="24">
        <f t="shared" si="21"/>
        <v>213</v>
      </c>
      <c r="R48" s="24">
        <f t="shared" si="21"/>
        <v>141.1</v>
      </c>
      <c r="S48" s="24">
        <f t="shared" si="21"/>
        <v>133.4</v>
      </c>
      <c r="T48" s="24">
        <f t="shared" si="21"/>
        <v>105</v>
      </c>
      <c r="U48" s="24">
        <f t="shared" si="21"/>
        <v>134.29999999999998</v>
      </c>
      <c r="V48" s="24">
        <f t="shared" si="21"/>
        <v>147.39999999999998</v>
      </c>
      <c r="W48" s="24">
        <f t="shared" si="21"/>
        <v>118.19999999999999</v>
      </c>
      <c r="X48" s="24">
        <f t="shared" si="21"/>
        <v>102.39999999999999</v>
      </c>
      <c r="Y48" s="24">
        <f t="shared" si="21"/>
        <v>143.4</v>
      </c>
      <c r="Z48" s="24">
        <f t="shared" si="21"/>
        <v>195.3</v>
      </c>
      <c r="AA48" s="24">
        <f t="shared" si="21"/>
        <v>141.4</v>
      </c>
      <c r="AB48" s="24">
        <f t="shared" si="21"/>
        <v>1672.5999999999997</v>
      </c>
      <c r="AC48" s="26">
        <f t="shared" si="20"/>
        <v>132.39999999999986</v>
      </c>
      <c r="AD48" s="26">
        <f>+AC48/O48*100</f>
        <v>8.5962861965978377</v>
      </c>
      <c r="AE48" s="2"/>
      <c r="AF48" s="3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</row>
    <row r="49" spans="1:256" ht="15.75" customHeight="1">
      <c r="B49" s="28" t="s">
        <v>58</v>
      </c>
      <c r="C49" s="29">
        <v>140.5</v>
      </c>
      <c r="D49" s="30">
        <v>119.2</v>
      </c>
      <c r="E49" s="31">
        <v>127.7</v>
      </c>
      <c r="F49" s="32">
        <v>103.9</v>
      </c>
      <c r="G49" s="32">
        <v>87.9</v>
      </c>
      <c r="H49" s="32">
        <v>101</v>
      </c>
      <c r="I49" s="32">
        <v>115.5</v>
      </c>
      <c r="J49" s="32">
        <v>96.4</v>
      </c>
      <c r="K49" s="32">
        <v>75.7</v>
      </c>
      <c r="L49" s="32">
        <v>108.6</v>
      </c>
      <c r="M49" s="32">
        <v>127.9</v>
      </c>
      <c r="N49" s="32">
        <v>133.5</v>
      </c>
      <c r="O49" s="33">
        <f>SUM(C49:N49)</f>
        <v>1337.8</v>
      </c>
      <c r="P49" s="29">
        <v>87.1</v>
      </c>
      <c r="Q49" s="31">
        <v>198.9</v>
      </c>
      <c r="R49" s="31">
        <v>128.19999999999999</v>
      </c>
      <c r="S49" s="31">
        <v>120.7</v>
      </c>
      <c r="T49" s="31">
        <v>87.3</v>
      </c>
      <c r="U49" s="31">
        <v>116.1</v>
      </c>
      <c r="V49" s="31">
        <v>131.19999999999999</v>
      </c>
      <c r="W49" s="31">
        <v>99.8</v>
      </c>
      <c r="X49" s="31">
        <v>88.8</v>
      </c>
      <c r="Y49" s="31">
        <v>107.8</v>
      </c>
      <c r="Z49" s="31">
        <v>185.3</v>
      </c>
      <c r="AA49" s="31">
        <v>115.6</v>
      </c>
      <c r="AB49" s="34">
        <f>SUM(P49:AA49)</f>
        <v>1466.7999999999997</v>
      </c>
      <c r="AC49" s="30">
        <f t="shared" si="20"/>
        <v>128.99999999999977</v>
      </c>
      <c r="AD49" s="30">
        <f>+AC49/O49*100</f>
        <v>9.6426969651666745</v>
      </c>
      <c r="AE49" s="2"/>
      <c r="AF49" s="3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</row>
    <row r="50" spans="1:256" ht="15" customHeight="1">
      <c r="B50" s="28" t="s">
        <v>38</v>
      </c>
      <c r="C50" s="34">
        <v>15.7</v>
      </c>
      <c r="D50" s="30">
        <v>18</v>
      </c>
      <c r="E50" s="31">
        <v>19.899999999999999</v>
      </c>
      <c r="F50" s="43">
        <v>13.4</v>
      </c>
      <c r="G50" s="43">
        <v>21.4</v>
      </c>
      <c r="H50" s="43">
        <v>18.3</v>
      </c>
      <c r="I50" s="43">
        <v>20.5</v>
      </c>
      <c r="J50" s="43">
        <v>20.399999999999999</v>
      </c>
      <c r="K50" s="43">
        <v>13.7</v>
      </c>
      <c r="L50" s="43">
        <v>9</v>
      </c>
      <c r="M50" s="43">
        <v>15.6</v>
      </c>
      <c r="N50" s="43">
        <v>16.5</v>
      </c>
      <c r="O50" s="33">
        <f>SUM(C50:N50)</f>
        <v>202.39999999999998</v>
      </c>
      <c r="P50" s="44">
        <v>10.6</v>
      </c>
      <c r="Q50" s="31">
        <v>14.1</v>
      </c>
      <c r="R50" s="31">
        <v>12.9</v>
      </c>
      <c r="S50" s="31">
        <v>12.7</v>
      </c>
      <c r="T50" s="31">
        <v>17.7</v>
      </c>
      <c r="U50" s="31">
        <v>18.2</v>
      </c>
      <c r="V50" s="31">
        <v>16.2</v>
      </c>
      <c r="W50" s="31">
        <v>18.399999999999999</v>
      </c>
      <c r="X50" s="31">
        <v>13.6</v>
      </c>
      <c r="Y50" s="31">
        <v>35.6</v>
      </c>
      <c r="Z50" s="31">
        <v>10</v>
      </c>
      <c r="AA50" s="31">
        <v>25.8</v>
      </c>
      <c r="AB50" s="34">
        <f>SUM(P50:AA50)</f>
        <v>205.8</v>
      </c>
      <c r="AC50" s="30">
        <f t="shared" si="20"/>
        <v>3.4000000000000341</v>
      </c>
      <c r="AD50" s="30">
        <f>+AC50/O50*100</f>
        <v>1.6798418972332185</v>
      </c>
      <c r="AE50" s="2"/>
      <c r="AF50" s="3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</row>
    <row r="51" spans="1:256" ht="18.75" customHeight="1">
      <c r="B51" s="23" t="s">
        <v>59</v>
      </c>
      <c r="C51" s="41">
        <v>0</v>
      </c>
      <c r="D51" s="26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41">
        <f>SUM(C51:N51)</f>
        <v>0</v>
      </c>
      <c r="P51" s="45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41">
        <f>SUM(P51:AA51)</f>
        <v>0</v>
      </c>
      <c r="AC51" s="26">
        <f t="shared" si="20"/>
        <v>0</v>
      </c>
      <c r="AD51" s="26">
        <v>0</v>
      </c>
      <c r="AE51" s="2"/>
      <c r="AF51" s="3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</row>
    <row r="52" spans="1:256" ht="18.75" customHeight="1">
      <c r="B52" s="23" t="s">
        <v>60</v>
      </c>
      <c r="C52" s="41">
        <v>0</v>
      </c>
      <c r="D52" s="26">
        <v>0</v>
      </c>
      <c r="E52" s="24">
        <v>0</v>
      </c>
      <c r="F52" s="24">
        <v>0</v>
      </c>
      <c r="G52" s="24">
        <v>0</v>
      </c>
      <c r="H52" s="24">
        <v>0.1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41">
        <f>SUM(C52:N52)</f>
        <v>0.1</v>
      </c>
      <c r="P52" s="41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46">
        <f>SUM(P52:AA52)</f>
        <v>0</v>
      </c>
      <c r="AC52" s="26">
        <f t="shared" si="20"/>
        <v>-0.1</v>
      </c>
      <c r="AD52" s="26">
        <f>+AC52/O52*100</f>
        <v>-100</v>
      </c>
      <c r="AE52" s="2">
        <v>0</v>
      </c>
      <c r="AF52" s="3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</row>
    <row r="53" spans="1:256" ht="21.75" customHeight="1" thickBot="1">
      <c r="B53" s="47" t="s">
        <v>61</v>
      </c>
      <c r="C53" s="48">
        <f>ROUND(+C48+C9+C51,1)</f>
        <v>17425</v>
      </c>
      <c r="D53" s="49">
        <f t="shared" ref="D53:AB53" si="22">ROUND(+D48+D9+D51+D52,1)</f>
        <v>14130.3</v>
      </c>
      <c r="E53" s="48">
        <f t="shared" si="22"/>
        <v>15897.5</v>
      </c>
      <c r="F53" s="48">
        <f t="shared" si="22"/>
        <v>18920.599999999999</v>
      </c>
      <c r="G53" s="48">
        <f t="shared" si="22"/>
        <v>18888.2</v>
      </c>
      <c r="H53" s="48">
        <f t="shared" si="22"/>
        <v>17137.3</v>
      </c>
      <c r="I53" s="48">
        <f t="shared" si="22"/>
        <v>18404.900000000001</v>
      </c>
      <c r="J53" s="48">
        <f>ROUND(+J48+J9+J51+J52,1)</f>
        <v>15656.9</v>
      </c>
      <c r="K53" s="48">
        <f>ROUND(+K48+K9+K51+K52,1)</f>
        <v>16959.7</v>
      </c>
      <c r="L53" s="48">
        <f>ROUND(+L48+L9+L51+L52,1)</f>
        <v>17249.099999999999</v>
      </c>
      <c r="M53" s="48">
        <f>ROUND(+M48+M9+M51+M52,1)</f>
        <v>16631</v>
      </c>
      <c r="N53" s="48">
        <f t="shared" si="22"/>
        <v>18856.5</v>
      </c>
      <c r="O53" s="48">
        <f t="shared" si="22"/>
        <v>206157</v>
      </c>
      <c r="P53" s="48">
        <f t="shared" si="22"/>
        <v>20981.8</v>
      </c>
      <c r="Q53" s="48">
        <f t="shared" si="22"/>
        <v>17192</v>
      </c>
      <c r="R53" s="48">
        <f t="shared" si="22"/>
        <v>18139</v>
      </c>
      <c r="S53" s="48">
        <f t="shared" si="22"/>
        <v>22617.3</v>
      </c>
      <c r="T53" s="48">
        <f t="shared" si="22"/>
        <v>32720.3</v>
      </c>
      <c r="U53" s="48">
        <f t="shared" si="22"/>
        <v>18964.099999999999</v>
      </c>
      <c r="V53" s="48">
        <f t="shared" si="22"/>
        <v>20180.3</v>
      </c>
      <c r="W53" s="48">
        <f>ROUND(+W48+W9+W51+W52,1)</f>
        <v>19276.599999999999</v>
      </c>
      <c r="X53" s="48">
        <f>ROUND(+X48+X9+X51+X52,1)</f>
        <v>18296.599999999999</v>
      </c>
      <c r="Y53" s="48">
        <f>ROUND(+Y48+Y9+Y51+Y52,1)</f>
        <v>18909.099999999999</v>
      </c>
      <c r="Z53" s="48">
        <f>ROUND(+Z48+Z9+Z51+Z52,1)</f>
        <v>21311.200000000001</v>
      </c>
      <c r="AA53" s="48">
        <f t="shared" si="22"/>
        <v>19519.099999999999</v>
      </c>
      <c r="AB53" s="48">
        <f t="shared" si="22"/>
        <v>248107.4</v>
      </c>
      <c r="AC53" s="48">
        <f t="shared" si="20"/>
        <v>41950.399999999994</v>
      </c>
      <c r="AD53" s="49">
        <f>+AC53/O53*100</f>
        <v>20.348763321158145</v>
      </c>
      <c r="AE53" s="2"/>
      <c r="AF53" s="3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</row>
    <row r="54" spans="1:256" ht="21.75" customHeight="1" thickTop="1">
      <c r="A54" s="50"/>
      <c r="B54" s="51" t="s">
        <v>62</v>
      </c>
      <c r="C54" s="52">
        <v>2.6</v>
      </c>
      <c r="D54" s="53">
        <v>2.6</v>
      </c>
      <c r="E54" s="52">
        <v>3.5</v>
      </c>
      <c r="F54" s="54">
        <v>9.6</v>
      </c>
      <c r="G54" s="54">
        <v>6.7</v>
      </c>
      <c r="H54" s="54">
        <v>2.5</v>
      </c>
      <c r="I54" s="54">
        <v>2.9</v>
      </c>
      <c r="J54" s="54">
        <v>3.5</v>
      </c>
      <c r="K54" s="54">
        <v>17.100000000000001</v>
      </c>
      <c r="L54" s="54">
        <v>11.6</v>
      </c>
      <c r="M54" s="54">
        <v>8.5</v>
      </c>
      <c r="N54" s="54">
        <v>3.4</v>
      </c>
      <c r="O54" s="55">
        <f>SUM(C54:N54)</f>
        <v>74.5</v>
      </c>
      <c r="P54" s="52">
        <v>7.6</v>
      </c>
      <c r="Q54" s="54">
        <v>3.3</v>
      </c>
      <c r="R54" s="54">
        <v>4.0999999999999996</v>
      </c>
      <c r="S54" s="54">
        <v>2.5</v>
      </c>
      <c r="T54" s="54">
        <v>11.9</v>
      </c>
      <c r="U54" s="54">
        <v>4.5999999999999996</v>
      </c>
      <c r="V54" s="54">
        <v>5</v>
      </c>
      <c r="W54" s="54">
        <v>25.690172839999999</v>
      </c>
      <c r="X54" s="54">
        <v>19.7</v>
      </c>
      <c r="Y54" s="54">
        <v>2.2270873099999999</v>
      </c>
      <c r="Z54" s="54">
        <v>6.1</v>
      </c>
      <c r="AA54" s="54">
        <v>2.5</v>
      </c>
      <c r="AB54" s="54">
        <f>SUM(P54:AA54)</f>
        <v>95.217260150000001</v>
      </c>
      <c r="AC54" s="54">
        <f t="shared" si="20"/>
        <v>20.717260150000001</v>
      </c>
      <c r="AD54" s="53">
        <f>+AC54/O54*100</f>
        <v>27.808402885906041</v>
      </c>
      <c r="AE54" s="2"/>
      <c r="AF54" s="3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</row>
    <row r="55" spans="1:256" ht="16.5" customHeight="1">
      <c r="B55" s="56" t="s">
        <v>63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4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4"/>
      <c r="AD55" s="4"/>
      <c r="AE55" s="2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</row>
    <row r="56" spans="1:256" ht="13.5" customHeight="1">
      <c r="B56" s="59" t="s">
        <v>64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E56" s="2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</row>
    <row r="57" spans="1:256" ht="13.5" customHeight="1">
      <c r="B57" s="59" t="s">
        <v>65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D57" s="2"/>
      <c r="AE57" s="2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</row>
    <row r="58" spans="1:256" s="62" customFormat="1" ht="22.5" customHeight="1">
      <c r="B58" s="23" t="s">
        <v>67</v>
      </c>
      <c r="C58" s="63"/>
      <c r="D58" s="63"/>
      <c r="E58" s="63"/>
      <c r="O58" s="64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D58" s="66"/>
      <c r="AE58" s="66"/>
    </row>
    <row r="59" spans="1:256" ht="5.25" customHeight="1">
      <c r="B59" s="6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2"/>
      <c r="AC59" s="2"/>
      <c r="AD59" s="2"/>
      <c r="AE59" s="2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</row>
    <row r="60" spans="1:256" s="69" customFormat="1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2"/>
      <c r="AC60" s="2"/>
      <c r="AD60" s="2"/>
      <c r="AE60" s="72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 t="s">
        <v>66</v>
      </c>
      <c r="CT60" s="70" t="s">
        <v>66</v>
      </c>
      <c r="CU60" s="70" t="s">
        <v>66</v>
      </c>
      <c r="CV60" s="70" t="s">
        <v>66</v>
      </c>
      <c r="CW60" s="70" t="s">
        <v>66</v>
      </c>
      <c r="CX60" s="70" t="s">
        <v>66</v>
      </c>
      <c r="CY60" s="70" t="s">
        <v>66</v>
      </c>
      <c r="CZ60" s="70" t="s">
        <v>66</v>
      </c>
      <c r="DA60" s="70" t="s">
        <v>66</v>
      </c>
      <c r="DB60" s="70" t="s">
        <v>66</v>
      </c>
      <c r="DC60" s="70" t="s">
        <v>66</v>
      </c>
      <c r="DD60" s="70" t="s">
        <v>66</v>
      </c>
      <c r="DE60" s="70" t="s">
        <v>66</v>
      </c>
      <c r="DF60" s="70" t="s">
        <v>66</v>
      </c>
      <c r="DG60" s="70" t="s">
        <v>66</v>
      </c>
      <c r="DH60" s="70" t="s">
        <v>66</v>
      </c>
      <c r="DI60" s="70" t="s">
        <v>66</v>
      </c>
      <c r="DJ60" s="70" t="s">
        <v>66</v>
      </c>
      <c r="DK60" s="70" t="s">
        <v>66</v>
      </c>
      <c r="DL60" s="70" t="s">
        <v>66</v>
      </c>
      <c r="DM60" s="70" t="s">
        <v>66</v>
      </c>
      <c r="DN60" s="70" t="s">
        <v>66</v>
      </c>
      <c r="DO60" s="70" t="s">
        <v>66</v>
      </c>
      <c r="DP60" s="70" t="s">
        <v>66</v>
      </c>
      <c r="DQ60" s="70" t="s">
        <v>66</v>
      </c>
      <c r="DR60" s="70" t="s">
        <v>66</v>
      </c>
      <c r="DS60" s="70" t="s">
        <v>66</v>
      </c>
      <c r="DT60" s="70" t="s">
        <v>66</v>
      </c>
      <c r="DU60" s="70" t="s">
        <v>66</v>
      </c>
      <c r="DV60" s="70" t="s">
        <v>66</v>
      </c>
      <c r="DW60" s="70" t="s">
        <v>66</v>
      </c>
      <c r="DX60" s="70" t="s">
        <v>66</v>
      </c>
      <c r="DY60" s="70" t="s">
        <v>66</v>
      </c>
      <c r="DZ60" s="70" t="s">
        <v>66</v>
      </c>
      <c r="EA60" s="70" t="s">
        <v>66</v>
      </c>
      <c r="EB60" s="70" t="s">
        <v>66</v>
      </c>
      <c r="EC60" s="70" t="s">
        <v>66</v>
      </c>
      <c r="ED60" s="70" t="s">
        <v>66</v>
      </c>
      <c r="EE60" s="70" t="s">
        <v>66</v>
      </c>
      <c r="EF60" s="70" t="s">
        <v>66</v>
      </c>
      <c r="EG60" s="70" t="s">
        <v>66</v>
      </c>
      <c r="EH60" s="70" t="s">
        <v>66</v>
      </c>
      <c r="EI60" s="70" t="s">
        <v>66</v>
      </c>
      <c r="EJ60" s="70" t="s">
        <v>66</v>
      </c>
      <c r="EK60" s="70" t="s">
        <v>66</v>
      </c>
      <c r="EL60" s="70" t="s">
        <v>66</v>
      </c>
      <c r="EM60" s="70" t="s">
        <v>66</v>
      </c>
      <c r="EN60" s="70" t="s">
        <v>66</v>
      </c>
      <c r="EO60" s="70" t="s">
        <v>66</v>
      </c>
      <c r="EP60" s="70" t="s">
        <v>66</v>
      </c>
      <c r="EQ60" s="70" t="s">
        <v>66</v>
      </c>
      <c r="ER60" s="70" t="s">
        <v>66</v>
      </c>
      <c r="ES60" s="70" t="s">
        <v>66</v>
      </c>
      <c r="ET60" s="70" t="s">
        <v>66</v>
      </c>
      <c r="EU60" s="70" t="s">
        <v>66</v>
      </c>
      <c r="EV60" s="70" t="s">
        <v>66</v>
      </c>
      <c r="EW60" s="70" t="s">
        <v>66</v>
      </c>
      <c r="EX60" s="70" t="s">
        <v>66</v>
      </c>
      <c r="EY60" s="70" t="s">
        <v>66</v>
      </c>
      <c r="EZ60" s="70" t="s">
        <v>66</v>
      </c>
      <c r="FA60" s="70" t="s">
        <v>66</v>
      </c>
      <c r="FB60" s="70" t="s">
        <v>66</v>
      </c>
      <c r="FC60" s="70" t="s">
        <v>66</v>
      </c>
      <c r="FD60" s="70" t="s">
        <v>66</v>
      </c>
      <c r="FE60" s="70" t="s">
        <v>66</v>
      </c>
      <c r="FF60" s="70" t="s">
        <v>66</v>
      </c>
      <c r="FG60" s="70" t="s">
        <v>66</v>
      </c>
      <c r="FH60" s="70" t="s">
        <v>66</v>
      </c>
      <c r="FI60" s="70" t="s">
        <v>66</v>
      </c>
      <c r="FJ60" s="70" t="s">
        <v>66</v>
      </c>
      <c r="FK60" s="70" t="s">
        <v>66</v>
      </c>
      <c r="FL60" s="70" t="s">
        <v>66</v>
      </c>
      <c r="FM60" s="70" t="s">
        <v>66</v>
      </c>
      <c r="FN60" s="70" t="s">
        <v>66</v>
      </c>
      <c r="FO60" s="70" t="s">
        <v>66</v>
      </c>
      <c r="FP60" s="70" t="s">
        <v>66</v>
      </c>
      <c r="FQ60" s="70" t="s">
        <v>66</v>
      </c>
      <c r="FR60" s="70" t="s">
        <v>66</v>
      </c>
      <c r="FS60" s="70" t="s">
        <v>66</v>
      </c>
      <c r="FT60" s="70" t="s">
        <v>66</v>
      </c>
      <c r="FU60" s="70" t="s">
        <v>66</v>
      </c>
      <c r="FV60" s="70" t="s">
        <v>66</v>
      </c>
      <c r="FW60" s="70" t="s">
        <v>66</v>
      </c>
      <c r="FX60" s="70" t="s">
        <v>66</v>
      </c>
      <c r="FY60" s="70" t="s">
        <v>66</v>
      </c>
      <c r="FZ60" s="70" t="s">
        <v>66</v>
      </c>
      <c r="GA60" s="70" t="s">
        <v>66</v>
      </c>
      <c r="GB60" s="70" t="s">
        <v>66</v>
      </c>
      <c r="GC60" s="70" t="s">
        <v>66</v>
      </c>
      <c r="GD60" s="70" t="s">
        <v>66</v>
      </c>
      <c r="GE60" s="70" t="s">
        <v>66</v>
      </c>
      <c r="GF60" s="70" t="s">
        <v>66</v>
      </c>
      <c r="GG60" s="70" t="s">
        <v>66</v>
      </c>
      <c r="GH60" s="70" t="s">
        <v>66</v>
      </c>
      <c r="GI60" s="70" t="s">
        <v>66</v>
      </c>
      <c r="GJ60" s="70" t="s">
        <v>66</v>
      </c>
      <c r="GK60" s="70" t="s">
        <v>66</v>
      </c>
      <c r="GL60" s="70" t="s">
        <v>66</v>
      </c>
      <c r="GM60" s="70" t="s">
        <v>66</v>
      </c>
      <c r="GN60" s="70" t="s">
        <v>66</v>
      </c>
      <c r="GO60" s="70" t="s">
        <v>66</v>
      </c>
      <c r="GP60" s="70" t="s">
        <v>66</v>
      </c>
      <c r="GQ60" s="70" t="s">
        <v>66</v>
      </c>
      <c r="GR60" s="70" t="s">
        <v>66</v>
      </c>
      <c r="GS60" s="70" t="s">
        <v>66</v>
      </c>
      <c r="GT60" s="70" t="s">
        <v>66</v>
      </c>
      <c r="GU60" s="70" t="s">
        <v>66</v>
      </c>
      <c r="GV60" s="70" t="s">
        <v>66</v>
      </c>
      <c r="GW60" s="70" t="s">
        <v>66</v>
      </c>
      <c r="GX60" s="70" t="s">
        <v>66</v>
      </c>
      <c r="GY60" s="70" t="s">
        <v>66</v>
      </c>
      <c r="GZ60" s="70" t="s">
        <v>66</v>
      </c>
      <c r="HA60" s="70" t="s">
        <v>66</v>
      </c>
      <c r="HB60" s="70" t="s">
        <v>66</v>
      </c>
      <c r="HC60" s="70" t="s">
        <v>66</v>
      </c>
      <c r="HD60" s="70" t="s">
        <v>66</v>
      </c>
      <c r="HE60" s="70" t="s">
        <v>66</v>
      </c>
      <c r="HF60" s="70" t="s">
        <v>66</v>
      </c>
      <c r="HG60" s="70" t="s">
        <v>66</v>
      </c>
      <c r="HH60" s="70" t="s">
        <v>66</v>
      </c>
      <c r="HI60" s="70" t="s">
        <v>66</v>
      </c>
      <c r="HJ60" s="70" t="s">
        <v>66</v>
      </c>
      <c r="HK60" s="70" t="s">
        <v>66</v>
      </c>
      <c r="HL60" s="70" t="s">
        <v>66</v>
      </c>
      <c r="HM60" s="70" t="s">
        <v>66</v>
      </c>
      <c r="HN60" s="70" t="s">
        <v>66</v>
      </c>
      <c r="HO60" s="70" t="s">
        <v>66</v>
      </c>
      <c r="HP60" s="70" t="s">
        <v>66</v>
      </c>
      <c r="HQ60" s="70" t="s">
        <v>66</v>
      </c>
      <c r="HR60" s="70" t="s">
        <v>66</v>
      </c>
      <c r="HS60" s="70" t="s">
        <v>66</v>
      </c>
      <c r="HT60" s="70" t="s">
        <v>66</v>
      </c>
      <c r="HU60" s="70" t="s">
        <v>66</v>
      </c>
      <c r="HV60" s="70" t="s">
        <v>66</v>
      </c>
      <c r="HW60" s="70" t="s">
        <v>66</v>
      </c>
      <c r="HX60" s="70" t="s">
        <v>66</v>
      </c>
      <c r="HY60" s="70" t="s">
        <v>66</v>
      </c>
      <c r="HZ60" s="70" t="s">
        <v>66</v>
      </c>
      <c r="IA60" s="70" t="s">
        <v>66</v>
      </c>
      <c r="IB60" s="70" t="s">
        <v>66</v>
      </c>
      <c r="IC60" s="70" t="s">
        <v>66</v>
      </c>
      <c r="ID60" s="70" t="s">
        <v>66</v>
      </c>
      <c r="IE60" s="70" t="s">
        <v>66</v>
      </c>
      <c r="IF60" s="70" t="s">
        <v>66</v>
      </c>
      <c r="IG60" s="70" t="s">
        <v>66</v>
      </c>
      <c r="IH60" s="70" t="s">
        <v>66</v>
      </c>
      <c r="II60" s="70" t="s">
        <v>66</v>
      </c>
      <c r="IJ60" s="70" t="s">
        <v>66</v>
      </c>
      <c r="IK60" s="70" t="s">
        <v>66</v>
      </c>
      <c r="IL60" s="70" t="s">
        <v>66</v>
      </c>
      <c r="IM60" s="70" t="s">
        <v>66</v>
      </c>
      <c r="IN60" s="70" t="s">
        <v>66</v>
      </c>
      <c r="IO60" s="70" t="s">
        <v>66</v>
      </c>
      <c r="IP60" s="70" t="s">
        <v>66</v>
      </c>
      <c r="IQ60" s="70" t="s">
        <v>66</v>
      </c>
      <c r="IR60" s="70" t="s">
        <v>66</v>
      </c>
      <c r="IS60" s="70" t="s">
        <v>66</v>
      </c>
      <c r="IT60" s="70" t="s">
        <v>66</v>
      </c>
      <c r="IU60" s="70" t="s">
        <v>66</v>
      </c>
      <c r="IV60" s="70" t="s">
        <v>66</v>
      </c>
    </row>
    <row r="61" spans="1:256">
      <c r="B61" s="73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9"/>
      <c r="P61" s="69"/>
      <c r="Q61" s="69"/>
      <c r="R61" s="69"/>
      <c r="S61" s="69"/>
      <c r="T61" s="69"/>
      <c r="U61" s="69"/>
      <c r="V61" s="74"/>
      <c r="W61" s="69"/>
      <c r="X61" s="69"/>
      <c r="Y61" s="69"/>
      <c r="Z61" s="69"/>
      <c r="AA61" s="69"/>
      <c r="AB61" s="2"/>
      <c r="AC61" s="2"/>
      <c r="AD61" s="70"/>
      <c r="AE61" s="2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>
        <v>6.7686993480250777E-322</v>
      </c>
      <c r="BS61" s="4">
        <v>6.7686993480250777E-322</v>
      </c>
      <c r="BT61" s="4">
        <v>6.7686993480250777E-322</v>
      </c>
      <c r="BU61" s="4">
        <v>6.7686993480250777E-322</v>
      </c>
      <c r="BV61" s="4">
        <v>6.7686993480250777E-322</v>
      </c>
      <c r="BW61" s="4">
        <v>6.7686993480250777E-322</v>
      </c>
      <c r="BX61" s="4">
        <v>6.7686993480250777E-322</v>
      </c>
      <c r="BY61" s="4"/>
      <c r="BZ61" s="4"/>
      <c r="CA61" s="4"/>
      <c r="CB61" s="4"/>
      <c r="CC61" s="4"/>
      <c r="CD61" s="4"/>
      <c r="CE61" s="4"/>
    </row>
    <row r="62" spans="1:256">
      <c r="B62" s="7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2"/>
      <c r="AC62" s="2"/>
      <c r="AD62" s="2"/>
      <c r="AE62" s="2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</row>
    <row r="63" spans="1:25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2"/>
      <c r="AC63" s="2"/>
      <c r="AD63" s="2"/>
      <c r="AE63" s="2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</row>
    <row r="64" spans="1:25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2"/>
      <c r="AC64" s="2"/>
      <c r="AD64" s="2"/>
      <c r="AE64" s="2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</row>
    <row r="65" spans="2:8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</row>
    <row r="66" spans="2:83">
      <c r="B66" s="7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</row>
    <row r="67" spans="2:83">
      <c r="B67" s="7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77"/>
      <c r="AB67" s="2"/>
      <c r="AC67" s="2"/>
      <c r="AD67" s="2"/>
      <c r="AE67" s="2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</row>
    <row r="68" spans="2:83">
      <c r="B68" s="7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77"/>
      <c r="AB68" s="2"/>
      <c r="AC68" s="2"/>
      <c r="AD68" s="2"/>
      <c r="AE68" s="2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</row>
    <row r="69" spans="2:8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</row>
    <row r="70" spans="2:83">
      <c r="B70" s="7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</row>
    <row r="71" spans="2:8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</row>
    <row r="72" spans="2:83">
      <c r="B72" s="7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</row>
    <row r="73" spans="2:83">
      <c r="B73" s="7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</row>
    <row r="74" spans="2:8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</row>
    <row r="75" spans="2:8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</row>
    <row r="76" spans="2:8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</row>
    <row r="77" spans="2:8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</row>
    <row r="78" spans="2:8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</row>
    <row r="79" spans="2:8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</row>
    <row r="80" spans="2:8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</row>
    <row r="81" spans="2:8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</row>
    <row r="82" spans="2:8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</row>
    <row r="83" spans="2:8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</row>
    <row r="84" spans="2:8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</row>
    <row r="85" spans="2:8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</row>
    <row r="86" spans="2:8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</row>
    <row r="87" spans="2:8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</row>
    <row r="88" spans="2:8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</row>
    <row r="89" spans="2:8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</row>
    <row r="90" spans="2:8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</row>
    <row r="91" spans="2:8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</row>
    <row r="92" spans="2:8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</row>
    <row r="93" spans="2:8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</row>
    <row r="94" spans="2:8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</row>
    <row r="95" spans="2:8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</row>
    <row r="96" spans="2:8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</row>
    <row r="97" spans="2:8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</row>
    <row r="98" spans="2:8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</row>
    <row r="99" spans="2:8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</row>
    <row r="100" spans="2:8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</row>
    <row r="101" spans="2:8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</row>
    <row r="102" spans="2:83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</row>
    <row r="103" spans="2:8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</row>
    <row r="104" spans="2:8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</row>
    <row r="105" spans="2:83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</row>
    <row r="106" spans="2:8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</row>
    <row r="107" spans="2:83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</row>
    <row r="108" spans="2:83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</row>
    <row r="109" spans="2:83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</row>
    <row r="110" spans="2:8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</row>
    <row r="111" spans="2:83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</row>
    <row r="112" spans="2:8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</row>
    <row r="113" spans="2:83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</row>
    <row r="114" spans="2:83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</row>
    <row r="115" spans="2:83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</row>
    <row r="116" spans="2:83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</row>
    <row r="117" spans="2:8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</row>
    <row r="118" spans="2:83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</row>
    <row r="119" spans="2:83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</row>
    <row r="120" spans="2:83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</row>
    <row r="121" spans="2:83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</row>
    <row r="122" spans="2:83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</row>
    <row r="123" spans="2:8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</row>
    <row r="124" spans="2:83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</row>
    <row r="125" spans="2:83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</row>
    <row r="126" spans="2:83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</row>
    <row r="127" spans="2:83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</row>
    <row r="128" spans="2:83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</row>
    <row r="129" spans="2:83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</row>
    <row r="130" spans="2:83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</row>
    <row r="131" spans="2:83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</row>
    <row r="132" spans="2:83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</row>
    <row r="133" spans="2:83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</row>
    <row r="134" spans="2:8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</row>
    <row r="135" spans="2:8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</row>
    <row r="136" spans="2:83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</row>
    <row r="137" spans="2:83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</row>
    <row r="138" spans="2:83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</row>
    <row r="139" spans="2:83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</row>
    <row r="140" spans="2:83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</row>
    <row r="141" spans="2:83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</row>
    <row r="142" spans="2:83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</row>
    <row r="143" spans="2:83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</row>
    <row r="144" spans="2:83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</row>
    <row r="145" spans="2:83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</row>
    <row r="146" spans="2:83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</row>
    <row r="147" spans="2:83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</row>
    <row r="148" spans="2:83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</row>
    <row r="149" spans="2:83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</row>
    <row r="150" spans="2:83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</row>
    <row r="151" spans="2:83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</row>
    <row r="152" spans="2:83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</row>
    <row r="153" spans="2:83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</row>
    <row r="154" spans="2:83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</row>
    <row r="155" spans="2:83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</row>
    <row r="156" spans="2:8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</row>
    <row r="157" spans="2:83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</row>
    <row r="158" spans="2:83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</row>
    <row r="159" spans="2:83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</row>
    <row r="160" spans="2:83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</row>
    <row r="161" spans="2:83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</row>
    <row r="162" spans="2:83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</row>
    <row r="163" spans="2:83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</row>
    <row r="164" spans="2:83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</row>
    <row r="165" spans="2:83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</row>
    <row r="166" spans="2:83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</row>
    <row r="167" spans="2:83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</row>
    <row r="168" spans="2:83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</row>
    <row r="169" spans="2:83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</row>
    <row r="170" spans="2:83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</row>
    <row r="171" spans="2:83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</row>
    <row r="172" spans="2:83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</row>
    <row r="173" spans="2:83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</row>
    <row r="174" spans="2:83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</row>
    <row r="175" spans="2:83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</row>
    <row r="176" spans="2:83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</row>
    <row r="177" spans="2:83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</row>
    <row r="178" spans="2:8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</row>
    <row r="179" spans="2:83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</row>
    <row r="180" spans="2:83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</row>
    <row r="181" spans="2:83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</row>
    <row r="182" spans="2:83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</row>
    <row r="183" spans="2:83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</row>
    <row r="184" spans="2:83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</row>
    <row r="185" spans="2:83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</row>
    <row r="186" spans="2:83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</row>
    <row r="187" spans="2:83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</row>
    <row r="188" spans="2:83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</row>
    <row r="189" spans="2:83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</row>
    <row r="190" spans="2:83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</row>
    <row r="191" spans="2:83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</row>
    <row r="192" spans="2:83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</row>
    <row r="193" spans="2:83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</row>
    <row r="194" spans="2:83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</row>
    <row r="195" spans="2:83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</row>
    <row r="196" spans="2:83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</row>
    <row r="197" spans="2:83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</row>
    <row r="198" spans="2:83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</row>
    <row r="199" spans="2:83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</row>
    <row r="200" spans="2:83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</row>
    <row r="201" spans="2:83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</row>
    <row r="202" spans="2:83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</row>
    <row r="203" spans="2:83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</row>
    <row r="204" spans="2:83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</row>
    <row r="205" spans="2:83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</row>
    <row r="206" spans="2:83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</row>
    <row r="207" spans="2:83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</row>
    <row r="208" spans="2:83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</row>
    <row r="209" spans="2:83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</row>
    <row r="210" spans="2:83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</row>
    <row r="211" spans="2:83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</row>
    <row r="212" spans="2:83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</row>
    <row r="213" spans="2:83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</row>
    <row r="214" spans="2:83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</row>
    <row r="215" spans="2:83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</row>
    <row r="216" spans="2:83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</row>
    <row r="217" spans="2:83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</row>
    <row r="218" spans="2:83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</row>
    <row r="219" spans="2:83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</row>
    <row r="220" spans="2:83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</row>
    <row r="221" spans="2:83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</row>
    <row r="222" spans="2:83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</row>
    <row r="223" spans="2:83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</row>
    <row r="224" spans="2:83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</row>
    <row r="225" spans="2:83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</row>
    <row r="226" spans="2:83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</row>
    <row r="227" spans="2:83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</row>
    <row r="228" spans="2:83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</row>
    <row r="229" spans="2:83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</row>
    <row r="230" spans="2:83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</row>
    <row r="231" spans="2:83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</row>
    <row r="232" spans="2:83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</row>
    <row r="233" spans="2:83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</row>
    <row r="234" spans="2:83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</row>
    <row r="235" spans="2:83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</row>
    <row r="236" spans="2:83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</row>
    <row r="237" spans="2:83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</row>
    <row r="238" spans="2:83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</row>
    <row r="239" spans="2:83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</row>
    <row r="240" spans="2:83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</row>
    <row r="241" spans="2:83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</row>
    <row r="242" spans="2:83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</row>
    <row r="243" spans="2:83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</row>
    <row r="244" spans="2:83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</row>
    <row r="245" spans="2:83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</row>
    <row r="246" spans="2:83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</row>
    <row r="247" spans="2:83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</row>
    <row r="248" spans="2:83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</row>
    <row r="249" spans="2:83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</row>
    <row r="250" spans="2:83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</row>
    <row r="251" spans="2:83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</row>
    <row r="252" spans="2:83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</row>
    <row r="253" spans="2:83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</row>
    <row r="254" spans="2:83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</row>
    <row r="255" spans="2:83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</row>
    <row r="256" spans="2:83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</row>
    <row r="257" spans="2:83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</row>
    <row r="258" spans="2:83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</row>
    <row r="259" spans="2:83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</row>
    <row r="260" spans="2:83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</row>
    <row r="261" spans="2:83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</row>
    <row r="262" spans="2:83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</row>
    <row r="263" spans="2:83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</row>
    <row r="264" spans="2:83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</row>
    <row r="265" spans="2:83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</row>
    <row r="266" spans="2:83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</row>
    <row r="267" spans="2:83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</row>
    <row r="268" spans="2:83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</row>
    <row r="269" spans="2:83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</row>
    <row r="270" spans="2:83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</row>
    <row r="271" spans="2:83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</row>
    <row r="272" spans="2:83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</row>
    <row r="273" spans="2:83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</row>
    <row r="274" spans="2:83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</row>
    <row r="275" spans="2:83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</row>
    <row r="276" spans="2:83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</row>
    <row r="277" spans="2:83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</row>
    <row r="278" spans="2:83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</row>
    <row r="279" spans="2:83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</row>
    <row r="280" spans="2:83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</row>
    <row r="281" spans="2:83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</row>
    <row r="282" spans="2:83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</row>
    <row r="283" spans="2:83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</row>
    <row r="284" spans="2:83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</row>
    <row r="285" spans="2:83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</row>
    <row r="286" spans="2:83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</row>
    <row r="287" spans="2:83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</row>
    <row r="288" spans="2:83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</row>
    <row r="289" spans="2:83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</row>
    <row r="290" spans="2:83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</row>
    <row r="291" spans="2:83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</row>
    <row r="292" spans="2:83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</row>
    <row r="293" spans="2:83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</row>
    <row r="294" spans="2:83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</row>
    <row r="295" spans="2:83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</row>
    <row r="296" spans="2:83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</row>
    <row r="297" spans="2:83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</row>
    <row r="298" spans="2:83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</row>
    <row r="299" spans="2:83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</row>
    <row r="300" spans="2:83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</row>
    <row r="301" spans="2:83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</row>
    <row r="302" spans="2:83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</row>
    <row r="303" spans="2:83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</row>
    <row r="304" spans="2:83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</row>
    <row r="305" spans="2:83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</row>
    <row r="306" spans="2:83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</row>
    <row r="307" spans="2:83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</row>
    <row r="308" spans="2:83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</row>
    <row r="309" spans="2:83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</row>
    <row r="310" spans="2:83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</row>
    <row r="311" spans="2:83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</row>
    <row r="312" spans="2:83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</row>
    <row r="313" spans="2:83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</row>
    <row r="314" spans="2:83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</row>
    <row r="315" spans="2:83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</row>
    <row r="316" spans="2:83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</row>
    <row r="317" spans="2:83">
      <c r="B317" s="78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</row>
    <row r="318" spans="2:83">
      <c r="B318" s="78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</row>
    <row r="319" spans="2:83">
      <c r="B319" s="78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</row>
    <row r="320" spans="2:83">
      <c r="B320" s="78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</row>
    <row r="321" spans="2:31">
      <c r="B321" s="78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</row>
    <row r="322" spans="2:31">
      <c r="B322" s="78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</row>
    <row r="323" spans="2:31">
      <c r="B323" s="78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</row>
    <row r="324" spans="2:31">
      <c r="B324" s="78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</row>
    <row r="325" spans="2:31">
      <c r="B325" s="78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</row>
    <row r="326" spans="2:31">
      <c r="B326" s="78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</row>
    <row r="327" spans="2:31">
      <c r="B327" s="78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</row>
    <row r="328" spans="2:31">
      <c r="B328" s="78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</row>
    <row r="329" spans="2:31">
      <c r="B329" s="78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</row>
    <row r="330" spans="2:31">
      <c r="B330" s="78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</row>
    <row r="331" spans="2:31">
      <c r="B331" s="78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</row>
    <row r="332" spans="2:31">
      <c r="B332" s="78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</row>
    <row r="333" spans="2:31">
      <c r="B333" s="78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</row>
    <row r="334" spans="2:31">
      <c r="B334" s="78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</row>
    <row r="335" spans="2:31">
      <c r="B335" s="78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</row>
    <row r="336" spans="2:31">
      <c r="B336" s="78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</row>
    <row r="337" spans="2:31">
      <c r="B337" s="78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</row>
    <row r="338" spans="2:31">
      <c r="B338" s="78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</row>
    <row r="339" spans="2:31">
      <c r="B339" s="78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</row>
    <row r="340" spans="2:31">
      <c r="B340" s="78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</row>
    <row r="341" spans="2:31">
      <c r="B341" s="78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</row>
    <row r="342" spans="2:31">
      <c r="B342" s="78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</row>
    <row r="343" spans="2:31">
      <c r="B343" s="78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</row>
    <row r="344" spans="2:31">
      <c r="B344" s="78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</row>
    <row r="345" spans="2:31">
      <c r="B345" s="78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</row>
    <row r="346" spans="2:31">
      <c r="B346" s="78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</row>
    <row r="347" spans="2:31">
      <c r="B347" s="78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</row>
    <row r="348" spans="2:31">
      <c r="B348" s="78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</row>
    <row r="349" spans="2:31">
      <c r="B349" s="78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</row>
    <row r="350" spans="2:31">
      <c r="B350" s="78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</row>
    <row r="351" spans="2:31">
      <c r="B351" s="78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</row>
    <row r="352" spans="2:31">
      <c r="B352" s="78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</row>
    <row r="353" spans="2:31">
      <c r="B353" s="78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</row>
    <row r="354" spans="2:31">
      <c r="B354" s="78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</row>
    <row r="355" spans="2:31">
      <c r="B355" s="78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</row>
    <row r="356" spans="2:31">
      <c r="B356" s="78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</row>
    <row r="357" spans="2:31">
      <c r="B357" s="78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</row>
    <row r="358" spans="2:31">
      <c r="B358" s="78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</row>
    <row r="359" spans="2:31">
      <c r="B359" s="78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</row>
    <row r="360" spans="2:31">
      <c r="B360" s="78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</row>
    <row r="361" spans="2:31">
      <c r="B361" s="78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</row>
    <row r="362" spans="2:31">
      <c r="B362" s="78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</row>
    <row r="363" spans="2:31">
      <c r="B363" s="78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</row>
    <row r="364" spans="2:31">
      <c r="B364" s="78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</row>
    <row r="365" spans="2:31">
      <c r="B365" s="78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</row>
    <row r="366" spans="2:31">
      <c r="B366" s="78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</row>
    <row r="367" spans="2:31">
      <c r="B367" s="78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</row>
    <row r="368" spans="2:31">
      <c r="B368" s="78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</row>
    <row r="369" spans="2:31">
      <c r="B369" s="78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</row>
    <row r="370" spans="2:31">
      <c r="B370" s="78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</row>
    <row r="371" spans="2:31">
      <c r="B371" s="78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</row>
    <row r="372" spans="2:31">
      <c r="B372" s="78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</row>
    <row r="373" spans="2:31">
      <c r="B373" s="78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</row>
    <row r="374" spans="2:31">
      <c r="B374" s="78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</row>
    <row r="375" spans="2:31">
      <c r="B375" s="78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</row>
    <row r="376" spans="2:31">
      <c r="B376" s="78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</row>
    <row r="377" spans="2:31">
      <c r="B377" s="78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</row>
    <row r="378" spans="2:31">
      <c r="B378" s="78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</row>
    <row r="379" spans="2:31">
      <c r="B379" s="78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</row>
    <row r="380" spans="2:31">
      <c r="B380" s="78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</row>
    <row r="381" spans="2:31">
      <c r="B381" s="78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</row>
    <row r="382" spans="2:31">
      <c r="B382" s="78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</row>
    <row r="383" spans="2:31">
      <c r="B383" s="78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</row>
    <row r="384" spans="2:31">
      <c r="B384" s="78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</row>
    <row r="385" spans="2:31">
      <c r="B385" s="78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</row>
    <row r="386" spans="2:31">
      <c r="B386" s="78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</row>
    <row r="387" spans="2:31">
      <c r="B387" s="78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</row>
    <row r="388" spans="2:31">
      <c r="B388" s="78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</row>
    <row r="389" spans="2:31">
      <c r="B389" s="78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</row>
    <row r="390" spans="2:31">
      <c r="B390" s="78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</row>
    <row r="391" spans="2:31">
      <c r="B391" s="78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</row>
    <row r="392" spans="2:31">
      <c r="B392" s="78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</row>
    <row r="393" spans="2:31">
      <c r="B393" s="78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</row>
    <row r="394" spans="2:31">
      <c r="B394" s="78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</row>
    <row r="395" spans="2:31">
      <c r="B395" s="78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</row>
    <row r="396" spans="2:31">
      <c r="B396" s="78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</row>
    <row r="397" spans="2:31">
      <c r="B397" s="78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</row>
    <row r="398" spans="2:31">
      <c r="B398" s="78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</row>
    <row r="399" spans="2:31">
      <c r="B399" s="78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</row>
    <row r="400" spans="2:31">
      <c r="B400" s="78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</row>
    <row r="401" spans="2:30">
      <c r="B401" s="78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</row>
    <row r="402" spans="2:30">
      <c r="B402" s="78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</row>
    <row r="403" spans="2:30">
      <c r="B403" s="78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</row>
    <row r="404" spans="2:30">
      <c r="B404" s="78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</row>
    <row r="405" spans="2:30">
      <c r="B405" s="78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</row>
    <row r="406" spans="2:30"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</row>
    <row r="407" spans="2:30"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</row>
    <row r="408" spans="2:30"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</row>
    <row r="409" spans="2:30"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</row>
    <row r="410" spans="2:30"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</row>
    <row r="411" spans="2:30"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</row>
    <row r="412" spans="2:30"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</row>
    <row r="413" spans="2:30"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</row>
    <row r="414" spans="2:30"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</row>
    <row r="415" spans="2:30"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</row>
    <row r="416" spans="2:30"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</row>
    <row r="417" spans="2:30"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  <c r="AD417" s="79"/>
    </row>
    <row r="418" spans="2:30"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</row>
    <row r="419" spans="2:30"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</row>
    <row r="420" spans="2:30"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</row>
    <row r="421" spans="2:30"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</row>
    <row r="422" spans="2:30"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</row>
    <row r="423" spans="2:30"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</row>
    <row r="424" spans="2:30"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</row>
    <row r="425" spans="2:30"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</row>
    <row r="426" spans="2:30"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</row>
    <row r="427" spans="2:30"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</row>
    <row r="428" spans="2:30"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</row>
    <row r="429" spans="2:30"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</row>
    <row r="430" spans="2:30"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  <c r="AD430" s="79"/>
    </row>
    <row r="431" spans="2:30"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  <c r="AD431" s="79"/>
    </row>
    <row r="432" spans="2:30"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79"/>
      <c r="AD432" s="79"/>
    </row>
    <row r="433" spans="2:30"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79"/>
      <c r="AD433" s="79"/>
    </row>
    <row r="434" spans="2:30"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79"/>
      <c r="AD434" s="79"/>
    </row>
    <row r="435" spans="2:30"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79"/>
      <c r="AD435" s="79"/>
    </row>
    <row r="436" spans="2:30"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  <c r="AA436" s="79"/>
      <c r="AB436" s="79"/>
      <c r="AC436" s="79"/>
      <c r="AD436" s="79"/>
    </row>
    <row r="437" spans="2:30"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  <c r="AA437" s="79"/>
      <c r="AB437" s="79"/>
      <c r="AC437" s="79"/>
      <c r="AD437" s="79"/>
    </row>
    <row r="438" spans="2:30"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79"/>
      <c r="AD438" s="79"/>
    </row>
    <row r="439" spans="2:30"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79"/>
      <c r="AD439" s="79"/>
    </row>
    <row r="440" spans="2:30"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79"/>
      <c r="AD440" s="79"/>
    </row>
    <row r="441" spans="2:30"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79"/>
      <c r="AD441" s="79"/>
    </row>
    <row r="442" spans="2:30"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79"/>
      <c r="AD442" s="79"/>
    </row>
    <row r="443" spans="2:30"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79"/>
      <c r="AD443" s="79"/>
    </row>
    <row r="444" spans="2:30"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  <c r="AA444" s="79"/>
      <c r="AB444" s="79"/>
      <c r="AC444" s="79"/>
      <c r="AD444" s="79"/>
    </row>
    <row r="445" spans="2:30"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79"/>
      <c r="AD445" s="79"/>
    </row>
    <row r="446" spans="2:30"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79"/>
      <c r="AD446" s="79"/>
    </row>
    <row r="447" spans="2:30"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  <c r="AD447" s="79"/>
    </row>
    <row r="448" spans="2:30"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</row>
    <row r="449" spans="2:27"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  <c r="AA449" s="79"/>
    </row>
    <row r="450" spans="2:27"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  <c r="AA450" s="79"/>
    </row>
    <row r="451" spans="2:27"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  <c r="AA451" s="79"/>
    </row>
    <row r="452" spans="2:27"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  <c r="AA452" s="79"/>
    </row>
    <row r="453" spans="2:27"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  <c r="AA453" s="79"/>
    </row>
    <row r="454" spans="2:27"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  <c r="AA454" s="79"/>
    </row>
    <row r="455" spans="2:27"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  <c r="AA455" s="79"/>
    </row>
    <row r="456" spans="2:27"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  <c r="AA456" s="79"/>
    </row>
    <row r="457" spans="2:27"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</row>
    <row r="458" spans="2:27"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  <c r="AA458" s="79"/>
    </row>
    <row r="459" spans="2:27"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  <c r="AA459" s="79"/>
    </row>
    <row r="460" spans="2:27"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  <c r="AA460" s="79"/>
    </row>
    <row r="461" spans="2:27"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  <c r="AA461" s="79"/>
    </row>
    <row r="462" spans="2:27"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  <c r="AA462" s="79"/>
    </row>
    <row r="463" spans="2:27"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  <c r="AA463" s="79"/>
    </row>
    <row r="464" spans="2:27"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  <c r="AA464" s="79"/>
    </row>
    <row r="465" spans="2:27"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  <c r="AA465" s="79"/>
    </row>
    <row r="466" spans="2:27"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  <c r="AA466" s="79"/>
    </row>
    <row r="467" spans="2:27"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  <c r="AA467" s="79"/>
    </row>
    <row r="468" spans="2:27"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  <c r="AA468" s="79"/>
    </row>
    <row r="469" spans="2:27"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  <c r="AA469" s="79"/>
    </row>
    <row r="470" spans="2:27"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</row>
    <row r="471" spans="2:27"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  <c r="AA471" s="79"/>
    </row>
    <row r="472" spans="2:27"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  <c r="AA472" s="79"/>
    </row>
    <row r="473" spans="2:27"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  <c r="AA473" s="79"/>
    </row>
    <row r="474" spans="2:27"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  <c r="AA474" s="79"/>
    </row>
    <row r="475" spans="2:27"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  <c r="AA475" s="79"/>
    </row>
    <row r="476" spans="2:27"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  <c r="AA476" s="79"/>
    </row>
    <row r="477" spans="2:27"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  <c r="AA477" s="79"/>
    </row>
    <row r="478" spans="2:27"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  <c r="AA478" s="79"/>
    </row>
    <row r="479" spans="2:27"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  <c r="AA479" s="79"/>
    </row>
    <row r="480" spans="2:27"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  <c r="AA480" s="79"/>
    </row>
    <row r="481" spans="2:27"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  <c r="AA481" s="79"/>
    </row>
    <row r="482" spans="2:27"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  <c r="AA482" s="79"/>
    </row>
    <row r="483" spans="2:27"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  <c r="AA483" s="79"/>
    </row>
    <row r="484" spans="2:27"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  <c r="AA484" s="79"/>
    </row>
    <row r="485" spans="2:27"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  <c r="AA485" s="79"/>
    </row>
    <row r="486" spans="2:27"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  <c r="AA486" s="79"/>
    </row>
    <row r="487" spans="2:27"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  <c r="AA487" s="79"/>
    </row>
    <row r="488" spans="2:27"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  <c r="AA488" s="79"/>
    </row>
    <row r="489" spans="2:27"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  <c r="AA489" s="79"/>
    </row>
    <row r="490" spans="2:27"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  <c r="AA490" s="79"/>
    </row>
    <row r="491" spans="2:27"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  <c r="AA491" s="79"/>
    </row>
    <row r="492" spans="2:27"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  <c r="AA492" s="79"/>
    </row>
    <row r="493" spans="2:27"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  <c r="AA493" s="79"/>
    </row>
    <row r="494" spans="2:27"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  <c r="AA494" s="79"/>
    </row>
    <row r="495" spans="2:27"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  <c r="AA495" s="79"/>
    </row>
    <row r="496" spans="2:27"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  <c r="AA496" s="79"/>
    </row>
    <row r="497" spans="2:27"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  <c r="AA497" s="79"/>
    </row>
    <row r="498" spans="2:27"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  <c r="AA498" s="79"/>
    </row>
    <row r="499" spans="2:27"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  <c r="AA499" s="79"/>
    </row>
    <row r="500" spans="2:27"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  <c r="AA500" s="79"/>
    </row>
    <row r="501" spans="2:27"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  <c r="AA501" s="79"/>
    </row>
    <row r="502" spans="2:27"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  <c r="AA502" s="79"/>
    </row>
    <row r="503" spans="2:27"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  <c r="AA503" s="79"/>
    </row>
    <row r="504" spans="2:27"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  <c r="AA504" s="79"/>
    </row>
    <row r="505" spans="2:27"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  <c r="AA505" s="79"/>
    </row>
    <row r="506" spans="2:27"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  <c r="AA506" s="79"/>
    </row>
    <row r="507" spans="2:27"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  <c r="AA507" s="79"/>
    </row>
    <row r="508" spans="2:27"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  <c r="AA508" s="79"/>
    </row>
    <row r="509" spans="2:27"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  <c r="AA509" s="79"/>
    </row>
    <row r="510" spans="2:27"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  <c r="AA510" s="79"/>
    </row>
    <row r="511" spans="2:27"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  <c r="AA511" s="79"/>
    </row>
    <row r="512" spans="2:27"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  <c r="AA512" s="79"/>
    </row>
    <row r="513" spans="2:27"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  <c r="AA513" s="79"/>
    </row>
    <row r="514" spans="2:27"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  <c r="AA514" s="79"/>
    </row>
    <row r="515" spans="2:27"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  <c r="AA515" s="79"/>
    </row>
    <row r="516" spans="2:27"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  <c r="AA516" s="79"/>
    </row>
    <row r="517" spans="2:27"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  <c r="AA517" s="79"/>
    </row>
    <row r="518" spans="2:27"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  <c r="AA518" s="79"/>
    </row>
    <row r="519" spans="2:27"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  <c r="AA519" s="79"/>
    </row>
    <row r="520" spans="2:27"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  <c r="AA520" s="79"/>
    </row>
    <row r="521" spans="2:27"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  <c r="AA521" s="79"/>
    </row>
    <row r="522" spans="2:27"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  <c r="AA522" s="79"/>
    </row>
    <row r="523" spans="2:27"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  <c r="AA523" s="79"/>
    </row>
    <row r="524" spans="2:27"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  <c r="AA524" s="79"/>
    </row>
    <row r="525" spans="2:27"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  <c r="AA525" s="79"/>
    </row>
    <row r="526" spans="2:27"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/>
    </row>
    <row r="527" spans="2:27"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/>
    </row>
    <row r="528" spans="2:27"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/>
    </row>
    <row r="529" spans="2:27"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  <c r="AA529" s="79"/>
    </row>
    <row r="530" spans="2:27"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  <c r="AA530" s="79"/>
    </row>
    <row r="531" spans="2:27"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  <c r="AA531" s="79"/>
    </row>
    <row r="532" spans="2:27"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  <c r="AA532" s="79"/>
    </row>
    <row r="533" spans="2:27"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  <c r="AA533" s="79"/>
    </row>
    <row r="534" spans="2:27"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  <c r="AA534" s="79"/>
    </row>
    <row r="535" spans="2:27"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  <c r="AA535" s="79"/>
    </row>
    <row r="536" spans="2:27"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  <c r="AA536" s="79"/>
    </row>
    <row r="537" spans="2:27"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  <c r="AA537" s="79"/>
    </row>
    <row r="538" spans="2:27"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  <c r="AA538" s="79"/>
    </row>
    <row r="539" spans="2:27"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  <c r="AA539" s="79"/>
    </row>
    <row r="540" spans="2:27"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  <c r="AA540" s="79"/>
    </row>
    <row r="541" spans="2:27"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</row>
    <row r="542" spans="2:27"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</row>
    <row r="543" spans="2:27"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  <c r="AA543" s="79"/>
    </row>
    <row r="544" spans="2:27"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  <c r="AA544" s="79"/>
    </row>
    <row r="545" spans="2:27"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  <c r="AA545" s="79"/>
    </row>
    <row r="546" spans="2:27"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  <c r="AA546" s="79"/>
    </row>
    <row r="547" spans="2:27"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  <c r="AA547" s="79"/>
    </row>
    <row r="548" spans="2:27"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  <c r="AA548" s="79"/>
    </row>
    <row r="549" spans="2:27"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  <c r="AA549" s="79"/>
    </row>
    <row r="550" spans="2:27"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  <c r="AA550" s="79"/>
    </row>
    <row r="551" spans="2:27"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  <c r="AA551" s="79"/>
    </row>
    <row r="552" spans="2:27"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  <c r="AA552" s="79"/>
    </row>
    <row r="553" spans="2:27"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  <c r="AA553" s="79"/>
    </row>
    <row r="554" spans="2:27"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  <c r="AA554" s="79"/>
    </row>
    <row r="555" spans="2:27"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  <c r="AA555" s="79"/>
    </row>
    <row r="556" spans="2:27"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</row>
    <row r="557" spans="2:27"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</row>
    <row r="558" spans="2:27"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  <c r="AA558" s="79"/>
    </row>
    <row r="559" spans="2:27"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  <c r="AA559" s="79"/>
    </row>
    <row r="560" spans="2:27"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  <c r="AA560" s="79"/>
    </row>
    <row r="561" spans="2:27"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  <c r="AA561" s="79"/>
    </row>
    <row r="562" spans="2:27"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  <c r="AA562" s="79"/>
    </row>
    <row r="563" spans="2:27"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  <c r="AA563" s="79"/>
    </row>
    <row r="564" spans="2:27"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  <c r="AA564" s="79"/>
    </row>
    <row r="565" spans="2:27"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  <c r="AA565" s="79"/>
    </row>
    <row r="566" spans="2:27"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  <c r="AA566" s="79"/>
    </row>
    <row r="567" spans="2:27"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  <c r="AA567" s="79"/>
    </row>
    <row r="568" spans="2:27"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  <c r="AA568" s="79"/>
    </row>
    <row r="569" spans="2:27"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  <c r="AA569" s="79"/>
    </row>
    <row r="570" spans="2:27"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  <c r="AA570" s="79"/>
    </row>
    <row r="571" spans="2:27"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  <c r="AA571" s="79"/>
    </row>
    <row r="572" spans="2:27"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  <c r="AA572" s="79"/>
    </row>
    <row r="573" spans="2:27"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  <c r="AA573" s="79"/>
    </row>
    <row r="574" spans="2:27"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  <c r="AA574" s="79"/>
    </row>
    <row r="575" spans="2:27"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  <c r="AA575" s="79"/>
    </row>
    <row r="576" spans="2:27"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  <c r="AA576" s="79"/>
    </row>
    <row r="577" spans="2:27"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  <c r="AA577" s="79"/>
    </row>
    <row r="578" spans="2:27"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  <c r="AA578" s="79"/>
    </row>
    <row r="579" spans="2:27"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  <c r="AA579" s="79"/>
    </row>
    <row r="580" spans="2:27"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  <c r="AA580" s="79"/>
    </row>
    <row r="581" spans="2:27"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  <c r="AA581" s="79"/>
    </row>
    <row r="582" spans="2:27"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  <c r="AA582" s="79"/>
    </row>
    <row r="583" spans="2:27"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  <c r="AA583" s="79"/>
    </row>
    <row r="584" spans="2:27"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  <c r="AA584" s="79"/>
    </row>
    <row r="585" spans="2:27"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  <c r="AA585" s="79"/>
    </row>
    <row r="586" spans="2:27"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  <c r="AA586" s="79"/>
    </row>
    <row r="587" spans="2:27"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</row>
    <row r="588" spans="2:27"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  <c r="AA588" s="79"/>
    </row>
    <row r="589" spans="2:27"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  <c r="AA589" s="79"/>
    </row>
    <row r="590" spans="2:27"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  <c r="AA590" s="79"/>
    </row>
    <row r="591" spans="2:27"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  <c r="AA591" s="79"/>
    </row>
    <row r="592" spans="2:27"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  <c r="AA592" s="79"/>
    </row>
    <row r="593" spans="2:27"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  <c r="AA593" s="79"/>
    </row>
    <row r="594" spans="2:27"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  <c r="AA594" s="79"/>
    </row>
    <row r="595" spans="2:27"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  <c r="AA595" s="79"/>
    </row>
    <row r="596" spans="2:27"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  <c r="AA596" s="79"/>
    </row>
    <row r="597" spans="2:27"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  <c r="AA597" s="79"/>
    </row>
    <row r="598" spans="2:27"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  <c r="AA598" s="79"/>
    </row>
    <row r="599" spans="2:27"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  <c r="AA599" s="79"/>
    </row>
    <row r="600" spans="2:27"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  <c r="AA600" s="79"/>
    </row>
    <row r="601" spans="2:27"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  <c r="AA601" s="79"/>
    </row>
    <row r="602" spans="2:27"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  <c r="AA602" s="79"/>
    </row>
    <row r="603" spans="2:27"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  <c r="AA603" s="79"/>
    </row>
    <row r="604" spans="2:27"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  <c r="AA604" s="79"/>
    </row>
    <row r="605" spans="2:27"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  <c r="AA605" s="79"/>
    </row>
    <row r="606" spans="2:27"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  <c r="AA606" s="79"/>
    </row>
    <row r="607" spans="2:27"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  <c r="AA607" s="79"/>
    </row>
    <row r="608" spans="2:27"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  <c r="AA608" s="79"/>
    </row>
    <row r="609" spans="2:27"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  <c r="AA609" s="79"/>
    </row>
    <row r="610" spans="2:27"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  <c r="AA610" s="79"/>
    </row>
    <row r="611" spans="2:27"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  <c r="AA611" s="79"/>
    </row>
    <row r="612" spans="2:27"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  <c r="AA612" s="79"/>
    </row>
    <row r="613" spans="2:27"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  <c r="AA613" s="79"/>
    </row>
    <row r="614" spans="2:27"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  <c r="AA614" s="79"/>
    </row>
    <row r="615" spans="2:27"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  <c r="AA615" s="79"/>
    </row>
    <row r="616" spans="2:27"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  <c r="AA616" s="79"/>
    </row>
    <row r="617" spans="2:27"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  <c r="AA617" s="79"/>
    </row>
    <row r="618" spans="2:27"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  <c r="AA618" s="79"/>
    </row>
    <row r="619" spans="2:27"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  <c r="AA619" s="79"/>
    </row>
    <row r="620" spans="2:27"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  <c r="AA620" s="79"/>
    </row>
    <row r="621" spans="2:27"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  <c r="AA621" s="79"/>
    </row>
    <row r="622" spans="2:27"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  <c r="AA622" s="79"/>
    </row>
    <row r="623" spans="2:27"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  <c r="AA623" s="79"/>
    </row>
    <row r="624" spans="2:27"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  <c r="AA624" s="79"/>
    </row>
    <row r="625" spans="2:27"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  <c r="AA625" s="79"/>
    </row>
    <row r="626" spans="2:27"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  <c r="AA626" s="79"/>
    </row>
    <row r="627" spans="2:27"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  <c r="AA627" s="79"/>
    </row>
    <row r="628" spans="2:27"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  <c r="AA628" s="79"/>
    </row>
    <row r="629" spans="2:27"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  <c r="AA629" s="79"/>
    </row>
    <row r="630" spans="2:27"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  <c r="AA630" s="79"/>
    </row>
    <row r="631" spans="2:27"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  <c r="AA631" s="79"/>
    </row>
    <row r="632" spans="2:27"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  <c r="AA632" s="79"/>
    </row>
    <row r="633" spans="2:27"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  <c r="AA633" s="79"/>
    </row>
    <row r="634" spans="2:27"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  <c r="AA634" s="79"/>
    </row>
    <row r="635" spans="2:27"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  <c r="AA635" s="79"/>
    </row>
    <row r="636" spans="2:27"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  <c r="AA636" s="79"/>
    </row>
    <row r="637" spans="2:27"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  <c r="AA637" s="79"/>
    </row>
    <row r="638" spans="2:27"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  <c r="AA638" s="79"/>
    </row>
    <row r="639" spans="2:27"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  <c r="AA639" s="79"/>
    </row>
    <row r="640" spans="2:27"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  <c r="AA640" s="79"/>
    </row>
    <row r="641" spans="2:27"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  <c r="AA641" s="79"/>
    </row>
    <row r="642" spans="2:27"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  <c r="AA642" s="79"/>
    </row>
    <row r="643" spans="2:27"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  <c r="AA643" s="79"/>
    </row>
    <row r="644" spans="2:27"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  <c r="AA644" s="79"/>
    </row>
    <row r="645" spans="2:27"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  <c r="AA645" s="79"/>
    </row>
    <row r="646" spans="2:27"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  <c r="AA646" s="79"/>
    </row>
    <row r="647" spans="2:27"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  <c r="AA647" s="79"/>
    </row>
    <row r="648" spans="2:27"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  <c r="AA648" s="79"/>
    </row>
    <row r="649" spans="2:27"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  <c r="AA649" s="79"/>
    </row>
    <row r="650" spans="2:27"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  <c r="AA650" s="79"/>
    </row>
    <row r="651" spans="2:27"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  <c r="AA651" s="79"/>
    </row>
    <row r="652" spans="2:27"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  <c r="AA652" s="79"/>
    </row>
    <row r="653" spans="2:27"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  <c r="AA653" s="79"/>
    </row>
    <row r="654" spans="2:27"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  <c r="AA654" s="79"/>
    </row>
    <row r="655" spans="2:27"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  <c r="AA655" s="79"/>
    </row>
    <row r="656" spans="2:27"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  <c r="AA656" s="79"/>
    </row>
    <row r="657" spans="2:27"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  <c r="AA657" s="79"/>
    </row>
    <row r="658" spans="2:27"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  <c r="AA658" s="79"/>
    </row>
    <row r="659" spans="2:27"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  <c r="AA659" s="79"/>
    </row>
    <row r="660" spans="2:27"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  <c r="AA660" s="79"/>
    </row>
    <row r="661" spans="2:27"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  <c r="AA661" s="79"/>
    </row>
    <row r="662" spans="2:27"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  <c r="AA662" s="79"/>
    </row>
    <row r="663" spans="2:27"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  <c r="AA663" s="79"/>
    </row>
    <row r="664" spans="2:27"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  <c r="AA664" s="79"/>
    </row>
    <row r="665" spans="2:27"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  <c r="AA665" s="79"/>
    </row>
    <row r="666" spans="2:27"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  <c r="AA666" s="79"/>
    </row>
    <row r="667" spans="2:27"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  <c r="AA667" s="79"/>
    </row>
    <row r="668" spans="2:27"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  <c r="AA668" s="79"/>
    </row>
    <row r="669" spans="2:27"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  <c r="AA669" s="79"/>
    </row>
    <row r="670" spans="2:27"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  <c r="AA670" s="79"/>
    </row>
    <row r="671" spans="2:27"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  <c r="AA671" s="79"/>
    </row>
    <row r="672" spans="2:27"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  <c r="AA672" s="79"/>
    </row>
    <row r="673" spans="2:27"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  <c r="AA673" s="79"/>
    </row>
    <row r="674" spans="2:27"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  <c r="AA674" s="79"/>
    </row>
    <row r="675" spans="2:27"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  <c r="AA675" s="79"/>
    </row>
    <row r="676" spans="2:27"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  <c r="AA676" s="79"/>
    </row>
    <row r="677" spans="2:27"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  <c r="AA677" s="79"/>
    </row>
    <row r="678" spans="2:27"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  <c r="AA678" s="79"/>
    </row>
    <row r="679" spans="2:27"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  <c r="AA679" s="79"/>
    </row>
    <row r="680" spans="2:27"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  <c r="AA680" s="79"/>
    </row>
    <row r="681" spans="2:27"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  <c r="AA681" s="79"/>
    </row>
    <row r="682" spans="2:27"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  <c r="AA682" s="79"/>
    </row>
    <row r="683" spans="2:27"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  <c r="AA683" s="79"/>
    </row>
    <row r="684" spans="2:27"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  <c r="AA684" s="79"/>
    </row>
    <row r="685" spans="2:27"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  <c r="AA685" s="79"/>
    </row>
    <row r="686" spans="2:27"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  <c r="AA686" s="79"/>
    </row>
    <row r="687" spans="2:27"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  <c r="AA687" s="79"/>
    </row>
    <row r="688" spans="2:27"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  <c r="AA688" s="79"/>
    </row>
    <row r="689" spans="2:27"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  <c r="AA689" s="79"/>
    </row>
    <row r="690" spans="2:27"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  <c r="AA690" s="79"/>
    </row>
    <row r="691" spans="2:27"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  <c r="AA691" s="79"/>
    </row>
    <row r="692" spans="2:27"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  <c r="AA692" s="79"/>
    </row>
    <row r="693" spans="2:27"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  <c r="AA693" s="79"/>
    </row>
    <row r="694" spans="2:27"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  <c r="AA694" s="79"/>
    </row>
    <row r="695" spans="2:27"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  <c r="AA695" s="79"/>
    </row>
    <row r="696" spans="2:27"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  <c r="AA696" s="79"/>
    </row>
    <row r="697" spans="2:27"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  <c r="AA697" s="79"/>
    </row>
    <row r="698" spans="2:27"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  <c r="AA698" s="79"/>
    </row>
    <row r="699" spans="2:27"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  <c r="AA699" s="79"/>
    </row>
    <row r="700" spans="2:27"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  <c r="AA700" s="79"/>
    </row>
    <row r="701" spans="2:27"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  <c r="AA701" s="79"/>
    </row>
    <row r="702" spans="2:27"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  <c r="AA702" s="79"/>
    </row>
    <row r="703" spans="2:27"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  <c r="AA703" s="79"/>
    </row>
    <row r="704" spans="2:27"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  <c r="AA704" s="79"/>
    </row>
    <row r="705" spans="2:27"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  <c r="AA705" s="79"/>
    </row>
    <row r="706" spans="2:27"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  <c r="AA706" s="79"/>
    </row>
    <row r="707" spans="2:27"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  <c r="AA707" s="79"/>
    </row>
    <row r="708" spans="2:27"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  <c r="AA708" s="79"/>
    </row>
    <row r="709" spans="2:27"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  <c r="AA709" s="79"/>
    </row>
    <row r="710" spans="2:27"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  <c r="AA710" s="79"/>
    </row>
    <row r="711" spans="2:27"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  <c r="AA711" s="79"/>
    </row>
    <row r="712" spans="2:27"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  <c r="AA712" s="79"/>
    </row>
    <row r="713" spans="2:27"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  <c r="AA713" s="79"/>
    </row>
    <row r="714" spans="2:27"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  <c r="AA714" s="79"/>
    </row>
    <row r="715" spans="2:27"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  <c r="AA715" s="79"/>
    </row>
    <row r="716" spans="2:27"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  <c r="AA716" s="79"/>
    </row>
    <row r="717" spans="2:27"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  <c r="AA717" s="79"/>
    </row>
    <row r="718" spans="2:27"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  <c r="AA718" s="79"/>
    </row>
    <row r="719" spans="2:27"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  <c r="AA719" s="79"/>
    </row>
    <row r="720" spans="2:27"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  <c r="AA720" s="79"/>
    </row>
    <row r="721" spans="2:27"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  <c r="AA721" s="79"/>
    </row>
    <row r="722" spans="2:27"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  <c r="AA722" s="79"/>
    </row>
    <row r="723" spans="2:27"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  <c r="AA723" s="79"/>
    </row>
    <row r="724" spans="2:27"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  <c r="AA724" s="79"/>
    </row>
    <row r="725" spans="2:27"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  <c r="AA725" s="79"/>
    </row>
    <row r="726" spans="2:27"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  <c r="AA726" s="79"/>
    </row>
    <row r="727" spans="2:27"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  <c r="AA727" s="79"/>
    </row>
    <row r="728" spans="2:27"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  <c r="AA728" s="79"/>
    </row>
    <row r="729" spans="2:27"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  <c r="AA729" s="79"/>
    </row>
    <row r="730" spans="2:27"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  <c r="AA730" s="79"/>
    </row>
    <row r="731" spans="2:27"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  <c r="AA731" s="79"/>
    </row>
    <row r="732" spans="2:27"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  <c r="AA732" s="79"/>
    </row>
    <row r="733" spans="2:27"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  <c r="AA733" s="79"/>
    </row>
    <row r="734" spans="2:27"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  <c r="AA734" s="79"/>
    </row>
    <row r="735" spans="2:27"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  <c r="AA735" s="79"/>
    </row>
    <row r="736" spans="2:27"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  <c r="AA736" s="79"/>
    </row>
    <row r="737" spans="2:27"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  <c r="AA737" s="79"/>
    </row>
    <row r="738" spans="2:27"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  <c r="AA738" s="79"/>
    </row>
    <row r="739" spans="2:27"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  <c r="AA739" s="79"/>
    </row>
    <row r="740" spans="2:27"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  <c r="AA740" s="79"/>
    </row>
    <row r="741" spans="2:27"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  <c r="AA741" s="79"/>
    </row>
    <row r="742" spans="2:27"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  <c r="AA742" s="79"/>
    </row>
    <row r="743" spans="2:27"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  <c r="AA743" s="79"/>
    </row>
    <row r="744" spans="2:27"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  <c r="AA744" s="79"/>
    </row>
    <row r="745" spans="2:27"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  <c r="AA745" s="79"/>
    </row>
    <row r="746" spans="2:27"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  <c r="AA746" s="79"/>
    </row>
    <row r="747" spans="2:27"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  <c r="AA747" s="79"/>
    </row>
    <row r="748" spans="2:27"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  <c r="AA748" s="79"/>
    </row>
    <row r="749" spans="2:27"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  <c r="AA749" s="79"/>
    </row>
    <row r="750" spans="2:27"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  <c r="AA750" s="79"/>
    </row>
    <row r="751" spans="2:27"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  <c r="AA751" s="79"/>
    </row>
    <row r="752" spans="2:27"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  <c r="AA752" s="79"/>
    </row>
    <row r="753" spans="2:27"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  <c r="AA753" s="79"/>
    </row>
    <row r="754" spans="2:27"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  <c r="AA754" s="79"/>
    </row>
    <row r="755" spans="2:27"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  <c r="AA755" s="79"/>
    </row>
    <row r="756" spans="2:27"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  <c r="AA756" s="79"/>
    </row>
    <row r="757" spans="2:27"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  <c r="AA757" s="79"/>
    </row>
    <row r="758" spans="2:27"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  <c r="AA758" s="79"/>
    </row>
    <row r="759" spans="2:27"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  <c r="AA759" s="79"/>
    </row>
    <row r="760" spans="2:27"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  <c r="AA760" s="79"/>
    </row>
    <row r="761" spans="2:27"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  <c r="AA761" s="79"/>
    </row>
    <row r="762" spans="2:27"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  <c r="AA762" s="79"/>
    </row>
    <row r="763" spans="2:27"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  <c r="AA763" s="79"/>
    </row>
    <row r="764" spans="2:27"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  <c r="AA764" s="79"/>
    </row>
    <row r="765" spans="2:27"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  <c r="AA765" s="79"/>
    </row>
    <row r="766" spans="2:27"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  <c r="AA766" s="79"/>
    </row>
    <row r="767" spans="2:27"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  <c r="AA767" s="79"/>
    </row>
    <row r="768" spans="2:27"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  <c r="AA768" s="79"/>
    </row>
    <row r="769" spans="2:27"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  <c r="AA769" s="79"/>
    </row>
    <row r="770" spans="2:27"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  <c r="AA770" s="79"/>
    </row>
    <row r="771" spans="2:27"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  <c r="AA771" s="79"/>
    </row>
    <row r="772" spans="2:27"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  <c r="AA772" s="79"/>
    </row>
    <row r="773" spans="2:27"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  <c r="AA773" s="79"/>
    </row>
    <row r="774" spans="2:27"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  <c r="AA774" s="79"/>
    </row>
    <row r="775" spans="2:27"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  <c r="AA775" s="79"/>
    </row>
    <row r="776" spans="2:27"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  <c r="AA776" s="79"/>
    </row>
    <row r="777" spans="2:27"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  <c r="AA777" s="79"/>
    </row>
    <row r="778" spans="2:27"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  <c r="AA778" s="79"/>
    </row>
    <row r="779" spans="2:27">
      <c r="B779" s="79"/>
      <c r="C779" s="79"/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  <c r="AA779" s="79"/>
    </row>
    <row r="780" spans="2:27">
      <c r="B780" s="79"/>
      <c r="C780" s="79"/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  <c r="AA780" s="79"/>
    </row>
    <row r="781" spans="2:27">
      <c r="B781" s="79"/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  <c r="AA781" s="79"/>
    </row>
    <row r="782" spans="2:27">
      <c r="B782" s="79"/>
      <c r="C782" s="79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  <c r="AA782" s="79"/>
    </row>
    <row r="783" spans="2:27">
      <c r="B783" s="79"/>
      <c r="C783" s="79"/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  <c r="AA783" s="79"/>
    </row>
    <row r="784" spans="2:27">
      <c r="B784" s="79"/>
      <c r="C784" s="79"/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  <c r="AA784" s="79"/>
    </row>
    <row r="785" spans="2:27">
      <c r="B785" s="79"/>
      <c r="C785" s="79"/>
      <c r="D785" s="79"/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  <c r="AA785" s="79"/>
    </row>
    <row r="786" spans="2:27">
      <c r="B786" s="79"/>
      <c r="C786" s="79"/>
      <c r="D786" s="79"/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  <c r="AA786" s="79"/>
    </row>
    <row r="787" spans="2:27">
      <c r="B787" s="79"/>
      <c r="C787" s="79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  <c r="AA787" s="79"/>
    </row>
    <row r="788" spans="2:27">
      <c r="B788" s="79"/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  <c r="AA788" s="79"/>
    </row>
    <row r="789" spans="2:27">
      <c r="B789" s="79"/>
      <c r="C789" s="79"/>
      <c r="D789" s="79"/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  <c r="AA789" s="79"/>
    </row>
    <row r="790" spans="2:27"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  <c r="AA790" s="79"/>
    </row>
    <row r="791" spans="2:27"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  <c r="AA791" s="79"/>
    </row>
    <row r="792" spans="2:27">
      <c r="B792" s="79"/>
      <c r="C792" s="79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  <c r="AA792" s="79"/>
    </row>
    <row r="793" spans="2:27">
      <c r="B793" s="79"/>
      <c r="C793" s="79"/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  <c r="AA793" s="79"/>
    </row>
    <row r="794" spans="2:27"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  <c r="AA794" s="79"/>
    </row>
    <row r="795" spans="2:27">
      <c r="B795" s="79"/>
      <c r="C795" s="79"/>
      <c r="D795" s="79"/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  <c r="AA795" s="79"/>
    </row>
    <row r="796" spans="2:27">
      <c r="B796" s="79"/>
      <c r="C796" s="79"/>
      <c r="D796" s="79"/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  <c r="AA796" s="79"/>
    </row>
    <row r="797" spans="2:27">
      <c r="B797" s="79"/>
      <c r="C797" s="79"/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  <c r="AA797" s="79"/>
    </row>
    <row r="798" spans="2:27">
      <c r="B798" s="79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  <c r="AA798" s="79"/>
    </row>
    <row r="799" spans="2:27"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  <c r="AA799" s="79"/>
    </row>
    <row r="800" spans="2:27">
      <c r="B800" s="79"/>
      <c r="C800" s="79"/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  <c r="AA800" s="79"/>
    </row>
    <row r="801" spans="2:27">
      <c r="B801" s="79"/>
      <c r="C801" s="79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  <c r="AA801" s="79"/>
    </row>
    <row r="802" spans="2:27">
      <c r="B802" s="79"/>
      <c r="C802" s="79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  <c r="AA802" s="79"/>
    </row>
    <row r="803" spans="2:27">
      <c r="B803" s="79"/>
      <c r="C803" s="79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  <c r="AA803" s="79"/>
    </row>
    <row r="804" spans="2:27">
      <c r="B804" s="79"/>
      <c r="C804" s="79"/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  <c r="AA804" s="79"/>
    </row>
    <row r="805" spans="2:27">
      <c r="B805" s="79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  <c r="AA805" s="79"/>
    </row>
    <row r="806" spans="2:27">
      <c r="B806" s="79"/>
      <c r="C806" s="79"/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  <c r="AA806" s="79"/>
    </row>
    <row r="807" spans="2:27">
      <c r="B807" s="79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  <c r="AA807" s="79"/>
    </row>
    <row r="808" spans="2:27">
      <c r="B808" s="79"/>
      <c r="C808" s="79"/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  <c r="AA808" s="79"/>
    </row>
    <row r="809" spans="2:27">
      <c r="B809" s="79"/>
      <c r="C809" s="79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  <c r="AA809" s="79"/>
    </row>
    <row r="810" spans="2:27">
      <c r="B810" s="79"/>
      <c r="C810" s="79"/>
      <c r="D810" s="79"/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  <c r="AA810" s="79"/>
    </row>
    <row r="811" spans="2:27">
      <c r="B811" s="79"/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  <c r="AA811" s="79"/>
    </row>
    <row r="812" spans="2:27"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  <c r="AA812" s="79"/>
    </row>
    <row r="813" spans="2:27">
      <c r="B813" s="79"/>
      <c r="C813" s="79"/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  <c r="AA813" s="79"/>
    </row>
    <row r="814" spans="2:27">
      <c r="B814" s="79"/>
      <c r="C814" s="79"/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  <c r="AA814" s="79"/>
    </row>
    <row r="815" spans="2:27">
      <c r="B815" s="79"/>
      <c r="C815" s="79"/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  <c r="AA815" s="79"/>
    </row>
    <row r="816" spans="2:27">
      <c r="B816" s="79"/>
      <c r="C816" s="79"/>
      <c r="D816" s="79"/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  <c r="AA816" s="79"/>
    </row>
    <row r="817" spans="2:27">
      <c r="B817" s="79"/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  <c r="AA817" s="79"/>
    </row>
    <row r="818" spans="2:27">
      <c r="B818" s="79"/>
      <c r="C818" s="79"/>
      <c r="D818" s="79"/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  <c r="AA818" s="79"/>
    </row>
    <row r="819" spans="2:27">
      <c r="B819" s="79"/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  <c r="AA819" s="79"/>
    </row>
    <row r="820" spans="2:27">
      <c r="B820" s="79"/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  <c r="AA820" s="79"/>
    </row>
    <row r="821" spans="2:27">
      <c r="B821" s="79"/>
      <c r="C821" s="79"/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  <c r="AA821" s="79"/>
    </row>
    <row r="822" spans="2:27">
      <c r="B822" s="79"/>
      <c r="C822" s="79"/>
      <c r="D822" s="79"/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  <c r="AA822" s="79"/>
    </row>
    <row r="823" spans="2:27">
      <c r="B823" s="79"/>
      <c r="C823" s="79"/>
      <c r="D823" s="79"/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  <c r="AA823" s="79"/>
    </row>
    <row r="824" spans="2:27">
      <c r="B824" s="79"/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  <c r="AA824" s="79"/>
    </row>
    <row r="825" spans="2:27"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  <c r="AA825" s="79"/>
    </row>
    <row r="826" spans="2:27">
      <c r="B826" s="79"/>
      <c r="C826" s="79"/>
      <c r="D826" s="79"/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  <c r="AA826" s="79"/>
    </row>
    <row r="827" spans="2:27">
      <c r="B827" s="79"/>
      <c r="C827" s="79"/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  <c r="AA827" s="79"/>
    </row>
    <row r="828" spans="2:27">
      <c r="B828" s="79"/>
      <c r="C828" s="79"/>
      <c r="D828" s="79"/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  <c r="AA828" s="79"/>
    </row>
    <row r="829" spans="2:27">
      <c r="B829" s="79"/>
      <c r="C829" s="79"/>
      <c r="D829" s="79"/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  <c r="AA829" s="79"/>
    </row>
    <row r="830" spans="2:27"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  <c r="AA830" s="79"/>
    </row>
    <row r="831" spans="2:27">
      <c r="B831" s="79"/>
      <c r="C831" s="79"/>
      <c r="D831" s="79"/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  <c r="AA831" s="79"/>
    </row>
    <row r="832" spans="2:27">
      <c r="B832" s="79"/>
      <c r="C832" s="79"/>
      <c r="D832" s="79"/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  <c r="AA832" s="79"/>
    </row>
    <row r="833" spans="2:27">
      <c r="B833" s="79"/>
      <c r="C833" s="79"/>
      <c r="D833" s="79"/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  <c r="AA833" s="79"/>
    </row>
    <row r="834" spans="2:27">
      <c r="B834" s="79"/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  <c r="AA834" s="79"/>
    </row>
    <row r="835" spans="2:27"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  <c r="AA835" s="79"/>
    </row>
    <row r="836" spans="2:27">
      <c r="B836" s="79"/>
      <c r="C836" s="79"/>
      <c r="D836" s="79"/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  <c r="AA836" s="79"/>
    </row>
    <row r="837" spans="2:27">
      <c r="B837" s="79"/>
      <c r="C837" s="79"/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  <c r="AA837" s="79"/>
    </row>
    <row r="838" spans="2:27">
      <c r="B838" s="79"/>
      <c r="C838" s="79"/>
      <c r="D838" s="79"/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  <c r="AA838" s="79"/>
    </row>
    <row r="839" spans="2:27">
      <c r="B839" s="79"/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  <c r="AA839" s="79"/>
    </row>
    <row r="840" spans="2:27">
      <c r="B840" s="79"/>
      <c r="C840" s="79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  <c r="AA840" s="79"/>
    </row>
    <row r="841" spans="2:27">
      <c r="B841" s="79"/>
      <c r="C841" s="79"/>
      <c r="D841" s="79"/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  <c r="AA841" s="79"/>
    </row>
    <row r="842" spans="2:27">
      <c r="B842" s="79"/>
      <c r="C842" s="79"/>
      <c r="D842" s="79"/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  <c r="AA842" s="79"/>
    </row>
    <row r="843" spans="2:27"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  <c r="AA843" s="79"/>
    </row>
    <row r="844" spans="2:27">
      <c r="B844" s="79"/>
      <c r="C844" s="79"/>
      <c r="D844" s="79"/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  <c r="AA844" s="79"/>
    </row>
    <row r="845" spans="2:27">
      <c r="B845" s="79"/>
      <c r="C845" s="79"/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  <c r="AA845" s="79"/>
    </row>
    <row r="846" spans="2:27">
      <c r="B846" s="79"/>
      <c r="C846" s="79"/>
      <c r="D846" s="79"/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  <c r="AA846" s="79"/>
    </row>
    <row r="847" spans="2:27">
      <c r="B847" s="79"/>
      <c r="C847" s="79"/>
      <c r="D847" s="79"/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  <c r="AA847" s="79"/>
    </row>
    <row r="848" spans="2:27"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  <c r="AA848" s="79"/>
    </row>
    <row r="849" spans="2:27">
      <c r="B849" s="79"/>
      <c r="C849" s="79"/>
      <c r="D849" s="79"/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  <c r="AA849" s="79"/>
    </row>
    <row r="850" spans="2:27">
      <c r="B850" s="79"/>
      <c r="C850" s="79"/>
      <c r="D850" s="79"/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  <c r="AA850" s="79"/>
    </row>
    <row r="851" spans="2:27">
      <c r="B851" s="79"/>
      <c r="C851" s="79"/>
      <c r="D851" s="79"/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  <c r="AA851" s="79"/>
    </row>
    <row r="852" spans="2:27"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  <c r="AA852" s="79"/>
    </row>
    <row r="853" spans="2:27">
      <c r="B853" s="79"/>
      <c r="C853" s="79"/>
      <c r="D853" s="79"/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  <c r="AA853" s="79"/>
    </row>
    <row r="854" spans="2:27">
      <c r="B854" s="79"/>
      <c r="C854" s="79"/>
      <c r="D854" s="79"/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  <c r="AA854" s="79"/>
    </row>
    <row r="855" spans="2:27">
      <c r="B855" s="79"/>
      <c r="C855" s="79"/>
      <c r="D855" s="79"/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  <c r="AA855" s="79"/>
    </row>
    <row r="856" spans="2:27">
      <c r="B856" s="79"/>
      <c r="C856" s="79"/>
      <c r="D856" s="79"/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  <c r="AA856" s="79"/>
    </row>
    <row r="857" spans="2:27">
      <c r="B857" s="79"/>
      <c r="C857" s="79"/>
      <c r="D857" s="79"/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  <c r="AA857" s="79"/>
    </row>
    <row r="858" spans="2:27">
      <c r="B858" s="79"/>
      <c r="C858" s="79"/>
      <c r="D858" s="79"/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  <c r="AA858" s="79"/>
    </row>
    <row r="859" spans="2:27">
      <c r="B859" s="79"/>
      <c r="C859" s="79"/>
      <c r="D859" s="79"/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  <c r="AA859" s="79"/>
    </row>
    <row r="860" spans="2:27">
      <c r="B860" s="79"/>
      <c r="C860" s="79"/>
      <c r="D860" s="79"/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  <c r="AA860" s="79"/>
    </row>
    <row r="861" spans="2:27">
      <c r="B861" s="79"/>
      <c r="C861" s="79"/>
      <c r="D861" s="79"/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  <c r="AA861" s="79"/>
    </row>
    <row r="862" spans="2:27">
      <c r="B862" s="79"/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  <c r="AA862" s="79"/>
    </row>
    <row r="863" spans="2:27">
      <c r="B863" s="79"/>
      <c r="C863" s="79"/>
      <c r="D863" s="79"/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  <c r="AA863" s="79"/>
    </row>
    <row r="864" spans="2:27">
      <c r="B864" s="79"/>
      <c r="C864" s="79"/>
      <c r="D864" s="79"/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  <c r="AA864" s="79"/>
    </row>
    <row r="865" spans="2:27">
      <c r="B865" s="79"/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  <c r="AA865" s="79"/>
    </row>
    <row r="866" spans="2:27">
      <c r="B866" s="79"/>
      <c r="C866" s="79"/>
      <c r="D866" s="79"/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  <c r="AA866" s="79"/>
    </row>
    <row r="867" spans="2:27">
      <c r="B867" s="79"/>
      <c r="C867" s="79"/>
      <c r="D867" s="79"/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  <c r="AA867" s="79"/>
    </row>
    <row r="868" spans="2:27">
      <c r="B868" s="79"/>
      <c r="C868" s="79"/>
      <c r="D868" s="79"/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  <c r="AA868" s="79"/>
    </row>
    <row r="869" spans="2:27">
      <c r="B869" s="79"/>
      <c r="C869" s="79"/>
      <c r="D869" s="79"/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  <c r="AA869" s="79"/>
    </row>
    <row r="870" spans="2:27">
      <c r="B870" s="79"/>
      <c r="C870" s="79"/>
      <c r="D870" s="79"/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  <c r="AA870" s="79"/>
    </row>
    <row r="871" spans="2:27">
      <c r="B871" s="79"/>
      <c r="C871" s="79"/>
      <c r="D871" s="79"/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  <c r="AA871" s="79"/>
    </row>
    <row r="872" spans="2:27">
      <c r="B872" s="79"/>
      <c r="C872" s="79"/>
      <c r="D872" s="79"/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  <c r="AA872" s="79"/>
    </row>
    <row r="873" spans="2:27">
      <c r="B873" s="79"/>
      <c r="C873" s="79"/>
      <c r="D873" s="79"/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  <c r="AA873" s="79"/>
    </row>
    <row r="874" spans="2:27">
      <c r="B874" s="79"/>
      <c r="C874" s="79"/>
      <c r="D874" s="79"/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  <c r="AA874" s="79"/>
    </row>
    <row r="875" spans="2:27">
      <c r="B875" s="79"/>
      <c r="C875" s="79"/>
      <c r="D875" s="79"/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  <c r="AA875" s="79"/>
    </row>
    <row r="876" spans="2:27">
      <c r="B876" s="79"/>
      <c r="C876" s="79"/>
      <c r="D876" s="79"/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  <c r="AA876" s="79"/>
    </row>
    <row r="877" spans="2:27">
      <c r="B877" s="79"/>
      <c r="C877" s="79"/>
      <c r="D877" s="79"/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  <c r="AA877" s="79"/>
    </row>
    <row r="878" spans="2:27"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  <c r="AA878" s="79"/>
    </row>
    <row r="879" spans="2:27">
      <c r="B879" s="79"/>
      <c r="C879" s="79"/>
      <c r="D879" s="79"/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  <c r="AA879" s="79"/>
    </row>
    <row r="880" spans="2:27">
      <c r="B880" s="79"/>
      <c r="C880" s="79"/>
      <c r="D880" s="79"/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  <c r="AA880" s="79"/>
    </row>
    <row r="881" spans="2:27">
      <c r="B881" s="79"/>
      <c r="C881" s="79"/>
      <c r="D881" s="79"/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  <c r="AA881" s="79"/>
    </row>
    <row r="882" spans="2:27">
      <c r="B882" s="79"/>
      <c r="C882" s="79"/>
      <c r="D882" s="79"/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  <c r="AA882" s="79"/>
    </row>
    <row r="883" spans="2:27">
      <c r="B883" s="79"/>
      <c r="C883" s="79"/>
      <c r="D883" s="79"/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  <c r="AA883" s="79"/>
    </row>
    <row r="884" spans="2:27">
      <c r="B884" s="79"/>
      <c r="C884" s="79"/>
      <c r="D884" s="79"/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  <c r="AA884" s="79"/>
    </row>
    <row r="885" spans="2:27">
      <c r="B885" s="79"/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  <c r="AA885" s="79"/>
    </row>
    <row r="886" spans="2:27">
      <c r="B886" s="79"/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  <c r="AA886" s="79"/>
    </row>
    <row r="887" spans="2:27">
      <c r="B887" s="79"/>
      <c r="C887" s="79"/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  <c r="AA887" s="79"/>
    </row>
    <row r="888" spans="2:27">
      <c r="B888" s="79"/>
      <c r="C888" s="79"/>
      <c r="D888" s="79"/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  <c r="AA888" s="79"/>
    </row>
    <row r="889" spans="2:27">
      <c r="B889" s="79"/>
      <c r="C889" s="79"/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  <c r="AA889" s="79"/>
    </row>
    <row r="890" spans="2:27">
      <c r="B890" s="79"/>
      <c r="C890" s="79"/>
      <c r="D890" s="79"/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  <c r="AA890" s="79"/>
    </row>
    <row r="891" spans="2:27">
      <c r="B891" s="79"/>
      <c r="C891" s="79"/>
      <c r="D891" s="79"/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  <c r="AA891" s="79"/>
    </row>
    <row r="892" spans="2:27">
      <c r="B892" s="79"/>
      <c r="C892" s="79"/>
      <c r="D892" s="79"/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  <c r="AA892" s="79"/>
    </row>
    <row r="893" spans="2:27">
      <c r="B893" s="79"/>
      <c r="C893" s="79"/>
      <c r="D893" s="79"/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  <c r="AA893" s="79"/>
    </row>
    <row r="894" spans="2:27">
      <c r="B894" s="79"/>
      <c r="C894" s="79"/>
      <c r="D894" s="79"/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  <c r="AA894" s="79"/>
    </row>
    <row r="895" spans="2:27">
      <c r="B895" s="79"/>
      <c r="C895" s="79"/>
      <c r="D895" s="79"/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  <c r="AA895" s="79"/>
    </row>
    <row r="896" spans="2:27"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  <c r="AA896" s="79"/>
    </row>
    <row r="897" spans="2:27">
      <c r="B897" s="79"/>
      <c r="C897" s="79"/>
      <c r="D897" s="79"/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  <c r="AA897" s="79"/>
    </row>
  </sheetData>
  <mergeCells count="10">
    <mergeCell ref="B2:AE2"/>
    <mergeCell ref="B4:AE4"/>
    <mergeCell ref="B5:AE5"/>
    <mergeCell ref="B6:AE6"/>
    <mergeCell ref="B7:B8"/>
    <mergeCell ref="C7:N7"/>
    <mergeCell ref="O7:O8"/>
    <mergeCell ref="P7:AA7"/>
    <mergeCell ref="AB7:AB8"/>
    <mergeCell ref="AC7:AD7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DGII</vt:lpstr>
      <vt:lpstr>DGII!Área_de_impresión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fperez</cp:lastModifiedBy>
  <dcterms:created xsi:type="dcterms:W3CDTF">2013-03-07T19:52:22Z</dcterms:created>
  <dcterms:modified xsi:type="dcterms:W3CDTF">2013-03-07T19:54:02Z</dcterms:modified>
</cp:coreProperties>
</file>