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tiz\Documents\Work\Ingresos\Data Página Web\2020\Historico\"/>
    </mc:Choice>
  </mc:AlternateContent>
  <xr:revisionPtr revIDLastSave="0" documentId="8_{AC525157-0223-482B-BEF8-19560DE0A4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GII" sheetId="1" r:id="rId1"/>
  </sheets>
  <externalReferences>
    <externalReference r:id="rId2"/>
    <externalReference r:id="rId3"/>
  </externalReferences>
  <definedNames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DGII!$B$4:$AD$73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DGII!$4:$8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2" i="1" l="1"/>
  <c r="O72" i="1"/>
  <c r="AB71" i="1"/>
  <c r="O71" i="1"/>
  <c r="AA70" i="1"/>
  <c r="Z70" i="1"/>
  <c r="X70" i="1"/>
  <c r="W70" i="1"/>
  <c r="U70" i="1"/>
  <c r="T70" i="1"/>
  <c r="S70" i="1"/>
  <c r="R70" i="1"/>
  <c r="Q70" i="1"/>
  <c r="P70" i="1"/>
  <c r="N70" i="1"/>
  <c r="M70" i="1"/>
  <c r="L70" i="1"/>
  <c r="K70" i="1"/>
  <c r="J70" i="1"/>
  <c r="I70" i="1"/>
  <c r="H70" i="1"/>
  <c r="G70" i="1"/>
  <c r="F70" i="1"/>
  <c r="E70" i="1"/>
  <c r="D70" i="1"/>
  <c r="C70" i="1"/>
  <c r="AB69" i="1"/>
  <c r="O69" i="1"/>
  <c r="AB66" i="1"/>
  <c r="AC66" i="1" s="1"/>
  <c r="O66" i="1"/>
  <c r="AB65" i="1"/>
  <c r="AC65" i="1" s="1"/>
  <c r="AA64" i="1"/>
  <c r="Z64" i="1"/>
  <c r="Y64" i="1"/>
  <c r="X64" i="1"/>
  <c r="W64" i="1"/>
  <c r="V64" i="1"/>
  <c r="U64" i="1"/>
  <c r="T64" i="1"/>
  <c r="S64" i="1"/>
  <c r="R64" i="1"/>
  <c r="Q64" i="1"/>
  <c r="P64" i="1"/>
  <c r="AB64" i="1" s="1"/>
  <c r="AC64" i="1" s="1"/>
  <c r="AD64" i="1" s="1"/>
  <c r="O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AA62" i="1"/>
  <c r="Y62" i="1"/>
  <c r="X62" i="1"/>
  <c r="W62" i="1"/>
  <c r="V62" i="1"/>
  <c r="U62" i="1"/>
  <c r="T62" i="1"/>
  <c r="S62" i="1"/>
  <c r="R62" i="1"/>
  <c r="Q62" i="1"/>
  <c r="AB62" i="1" s="1"/>
  <c r="AC62" i="1" s="1"/>
  <c r="AD62" i="1" s="1"/>
  <c r="P62" i="1"/>
  <c r="O62" i="1"/>
  <c r="AB61" i="1"/>
  <c r="O61" i="1"/>
  <c r="AB60" i="1"/>
  <c r="O60" i="1"/>
  <c r="AA59" i="1"/>
  <c r="Z59" i="1"/>
  <c r="Z58" i="1" s="1"/>
  <c r="Y59" i="1"/>
  <c r="Y58" i="1" s="1"/>
  <c r="Y57" i="1" s="1"/>
  <c r="X59" i="1"/>
  <c r="X58" i="1" s="1"/>
  <c r="W59" i="1"/>
  <c r="W58" i="1" s="1"/>
  <c r="V59" i="1"/>
  <c r="V58" i="1" s="1"/>
  <c r="V57" i="1" s="1"/>
  <c r="U59" i="1"/>
  <c r="T59" i="1"/>
  <c r="T58" i="1" s="1"/>
  <c r="T57" i="1" s="1"/>
  <c r="S59" i="1"/>
  <c r="R59" i="1"/>
  <c r="R58" i="1" s="1"/>
  <c r="Q59" i="1"/>
  <c r="Q58" i="1" s="1"/>
  <c r="P59" i="1"/>
  <c r="N59" i="1"/>
  <c r="N58" i="1" s="1"/>
  <c r="M59" i="1"/>
  <c r="L59" i="1"/>
  <c r="L58" i="1" s="1"/>
  <c r="L57" i="1" s="1"/>
  <c r="K59" i="1"/>
  <c r="K58" i="1" s="1"/>
  <c r="K57" i="1" s="1"/>
  <c r="J59" i="1"/>
  <c r="J58" i="1" s="1"/>
  <c r="J57" i="1" s="1"/>
  <c r="I59" i="1"/>
  <c r="I58" i="1" s="1"/>
  <c r="I57" i="1" s="1"/>
  <c r="H59" i="1"/>
  <c r="H58" i="1" s="1"/>
  <c r="G59" i="1"/>
  <c r="F59" i="1"/>
  <c r="F58" i="1" s="1"/>
  <c r="F57" i="1" s="1"/>
  <c r="E59" i="1"/>
  <c r="E58" i="1" s="1"/>
  <c r="E57" i="1" s="1"/>
  <c r="D59" i="1"/>
  <c r="D58" i="1" s="1"/>
  <c r="D57" i="1" s="1"/>
  <c r="C59" i="1"/>
  <c r="C58" i="1" s="1"/>
  <c r="C57" i="1" s="1"/>
  <c r="AA58" i="1"/>
  <c r="AA57" i="1" s="1"/>
  <c r="U58" i="1"/>
  <c r="U57" i="1" s="1"/>
  <c r="S58" i="1"/>
  <c r="S57" i="1" s="1"/>
  <c r="P58" i="1"/>
  <c r="P57" i="1" s="1"/>
  <c r="M58" i="1"/>
  <c r="G58" i="1"/>
  <c r="G57" i="1" s="1"/>
  <c r="Z57" i="1"/>
  <c r="N57" i="1"/>
  <c r="M57" i="1"/>
  <c r="H57" i="1"/>
  <c r="AA56" i="1"/>
  <c r="Z56" i="1"/>
  <c r="Y56" i="1"/>
  <c r="X56" i="1"/>
  <c r="W56" i="1"/>
  <c r="V56" i="1"/>
  <c r="U56" i="1"/>
  <c r="T56" i="1"/>
  <c r="S56" i="1"/>
  <c r="R56" i="1"/>
  <c r="Q56" i="1"/>
  <c r="P56" i="1"/>
  <c r="L56" i="1"/>
  <c r="K56" i="1"/>
  <c r="J56" i="1"/>
  <c r="I56" i="1"/>
  <c r="H56" i="1"/>
  <c r="G56" i="1"/>
  <c r="F56" i="1"/>
  <c r="E56" i="1"/>
  <c r="D56" i="1"/>
  <c r="C56" i="1"/>
  <c r="AA55" i="1"/>
  <c r="Z55" i="1"/>
  <c r="Y55" i="1"/>
  <c r="X55" i="1"/>
  <c r="W55" i="1"/>
  <c r="W53" i="1" s="1"/>
  <c r="W49" i="1" s="1"/>
  <c r="V55" i="1"/>
  <c r="V53" i="1" s="1"/>
  <c r="U55" i="1"/>
  <c r="T55" i="1"/>
  <c r="S55" i="1"/>
  <c r="R55" i="1"/>
  <c r="Q55" i="1"/>
  <c r="Q53" i="1" s="1"/>
  <c r="Q49" i="1" s="1"/>
  <c r="P55" i="1"/>
  <c r="P53" i="1" s="1"/>
  <c r="L55" i="1"/>
  <c r="K55" i="1"/>
  <c r="J55" i="1"/>
  <c r="I55" i="1"/>
  <c r="H55" i="1"/>
  <c r="H53" i="1" s="1"/>
  <c r="G55" i="1"/>
  <c r="F55" i="1"/>
  <c r="E55" i="1"/>
  <c r="C55" i="1"/>
  <c r="AA54" i="1"/>
  <c r="AA53" i="1" s="1"/>
  <c r="Z54" i="1"/>
  <c r="Z53" i="1" s="1"/>
  <c r="Z49" i="1" s="1"/>
  <c r="Y54" i="1"/>
  <c r="X54" i="1"/>
  <c r="W54" i="1"/>
  <c r="V54" i="1"/>
  <c r="U54" i="1"/>
  <c r="U53" i="1" s="1"/>
  <c r="T54" i="1"/>
  <c r="T53" i="1" s="1"/>
  <c r="S54" i="1"/>
  <c r="R54" i="1"/>
  <c r="Q54" i="1"/>
  <c r="P54" i="1"/>
  <c r="L54" i="1"/>
  <c r="L53" i="1" s="1"/>
  <c r="K54" i="1"/>
  <c r="K53" i="1" s="1"/>
  <c r="K49" i="1" s="1"/>
  <c r="J54" i="1"/>
  <c r="J53" i="1" s="1"/>
  <c r="I54" i="1"/>
  <c r="H54" i="1"/>
  <c r="G54" i="1"/>
  <c r="F54" i="1"/>
  <c r="F53" i="1" s="1"/>
  <c r="E54" i="1"/>
  <c r="D54" i="1"/>
  <c r="C54" i="1"/>
  <c r="N53" i="1"/>
  <c r="M53" i="1"/>
  <c r="E53" i="1"/>
  <c r="E49" i="1" s="1"/>
  <c r="D53" i="1"/>
  <c r="AB52" i="1"/>
  <c r="O52" i="1"/>
  <c r="AC52" i="1" s="1"/>
  <c r="AB51" i="1"/>
  <c r="O51" i="1"/>
  <c r="O50" i="1" s="1"/>
  <c r="AA50" i="1"/>
  <c r="Z50" i="1"/>
  <c r="Y50" i="1"/>
  <c r="X50" i="1"/>
  <c r="W50" i="1"/>
  <c r="V50" i="1"/>
  <c r="U50" i="1"/>
  <c r="T50" i="1"/>
  <c r="T49" i="1" s="1"/>
  <c r="S50" i="1"/>
  <c r="R50" i="1"/>
  <c r="Q50" i="1"/>
  <c r="P50" i="1"/>
  <c r="N50" i="1"/>
  <c r="M50" i="1"/>
  <c r="M49" i="1" s="1"/>
  <c r="L50" i="1"/>
  <c r="K50" i="1"/>
  <c r="J50" i="1"/>
  <c r="I50" i="1"/>
  <c r="H50" i="1"/>
  <c r="H49" i="1" s="1"/>
  <c r="G50" i="1"/>
  <c r="F50" i="1"/>
  <c r="E50" i="1"/>
  <c r="D50" i="1"/>
  <c r="C50" i="1"/>
  <c r="N49" i="1"/>
  <c r="AA48" i="1"/>
  <c r="Z48" i="1"/>
  <c r="Y48" i="1"/>
  <c r="X48" i="1"/>
  <c r="W48" i="1"/>
  <c r="V48" i="1"/>
  <c r="U48" i="1"/>
  <c r="T48" i="1"/>
  <c r="S48" i="1"/>
  <c r="R48" i="1"/>
  <c r="Q48" i="1"/>
  <c r="P48" i="1"/>
  <c r="L48" i="1"/>
  <c r="K48" i="1"/>
  <c r="J48" i="1"/>
  <c r="I48" i="1"/>
  <c r="H48" i="1"/>
  <c r="G48" i="1"/>
  <c r="F48" i="1"/>
  <c r="E48" i="1"/>
  <c r="D48" i="1"/>
  <c r="C48" i="1"/>
  <c r="AA47" i="1"/>
  <c r="Z47" i="1"/>
  <c r="Y47" i="1"/>
  <c r="X47" i="1"/>
  <c r="W47" i="1"/>
  <c r="V47" i="1"/>
  <c r="U47" i="1"/>
  <c r="T47" i="1"/>
  <c r="S47" i="1"/>
  <c r="R47" i="1"/>
  <c r="Q47" i="1"/>
  <c r="P47" i="1"/>
  <c r="L47" i="1"/>
  <c r="K47" i="1"/>
  <c r="J47" i="1"/>
  <c r="I47" i="1"/>
  <c r="H47" i="1"/>
  <c r="G47" i="1"/>
  <c r="F47" i="1"/>
  <c r="E47" i="1"/>
  <c r="D47" i="1"/>
  <c r="C47" i="1"/>
  <c r="AB46" i="1"/>
  <c r="O46" i="1"/>
  <c r="AA45" i="1"/>
  <c r="Z45" i="1"/>
  <c r="Z44" i="1" s="1"/>
  <c r="Y45" i="1"/>
  <c r="Y44" i="1" s="1"/>
  <c r="X45" i="1"/>
  <c r="X44" i="1" s="1"/>
  <c r="W45" i="1"/>
  <c r="W44" i="1" s="1"/>
  <c r="V45" i="1"/>
  <c r="V44" i="1" s="1"/>
  <c r="U45" i="1"/>
  <c r="T45" i="1"/>
  <c r="T44" i="1" s="1"/>
  <c r="S45" i="1"/>
  <c r="S44" i="1" s="1"/>
  <c r="R45" i="1"/>
  <c r="R44" i="1" s="1"/>
  <c r="Q45" i="1"/>
  <c r="P45" i="1"/>
  <c r="L45" i="1"/>
  <c r="K45" i="1"/>
  <c r="K44" i="1" s="1"/>
  <c r="J45" i="1"/>
  <c r="J44" i="1" s="1"/>
  <c r="I45" i="1"/>
  <c r="I44" i="1" s="1"/>
  <c r="H45" i="1"/>
  <c r="H44" i="1" s="1"/>
  <c r="G45" i="1"/>
  <c r="G44" i="1" s="1"/>
  <c r="F45" i="1"/>
  <c r="E45" i="1"/>
  <c r="E44" i="1" s="1"/>
  <c r="D45" i="1"/>
  <c r="C45" i="1"/>
  <c r="C44" i="1" s="1"/>
  <c r="AA44" i="1"/>
  <c r="U44" i="1"/>
  <c r="Q44" i="1"/>
  <c r="N44" i="1"/>
  <c r="M44" i="1"/>
  <c r="L44" i="1"/>
  <c r="F44" i="1"/>
  <c r="AB43" i="1"/>
  <c r="O43" i="1"/>
  <c r="AA42" i="1"/>
  <c r="Z42" i="1"/>
  <c r="Y42" i="1"/>
  <c r="X42" i="1"/>
  <c r="W42" i="1"/>
  <c r="V42" i="1"/>
  <c r="U42" i="1"/>
  <c r="T42" i="1"/>
  <c r="S42" i="1"/>
  <c r="R42" i="1"/>
  <c r="Q42" i="1"/>
  <c r="P42" i="1"/>
  <c r="L42" i="1"/>
  <c r="K42" i="1"/>
  <c r="J42" i="1"/>
  <c r="I42" i="1"/>
  <c r="H42" i="1"/>
  <c r="G42" i="1"/>
  <c r="F42" i="1"/>
  <c r="E42" i="1"/>
  <c r="D42" i="1"/>
  <c r="C42" i="1"/>
  <c r="AA41" i="1"/>
  <c r="Z41" i="1"/>
  <c r="Y41" i="1"/>
  <c r="X41" i="1"/>
  <c r="W41" i="1"/>
  <c r="V41" i="1"/>
  <c r="U41" i="1"/>
  <c r="T41" i="1"/>
  <c r="S41" i="1"/>
  <c r="R41" i="1"/>
  <c r="Q41" i="1"/>
  <c r="P41" i="1"/>
  <c r="L41" i="1"/>
  <c r="K41" i="1"/>
  <c r="J41" i="1"/>
  <c r="I41" i="1"/>
  <c r="H41" i="1"/>
  <c r="G41" i="1"/>
  <c r="F41" i="1"/>
  <c r="E41" i="1"/>
  <c r="D41" i="1"/>
  <c r="C41" i="1"/>
  <c r="AA40" i="1"/>
  <c r="AA38" i="1" s="1"/>
  <c r="Z40" i="1"/>
  <c r="Y40" i="1"/>
  <c r="X40" i="1"/>
  <c r="X38" i="1" s="1"/>
  <c r="W40" i="1"/>
  <c r="V40" i="1"/>
  <c r="U40" i="1"/>
  <c r="U38" i="1" s="1"/>
  <c r="T40" i="1"/>
  <c r="S40" i="1"/>
  <c r="R40" i="1"/>
  <c r="R38" i="1" s="1"/>
  <c r="Q40" i="1"/>
  <c r="P40" i="1"/>
  <c r="L40" i="1"/>
  <c r="L38" i="1" s="1"/>
  <c r="K40" i="1"/>
  <c r="J40" i="1"/>
  <c r="I40" i="1"/>
  <c r="H40" i="1"/>
  <c r="G40" i="1"/>
  <c r="F40" i="1"/>
  <c r="O40" i="1" s="1"/>
  <c r="E40" i="1"/>
  <c r="D40" i="1"/>
  <c r="C40" i="1"/>
  <c r="AA39" i="1"/>
  <c r="Z39" i="1"/>
  <c r="Z38" i="1" s="1"/>
  <c r="Y39" i="1"/>
  <c r="X39" i="1"/>
  <c r="W39" i="1"/>
  <c r="V39" i="1"/>
  <c r="U39" i="1"/>
  <c r="T39" i="1"/>
  <c r="T38" i="1" s="1"/>
  <c r="S39" i="1"/>
  <c r="S38" i="1" s="1"/>
  <c r="R39" i="1"/>
  <c r="Q39" i="1"/>
  <c r="P39" i="1"/>
  <c r="L39" i="1"/>
  <c r="K39" i="1"/>
  <c r="K38" i="1" s="1"/>
  <c r="J39" i="1"/>
  <c r="I39" i="1"/>
  <c r="H39" i="1"/>
  <c r="G39" i="1"/>
  <c r="G38" i="1" s="1"/>
  <c r="F39" i="1"/>
  <c r="E39" i="1"/>
  <c r="E38" i="1" s="1"/>
  <c r="D39" i="1"/>
  <c r="C39" i="1"/>
  <c r="N38" i="1"/>
  <c r="M38" i="1"/>
  <c r="M26" i="1" s="1"/>
  <c r="AB37" i="1"/>
  <c r="AC37" i="1" s="1"/>
  <c r="AD37" i="1" s="1"/>
  <c r="O37" i="1"/>
  <c r="AA36" i="1"/>
  <c r="AA29" i="1" s="1"/>
  <c r="Z36" i="1"/>
  <c r="Y36" i="1"/>
  <c r="X36" i="1"/>
  <c r="W36" i="1"/>
  <c r="V36" i="1"/>
  <c r="U36" i="1"/>
  <c r="T36" i="1"/>
  <c r="S36" i="1"/>
  <c r="R36" i="1"/>
  <c r="Q36" i="1"/>
  <c r="P36" i="1"/>
  <c r="L36" i="1"/>
  <c r="K36" i="1"/>
  <c r="J36" i="1"/>
  <c r="I36" i="1"/>
  <c r="H36" i="1"/>
  <c r="G36" i="1"/>
  <c r="F36" i="1"/>
  <c r="O36" i="1" s="1"/>
  <c r="E36" i="1"/>
  <c r="D36" i="1"/>
  <c r="C36" i="1"/>
  <c r="AA35" i="1"/>
  <c r="Z35" i="1"/>
  <c r="X35" i="1"/>
  <c r="W35" i="1"/>
  <c r="V35" i="1"/>
  <c r="U35" i="1"/>
  <c r="T35" i="1"/>
  <c r="S35" i="1"/>
  <c r="R35" i="1"/>
  <c r="AB35" i="1" s="1"/>
  <c r="Q35" i="1"/>
  <c r="P35" i="1"/>
  <c r="L35" i="1"/>
  <c r="K35" i="1"/>
  <c r="J35" i="1"/>
  <c r="I35" i="1"/>
  <c r="H35" i="1"/>
  <c r="G35" i="1"/>
  <c r="F35" i="1"/>
  <c r="E35" i="1"/>
  <c r="D35" i="1"/>
  <c r="C35" i="1"/>
  <c r="AB34" i="1"/>
  <c r="AC34" i="1" s="1"/>
  <c r="AD34" i="1" s="1"/>
  <c r="O34" i="1"/>
  <c r="AB33" i="1"/>
  <c r="O33" i="1"/>
  <c r="AC32" i="1"/>
  <c r="AD32" i="1" s="1"/>
  <c r="AB32" i="1"/>
  <c r="O32" i="1"/>
  <c r="AA31" i="1"/>
  <c r="Z31" i="1"/>
  <c r="Y31" i="1"/>
  <c r="X31" i="1"/>
  <c r="W31" i="1"/>
  <c r="V31" i="1"/>
  <c r="U31" i="1"/>
  <c r="U29" i="1" s="1"/>
  <c r="T31" i="1"/>
  <c r="S31" i="1"/>
  <c r="R31" i="1"/>
  <c r="R29" i="1" s="1"/>
  <c r="Q31" i="1"/>
  <c r="P31" i="1"/>
  <c r="L31" i="1"/>
  <c r="K31" i="1"/>
  <c r="J31" i="1"/>
  <c r="I31" i="1"/>
  <c r="H31" i="1"/>
  <c r="G31" i="1"/>
  <c r="F31" i="1"/>
  <c r="E31" i="1"/>
  <c r="D31" i="1"/>
  <c r="C31" i="1"/>
  <c r="O31" i="1" s="1"/>
  <c r="AA30" i="1"/>
  <c r="Z30" i="1"/>
  <c r="Y30" i="1"/>
  <c r="X30" i="1"/>
  <c r="W30" i="1"/>
  <c r="V30" i="1"/>
  <c r="U30" i="1"/>
  <c r="T30" i="1"/>
  <c r="S30" i="1"/>
  <c r="R30" i="1"/>
  <c r="Q30" i="1"/>
  <c r="P30" i="1"/>
  <c r="P29" i="1" s="1"/>
  <c r="L30" i="1"/>
  <c r="K30" i="1"/>
  <c r="J30" i="1"/>
  <c r="I30" i="1"/>
  <c r="H30" i="1"/>
  <c r="H29" i="1" s="1"/>
  <c r="G30" i="1"/>
  <c r="F30" i="1"/>
  <c r="E30" i="1"/>
  <c r="D30" i="1"/>
  <c r="D29" i="1" s="1"/>
  <c r="C30" i="1"/>
  <c r="V29" i="1"/>
  <c r="N29" i="1"/>
  <c r="M29" i="1"/>
  <c r="J29" i="1"/>
  <c r="I29" i="1"/>
  <c r="AA28" i="1"/>
  <c r="Z28" i="1"/>
  <c r="Z27" i="1" s="1"/>
  <c r="Y28" i="1"/>
  <c r="Y27" i="1" s="1"/>
  <c r="X28" i="1"/>
  <c r="X27" i="1" s="1"/>
  <c r="W28" i="1"/>
  <c r="W27" i="1" s="1"/>
  <c r="V28" i="1"/>
  <c r="U28" i="1"/>
  <c r="T28" i="1"/>
  <c r="T27" i="1" s="1"/>
  <c r="S28" i="1"/>
  <c r="S27" i="1" s="1"/>
  <c r="R28" i="1"/>
  <c r="R27" i="1" s="1"/>
  <c r="Q28" i="1"/>
  <c r="Q27" i="1" s="1"/>
  <c r="P28" i="1"/>
  <c r="L28" i="1"/>
  <c r="L27" i="1" s="1"/>
  <c r="K28" i="1"/>
  <c r="K27" i="1" s="1"/>
  <c r="J28" i="1"/>
  <c r="I28" i="1"/>
  <c r="I27" i="1" s="1"/>
  <c r="H28" i="1"/>
  <c r="H27" i="1" s="1"/>
  <c r="G28" i="1"/>
  <c r="F28" i="1"/>
  <c r="F27" i="1" s="1"/>
  <c r="E28" i="1"/>
  <c r="E27" i="1" s="1"/>
  <c r="D28" i="1"/>
  <c r="C28" i="1"/>
  <c r="AA27" i="1"/>
  <c r="V27" i="1"/>
  <c r="U27" i="1"/>
  <c r="P27" i="1"/>
  <c r="N27" i="1"/>
  <c r="M27" i="1"/>
  <c r="J27" i="1"/>
  <c r="G27" i="1"/>
  <c r="D27" i="1"/>
  <c r="C27" i="1"/>
  <c r="AA25" i="1"/>
  <c r="Z25" i="1"/>
  <c r="Y25" i="1"/>
  <c r="X25" i="1"/>
  <c r="W25" i="1"/>
  <c r="V25" i="1"/>
  <c r="U25" i="1"/>
  <c r="T25" i="1"/>
  <c r="S25" i="1"/>
  <c r="R25" i="1"/>
  <c r="Q25" i="1"/>
  <c r="P25" i="1"/>
  <c r="L25" i="1"/>
  <c r="K25" i="1"/>
  <c r="J25" i="1"/>
  <c r="I25" i="1"/>
  <c r="H25" i="1"/>
  <c r="G25" i="1"/>
  <c r="F25" i="1"/>
  <c r="E25" i="1"/>
  <c r="D25" i="1"/>
  <c r="C25" i="1"/>
  <c r="AC24" i="1"/>
  <c r="AD24" i="1" s="1"/>
  <c r="AB24" i="1"/>
  <c r="O24" i="1"/>
  <c r="AA23" i="1"/>
  <c r="Z23" i="1"/>
  <c r="Y23" i="1"/>
  <c r="X23" i="1"/>
  <c r="W23" i="1"/>
  <c r="V23" i="1"/>
  <c r="U23" i="1"/>
  <c r="T23" i="1"/>
  <c r="S23" i="1"/>
  <c r="R23" i="1"/>
  <c r="Q23" i="1"/>
  <c r="P23" i="1"/>
  <c r="L23" i="1"/>
  <c r="K23" i="1"/>
  <c r="J23" i="1"/>
  <c r="I23" i="1"/>
  <c r="H23" i="1"/>
  <c r="G23" i="1"/>
  <c r="F23" i="1"/>
  <c r="E23" i="1"/>
  <c r="D23" i="1"/>
  <c r="C23" i="1"/>
  <c r="AC22" i="1"/>
  <c r="AD22" i="1" s="1"/>
  <c r="AB22" i="1"/>
  <c r="O22" i="1"/>
  <c r="AA21" i="1"/>
  <c r="Z21" i="1"/>
  <c r="Y21" i="1"/>
  <c r="X21" i="1"/>
  <c r="W21" i="1"/>
  <c r="V21" i="1"/>
  <c r="U21" i="1"/>
  <c r="T21" i="1"/>
  <c r="S21" i="1"/>
  <c r="R21" i="1"/>
  <c r="Q21" i="1"/>
  <c r="P21" i="1"/>
  <c r="L21" i="1"/>
  <c r="K21" i="1"/>
  <c r="J21" i="1"/>
  <c r="I21" i="1"/>
  <c r="H21" i="1"/>
  <c r="G21" i="1"/>
  <c r="F21" i="1"/>
  <c r="E21" i="1"/>
  <c r="D21" i="1"/>
  <c r="C21" i="1"/>
  <c r="AA20" i="1"/>
  <c r="Z20" i="1"/>
  <c r="Y20" i="1"/>
  <c r="X20" i="1"/>
  <c r="W20" i="1"/>
  <c r="V20" i="1"/>
  <c r="U20" i="1"/>
  <c r="T20" i="1"/>
  <c r="S20" i="1"/>
  <c r="R20" i="1"/>
  <c r="Q20" i="1"/>
  <c r="P20" i="1"/>
  <c r="L20" i="1"/>
  <c r="K20" i="1"/>
  <c r="J20" i="1"/>
  <c r="I20" i="1"/>
  <c r="H20" i="1"/>
  <c r="G20" i="1"/>
  <c r="G17" i="1" s="1"/>
  <c r="G16" i="1" s="1"/>
  <c r="F20" i="1"/>
  <c r="E20" i="1"/>
  <c r="D20" i="1"/>
  <c r="C20" i="1"/>
  <c r="AA19" i="1"/>
  <c r="Z19" i="1"/>
  <c r="Z17" i="1" s="1"/>
  <c r="Z16" i="1" s="1"/>
  <c r="Y19" i="1"/>
  <c r="X19" i="1"/>
  <c r="W19" i="1"/>
  <c r="V19" i="1"/>
  <c r="U19" i="1"/>
  <c r="T19" i="1"/>
  <c r="S19" i="1"/>
  <c r="R19" i="1"/>
  <c r="Q19" i="1"/>
  <c r="P19" i="1"/>
  <c r="L19" i="1"/>
  <c r="K19" i="1"/>
  <c r="K17" i="1" s="1"/>
  <c r="K16" i="1" s="1"/>
  <c r="J19" i="1"/>
  <c r="I19" i="1"/>
  <c r="H19" i="1"/>
  <c r="G19" i="1"/>
  <c r="F19" i="1"/>
  <c r="E19" i="1"/>
  <c r="E17" i="1" s="1"/>
  <c r="D19" i="1"/>
  <c r="C19" i="1"/>
  <c r="AA18" i="1"/>
  <c r="Z18" i="1"/>
  <c r="Y18" i="1"/>
  <c r="Y17" i="1" s="1"/>
  <c r="Y16" i="1" s="1"/>
  <c r="X18" i="1"/>
  <c r="W18" i="1"/>
  <c r="V18" i="1"/>
  <c r="U18" i="1"/>
  <c r="T18" i="1"/>
  <c r="S18" i="1"/>
  <c r="S17" i="1" s="1"/>
  <c r="S16" i="1" s="1"/>
  <c r="R18" i="1"/>
  <c r="Q18" i="1"/>
  <c r="P18" i="1"/>
  <c r="L18" i="1"/>
  <c r="K18" i="1"/>
  <c r="J18" i="1"/>
  <c r="I18" i="1"/>
  <c r="H18" i="1"/>
  <c r="G18" i="1"/>
  <c r="F18" i="1"/>
  <c r="E18" i="1"/>
  <c r="D18" i="1"/>
  <c r="C18" i="1"/>
  <c r="N17" i="1"/>
  <c r="N16" i="1" s="1"/>
  <c r="M17" i="1"/>
  <c r="M16" i="1" s="1"/>
  <c r="E16" i="1"/>
  <c r="AA15" i="1"/>
  <c r="Z15" i="1"/>
  <c r="Y15" i="1"/>
  <c r="X15" i="1"/>
  <c r="W15" i="1"/>
  <c r="V15" i="1"/>
  <c r="U15" i="1"/>
  <c r="T15" i="1"/>
  <c r="S15" i="1"/>
  <c r="R15" i="1"/>
  <c r="Q15" i="1"/>
  <c r="P15" i="1"/>
  <c r="AB15" i="1" s="1"/>
  <c r="L15" i="1"/>
  <c r="K15" i="1"/>
  <c r="J15" i="1"/>
  <c r="I15" i="1"/>
  <c r="H15" i="1"/>
  <c r="G15" i="1"/>
  <c r="F15" i="1"/>
  <c r="E15" i="1"/>
  <c r="D15" i="1"/>
  <c r="C15" i="1"/>
  <c r="AA14" i="1"/>
  <c r="Z14" i="1"/>
  <c r="Y14" i="1"/>
  <c r="X14" i="1"/>
  <c r="W14" i="1"/>
  <c r="V14" i="1"/>
  <c r="U14" i="1"/>
  <c r="T14" i="1"/>
  <c r="S14" i="1"/>
  <c r="R14" i="1"/>
  <c r="Q14" i="1"/>
  <c r="P14" i="1"/>
  <c r="L14" i="1"/>
  <c r="L11" i="1" s="1"/>
  <c r="K14" i="1"/>
  <c r="K11" i="1" s="1"/>
  <c r="J14" i="1"/>
  <c r="I14" i="1"/>
  <c r="H14" i="1"/>
  <c r="G14" i="1"/>
  <c r="F14" i="1"/>
  <c r="E14" i="1"/>
  <c r="E11" i="1" s="1"/>
  <c r="D14" i="1"/>
  <c r="C14" i="1"/>
  <c r="AA13" i="1"/>
  <c r="Z13" i="1"/>
  <c r="Y13" i="1"/>
  <c r="X13" i="1"/>
  <c r="W13" i="1"/>
  <c r="V13" i="1"/>
  <c r="U13" i="1"/>
  <c r="T13" i="1"/>
  <c r="S13" i="1"/>
  <c r="R13" i="1"/>
  <c r="Q13" i="1"/>
  <c r="P13" i="1"/>
  <c r="L13" i="1"/>
  <c r="K13" i="1"/>
  <c r="J13" i="1"/>
  <c r="I13" i="1"/>
  <c r="H13" i="1"/>
  <c r="G13" i="1"/>
  <c r="F13" i="1"/>
  <c r="E13" i="1"/>
  <c r="D13" i="1"/>
  <c r="C13" i="1"/>
  <c r="AA12" i="1"/>
  <c r="Z12" i="1"/>
  <c r="Y12" i="1"/>
  <c r="X12" i="1"/>
  <c r="W12" i="1"/>
  <c r="W11" i="1" s="1"/>
  <c r="V12" i="1"/>
  <c r="V11" i="1" s="1"/>
  <c r="U12" i="1"/>
  <c r="T12" i="1"/>
  <c r="S12" i="1"/>
  <c r="R12" i="1"/>
  <c r="Q12" i="1"/>
  <c r="Q11" i="1" s="1"/>
  <c r="P12" i="1"/>
  <c r="L12" i="1"/>
  <c r="K12" i="1"/>
  <c r="J12" i="1"/>
  <c r="J11" i="1" s="1"/>
  <c r="I12" i="1"/>
  <c r="H12" i="1"/>
  <c r="H11" i="1" s="1"/>
  <c r="G12" i="1"/>
  <c r="F12" i="1"/>
  <c r="E12" i="1"/>
  <c r="D12" i="1"/>
  <c r="D11" i="1" s="1"/>
  <c r="C12" i="1"/>
  <c r="Y11" i="1"/>
  <c r="X11" i="1"/>
  <c r="R11" i="1"/>
  <c r="N11" i="1"/>
  <c r="M11" i="1"/>
  <c r="G11" i="1"/>
  <c r="F11" i="1"/>
  <c r="M10" i="1" l="1"/>
  <c r="M9" i="1" s="1"/>
  <c r="M67" i="1" s="1"/>
  <c r="M73" i="1" s="1"/>
  <c r="AB12" i="1"/>
  <c r="Z26" i="1"/>
  <c r="X29" i="1"/>
  <c r="AB59" i="1"/>
  <c r="AC60" i="1"/>
  <c r="AD60" i="1" s="1"/>
  <c r="S11" i="1"/>
  <c r="Q17" i="1"/>
  <c r="Q16" i="1" s="1"/>
  <c r="F38" i="1"/>
  <c r="P11" i="1"/>
  <c r="C17" i="1"/>
  <c r="C16" i="1" s="1"/>
  <c r="I17" i="1"/>
  <c r="I16" i="1" s="1"/>
  <c r="AB20" i="1"/>
  <c r="AC20" i="1" s="1"/>
  <c r="AD20" i="1" s="1"/>
  <c r="O21" i="1"/>
  <c r="AB25" i="1"/>
  <c r="R26" i="1"/>
  <c r="AB63" i="1"/>
  <c r="AC63" i="1" s="1"/>
  <c r="AD63" i="1" s="1"/>
  <c r="N26" i="1"/>
  <c r="N10" i="1" s="1"/>
  <c r="N9" i="1" s="1"/>
  <c r="N67" i="1" s="1"/>
  <c r="N73" i="1" s="1"/>
  <c r="AC51" i="1"/>
  <c r="AD51" i="1" s="1"/>
  <c r="AB50" i="1"/>
  <c r="T11" i="1"/>
  <c r="Z11" i="1"/>
  <c r="Z10" i="1" s="1"/>
  <c r="Z9" i="1" s="1"/>
  <c r="Z67" i="1" s="1"/>
  <c r="Z73" i="1" s="1"/>
  <c r="AB13" i="1"/>
  <c r="AB18" i="1"/>
  <c r="T17" i="1"/>
  <c r="T16" i="1" s="1"/>
  <c r="AB21" i="1"/>
  <c r="AC21" i="1" s="1"/>
  <c r="AD21" i="1" s="1"/>
  <c r="E29" i="1"/>
  <c r="E26" i="1" s="1"/>
  <c r="E10" i="1" s="1"/>
  <c r="E9" i="1" s="1"/>
  <c r="E67" i="1" s="1"/>
  <c r="E73" i="1" s="1"/>
  <c r="K29" i="1"/>
  <c r="T29" i="1"/>
  <c r="T26" i="1" s="1"/>
  <c r="Z29" i="1"/>
  <c r="G29" i="1"/>
  <c r="G26" i="1" s="1"/>
  <c r="G10" i="1" s="1"/>
  <c r="G9" i="1" s="1"/>
  <c r="G67" i="1" s="1"/>
  <c r="G73" i="1" s="1"/>
  <c r="AC43" i="1"/>
  <c r="AD43" i="1" s="1"/>
  <c r="AB56" i="1"/>
  <c r="AC61" i="1"/>
  <c r="AD61" i="1" s="1"/>
  <c r="U11" i="1"/>
  <c r="AA11" i="1"/>
  <c r="O14" i="1"/>
  <c r="W17" i="1"/>
  <c r="W16" i="1" s="1"/>
  <c r="AB23" i="1"/>
  <c r="F29" i="1"/>
  <c r="L29" i="1"/>
  <c r="L26" i="1" s="1"/>
  <c r="L10" i="1" s="1"/>
  <c r="L9" i="1" s="1"/>
  <c r="L67" i="1" s="1"/>
  <c r="L73" i="1" s="1"/>
  <c r="I38" i="1"/>
  <c r="I26" i="1" s="1"/>
  <c r="AB45" i="1"/>
  <c r="AC46" i="1"/>
  <c r="AD46" i="1" s="1"/>
  <c r="AB47" i="1"/>
  <c r="D49" i="1"/>
  <c r="J49" i="1"/>
  <c r="P49" i="1"/>
  <c r="V49" i="1"/>
  <c r="C53" i="1"/>
  <c r="I53" i="1"/>
  <c r="R53" i="1"/>
  <c r="R49" i="1" s="1"/>
  <c r="X53" i="1"/>
  <c r="X49" i="1" s="1"/>
  <c r="O12" i="1"/>
  <c r="I11" i="1"/>
  <c r="I10" i="1" s="1"/>
  <c r="O19" i="1"/>
  <c r="P17" i="1"/>
  <c r="P16" i="1" s="1"/>
  <c r="V17" i="1"/>
  <c r="V16" i="1" s="1"/>
  <c r="O25" i="1"/>
  <c r="J38" i="1"/>
  <c r="J26" i="1" s="1"/>
  <c r="Y38" i="1"/>
  <c r="Y26" i="1" s="1"/>
  <c r="Y10" i="1" s="1"/>
  <c r="Y9" i="1" s="1"/>
  <c r="Y67" i="1" s="1"/>
  <c r="Y73" i="1" s="1"/>
  <c r="AC72" i="1"/>
  <c r="AD72" i="1" s="1"/>
  <c r="O15" i="1"/>
  <c r="AC15" i="1" s="1"/>
  <c r="AD15" i="1" s="1"/>
  <c r="F17" i="1"/>
  <c r="F16" i="1" s="1"/>
  <c r="L17" i="1"/>
  <c r="L16" i="1" s="1"/>
  <c r="H17" i="1"/>
  <c r="H16" i="1" s="1"/>
  <c r="U26" i="1"/>
  <c r="K26" i="1"/>
  <c r="K10" i="1" s="1"/>
  <c r="K9" i="1" s="1"/>
  <c r="K67" i="1" s="1"/>
  <c r="K73" i="1" s="1"/>
  <c r="S29" i="1"/>
  <c r="S26" i="1" s="1"/>
  <c r="Y29" i="1"/>
  <c r="AB42" i="1"/>
  <c r="AB48" i="1"/>
  <c r="G53" i="1"/>
  <c r="G49" i="1" s="1"/>
  <c r="O55" i="1"/>
  <c r="S53" i="1"/>
  <c r="S49" i="1" s="1"/>
  <c r="Y53" i="1"/>
  <c r="Y49" i="1" s="1"/>
  <c r="O59" i="1"/>
  <c r="O58" i="1" s="1"/>
  <c r="O57" i="1" s="1"/>
  <c r="AC12" i="1"/>
  <c r="AD12" i="1" s="1"/>
  <c r="O11" i="1"/>
  <c r="J17" i="1"/>
  <c r="J16" i="1" s="1"/>
  <c r="R17" i="1"/>
  <c r="R16" i="1" s="1"/>
  <c r="R10" i="1" s="1"/>
  <c r="O20" i="1"/>
  <c r="X26" i="1"/>
  <c r="Q29" i="1"/>
  <c r="O35" i="1"/>
  <c r="AC35" i="1" s="1"/>
  <c r="AD35" i="1" s="1"/>
  <c r="O42" i="1"/>
  <c r="AC42" i="1" s="1"/>
  <c r="AD42" i="1" s="1"/>
  <c r="C11" i="1"/>
  <c r="O13" i="1"/>
  <c r="AC13" i="1" s="1"/>
  <c r="AD13" i="1" s="1"/>
  <c r="O23" i="1"/>
  <c r="AC23" i="1" s="1"/>
  <c r="AD23" i="1" s="1"/>
  <c r="AA26" i="1"/>
  <c r="AB28" i="1"/>
  <c r="C29" i="1"/>
  <c r="O30" i="1"/>
  <c r="AB36" i="1"/>
  <c r="AC36" i="1" s="1"/>
  <c r="AD36" i="1" s="1"/>
  <c r="H38" i="1"/>
  <c r="H26" i="1" s="1"/>
  <c r="H10" i="1" s="1"/>
  <c r="H9" i="1" s="1"/>
  <c r="H67" i="1" s="1"/>
  <c r="H73" i="1" s="1"/>
  <c r="Q38" i="1"/>
  <c r="Q26" i="1" s="1"/>
  <c r="Q10" i="1" s="1"/>
  <c r="Q9" i="1" s="1"/>
  <c r="Q67" i="1" s="1"/>
  <c r="Q73" i="1" s="1"/>
  <c r="W38" i="1"/>
  <c r="AB40" i="1"/>
  <c r="AC40" i="1" s="1"/>
  <c r="AD40" i="1" s="1"/>
  <c r="O47" i="1"/>
  <c r="C49" i="1"/>
  <c r="I49" i="1"/>
  <c r="U49" i="1"/>
  <c r="AA49" i="1"/>
  <c r="AB55" i="1"/>
  <c r="AC55" i="1" s="1"/>
  <c r="AD55" i="1" s="1"/>
  <c r="O56" i="1"/>
  <c r="R57" i="1"/>
  <c r="X57" i="1"/>
  <c r="O70" i="1"/>
  <c r="O39" i="1"/>
  <c r="C38" i="1"/>
  <c r="D38" i="1"/>
  <c r="D26" i="1" s="1"/>
  <c r="O41" i="1"/>
  <c r="AC50" i="1"/>
  <c r="AD50" i="1" s="1"/>
  <c r="AB70" i="1"/>
  <c r="O18" i="1"/>
  <c r="U17" i="1"/>
  <c r="U16" i="1" s="1"/>
  <c r="AA17" i="1"/>
  <c r="AA16" i="1" s="1"/>
  <c r="O28" i="1"/>
  <c r="O27" i="1" s="1"/>
  <c r="AB31" i="1"/>
  <c r="AC31" i="1" s="1"/>
  <c r="AD31" i="1" s="1"/>
  <c r="AC33" i="1"/>
  <c r="AD33" i="1" s="1"/>
  <c r="AB44" i="1"/>
  <c r="O54" i="1"/>
  <c r="O53" i="1" s="1"/>
  <c r="O49" i="1" s="1"/>
  <c r="AC47" i="1"/>
  <c r="AD47" i="1" s="1"/>
  <c r="F49" i="1"/>
  <c r="L49" i="1"/>
  <c r="AB54" i="1"/>
  <c r="AB58" i="1"/>
  <c r="AB19" i="1"/>
  <c r="AC19" i="1" s="1"/>
  <c r="AD19" i="1" s="1"/>
  <c r="AB30" i="1"/>
  <c r="AB41" i="1"/>
  <c r="AC41" i="1" s="1"/>
  <c r="AD41" i="1" s="1"/>
  <c r="O48" i="1"/>
  <c r="AB14" i="1"/>
  <c r="AC14" i="1" s="1"/>
  <c r="AD14" i="1" s="1"/>
  <c r="D17" i="1"/>
  <c r="D16" i="1" s="1"/>
  <c r="X17" i="1"/>
  <c r="X16" i="1" s="1"/>
  <c r="X10" i="1" s="1"/>
  <c r="F26" i="1"/>
  <c r="F10" i="1" s="1"/>
  <c r="F9" i="1" s="1"/>
  <c r="F67" i="1" s="1"/>
  <c r="F73" i="1" s="1"/>
  <c r="W29" i="1"/>
  <c r="W26" i="1" s="1"/>
  <c r="W10" i="1" s="1"/>
  <c r="P38" i="1"/>
  <c r="P26" i="1" s="1"/>
  <c r="V38" i="1"/>
  <c r="V26" i="1" s="1"/>
  <c r="V10" i="1" s="1"/>
  <c r="V9" i="1" s="1"/>
  <c r="V67" i="1" s="1"/>
  <c r="V73" i="1" s="1"/>
  <c r="AB39" i="1"/>
  <c r="O45" i="1"/>
  <c r="O44" i="1" s="1"/>
  <c r="D44" i="1"/>
  <c r="Q57" i="1"/>
  <c r="W57" i="1"/>
  <c r="AC69" i="1"/>
  <c r="AD69" i="1" s="1"/>
  <c r="P44" i="1"/>
  <c r="U10" i="1" l="1"/>
  <c r="U9" i="1" s="1"/>
  <c r="U67" i="1" s="1"/>
  <c r="U73" i="1" s="1"/>
  <c r="AC59" i="1"/>
  <c r="AD59" i="1" s="1"/>
  <c r="O17" i="1"/>
  <c r="O16" i="1" s="1"/>
  <c r="AC56" i="1"/>
  <c r="AD56" i="1" s="1"/>
  <c r="O29" i="1"/>
  <c r="J10" i="1"/>
  <c r="J9" i="1" s="1"/>
  <c r="J67" i="1" s="1"/>
  <c r="J73" i="1" s="1"/>
  <c r="P10" i="1"/>
  <c r="P9" i="1" s="1"/>
  <c r="P67" i="1" s="1"/>
  <c r="P73" i="1" s="1"/>
  <c r="AB17" i="1"/>
  <c r="C26" i="1"/>
  <c r="AC25" i="1"/>
  <c r="AD25" i="1" s="1"/>
  <c r="AC48" i="1"/>
  <c r="X9" i="1"/>
  <c r="X67" i="1" s="1"/>
  <c r="X73" i="1" s="1"/>
  <c r="AA10" i="1"/>
  <c r="AA9" i="1" s="1"/>
  <c r="AA67" i="1" s="1"/>
  <c r="AA73" i="1" s="1"/>
  <c r="T10" i="1"/>
  <c r="T9" i="1" s="1"/>
  <c r="T67" i="1" s="1"/>
  <c r="T73" i="1" s="1"/>
  <c r="S10" i="1"/>
  <c r="S9" i="1" s="1"/>
  <c r="S67" i="1" s="1"/>
  <c r="S73" i="1" s="1"/>
  <c r="AC70" i="1"/>
  <c r="AD70" i="1" s="1"/>
  <c r="O38" i="1"/>
  <c r="O26" i="1" s="1"/>
  <c r="AC28" i="1"/>
  <c r="AD28" i="1" s="1"/>
  <c r="AB27" i="1"/>
  <c r="AB11" i="1"/>
  <c r="C10" i="1"/>
  <c r="C9" i="1" s="1"/>
  <c r="C67" i="1" s="1"/>
  <c r="C73" i="1" s="1"/>
  <c r="W9" i="1"/>
  <c r="W67" i="1" s="1"/>
  <c r="AB57" i="1"/>
  <c r="AC57" i="1" s="1"/>
  <c r="AD57" i="1" s="1"/>
  <c r="AC58" i="1"/>
  <c r="AD58" i="1" s="1"/>
  <c r="AC18" i="1"/>
  <c r="AD18" i="1" s="1"/>
  <c r="AC54" i="1"/>
  <c r="AD54" i="1" s="1"/>
  <c r="AB53" i="1"/>
  <c r="R9" i="1"/>
  <c r="R67" i="1" s="1"/>
  <c r="R73" i="1" s="1"/>
  <c r="AC44" i="1"/>
  <c r="AD44" i="1" s="1"/>
  <c r="AB38" i="1"/>
  <c r="AC39" i="1"/>
  <c r="AD39" i="1" s="1"/>
  <c r="D10" i="1"/>
  <c r="D9" i="1" s="1"/>
  <c r="D67" i="1" s="1"/>
  <c r="D73" i="1" s="1"/>
  <c r="AC45" i="1"/>
  <c r="AD45" i="1" s="1"/>
  <c r="AC30" i="1"/>
  <c r="AD30" i="1" s="1"/>
  <c r="AB29" i="1"/>
  <c r="AC29" i="1" s="1"/>
  <c r="AD29" i="1" s="1"/>
  <c r="AB16" i="1"/>
  <c r="I9" i="1"/>
  <c r="I67" i="1" s="1"/>
  <c r="I73" i="1" s="1"/>
  <c r="AC16" i="1" l="1"/>
  <c r="AD16" i="1" s="1"/>
  <c r="O10" i="1"/>
  <c r="O9" i="1" s="1"/>
  <c r="O67" i="1" s="1"/>
  <c r="O73" i="1" s="1"/>
  <c r="AC17" i="1"/>
  <c r="AD17" i="1" s="1"/>
  <c r="W73" i="1"/>
  <c r="AC53" i="1"/>
  <c r="AD53" i="1" s="1"/>
  <c r="AB49" i="1"/>
  <c r="AC49" i="1" s="1"/>
  <c r="AD49" i="1" s="1"/>
  <c r="AC11" i="1"/>
  <c r="AD11" i="1" s="1"/>
  <c r="AC38" i="1"/>
  <c r="AD38" i="1" s="1"/>
  <c r="AB26" i="1"/>
  <c r="AC26" i="1" s="1"/>
  <c r="AD26" i="1" s="1"/>
  <c r="AC27" i="1"/>
  <c r="AD27" i="1" s="1"/>
  <c r="AB10" i="1" l="1"/>
  <c r="AC10" i="1" l="1"/>
  <c r="AD10" i="1" s="1"/>
  <c r="AB9" i="1"/>
  <c r="AC9" i="1" l="1"/>
  <c r="AD9" i="1" s="1"/>
  <c r="AB67" i="1"/>
  <c r="AC67" i="1" l="1"/>
  <c r="AD67" i="1" s="1"/>
  <c r="AB73" i="1"/>
  <c r="AC73" i="1" s="1"/>
  <c r="AD73" i="1" s="1"/>
</calcChain>
</file>

<file path=xl/sharedStrings.xml><?xml version="1.0" encoding="utf-8"?>
<sst xmlns="http://schemas.openxmlformats.org/spreadsheetml/2006/main" count="263" uniqueCount="89">
  <si>
    <t xml:space="preserve"> CUADRO No.2</t>
  </si>
  <si>
    <t>INGRESOS FISCALES COMPARADOS POR PARTIDAS, DIRECCION GENERAL DE IMPUESTOS INTERNOS</t>
  </si>
  <si>
    <t>ENERO-DICIEMBRE  2020/2019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</si>
  <si>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</si>
  <si>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</si>
  <si>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</si>
  <si>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</si>
  <si>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</si>
  <si>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</si>
  <si>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</si>
  <si>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</si>
  <si>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</si>
  <si>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</si>
  <si>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</si>
  <si>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</si>
  <si>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</si>
  <si>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</si>
  <si>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</si>
  <si>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NOVIEMBRE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</si>
  <si>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</si>
  <si>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</si>
  <si>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</si>
  <si>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</si>
  <si>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</si>
  <si>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</si>
  <si>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</si>
  <si>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</si>
  <si>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</si>
  <si>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</si>
  <si>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</si>
  <si>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</si>
  <si>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</si>
  <si>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</si>
  <si>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</si>
  <si>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</si>
  <si>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</si>
  <si>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</si>
  <si>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</si>
  <si>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</si>
  <si>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</si>
  <si>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</si>
  <si>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</si>
  <si>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</si>
  <si>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</si>
  <si>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</si>
  <si>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</si>
  <si>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</si>
  <si>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</si>
  <si>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</si>
  <si>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</si>
  <si>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</si>
  <si>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</si>
  <si>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</si>
  <si>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</si>
  <si>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</si>
  <si>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</si>
  <si>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</si>
  <si>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</si>
  <si>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</si>
  <si>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</si>
  <si>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</si>
  <si>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</si>
  <si>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</si>
  <si>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</si>
  <si>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</si>
  <si>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</si>
  <si>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</si>
  <si>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</si>
  <si>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</si>
  <si>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</si>
  <si>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</si>
  <si>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</si>
  <si>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</si>
  <si>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-Ingresos por diferencial del gas licuado de petróleo</t>
  </si>
  <si>
    <t>VI) INGRESOS A ESPECIFICAR</t>
  </si>
  <si>
    <t>B)  INGRESOS DE CAPITAL</t>
  </si>
  <si>
    <t xml:space="preserve">   TOTAL </t>
  </si>
  <si>
    <t>Otros Ingresos:</t>
  </si>
  <si>
    <t>Depósitos a Cargo del Estado o Fondos Especiales y de Terceros</t>
  </si>
  <si>
    <t>Devolución impuesto selectivo al consumo de combustibles</t>
  </si>
  <si>
    <t>Ingresos de la CUT No Presupuestaria (10%Dividendos Banreservas)</t>
  </si>
  <si>
    <t xml:space="preserve">Fondo para Registro y Devolución de los Depositos en excesos en la Cuenta Unica del Tesoro 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</si>
  <si>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</si>
  <si>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</si>
  <si>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</si>
  <si>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</si>
  <si>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</t>
  </si>
  <si>
    <t xml:space="preserve">     Fondo de devolución impuesto Selectivo al consumo de combustibles, los depósitos en exceso de la recaudadora.</t>
  </si>
  <si>
    <t>Las informaciones presentadas difieren de las presentadas en  Portal de Transparencia Fiscal,  por diferencias en la metodología estadística  utilizada.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</si>
</sst>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.00\ &quot;€&quot;_-;\-* #,##0.00\ &quot;€&quot;_-;_-* &quot;-&quot;??\ &quot;€&quot;_-;_-@_-"/>
    <numFmt numFmtId="170" formatCode="_([$€-2]* #,##0.00_);_([$€-2]* \(#,##0.00\);_([$€-2]* &quot;-&quot;??_)"/>
    <numFmt numFmtId="171" formatCode="_([$€]* #,##0.00_);_([$€]* \(#,##0.00\);_([$€]* &quot;-&quot;??_);_(@_)"/>
    <numFmt numFmtId="172" formatCode="_(&quot;RD$&quot;* #,##0.00_);_(&quot;RD$&quot;* \(#,##0.00\);_(&quot;RD$&quot;* &quot;-&quot;??_);_(@_)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name val="Segoe UI"/>
      <family val="2"/>
    </font>
    <font>
      <i/>
      <sz val="11"/>
      <color indexed="8"/>
      <name val="Segoe UI"/>
      <family val="2"/>
    </font>
    <font>
      <b/>
      <sz val="10"/>
      <color theme="0"/>
      <name val="Segoe UI"/>
      <family val="2"/>
    </font>
    <font>
      <b/>
      <sz val="10"/>
      <color indexed="8"/>
      <name val="Segoe UI"/>
      <family val="2"/>
    </font>
    <font>
      <sz val="12"/>
      <name val="Courier"/>
      <family val="3"/>
    </font>
    <font>
      <sz val="10"/>
      <color indexed="8"/>
      <name val="Segoe UI"/>
      <family val="2"/>
    </font>
    <font>
      <b/>
      <sz val="10"/>
      <name val="Segoe UI"/>
      <family val="2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Segoe UI"/>
      <family val="2"/>
    </font>
    <font>
      <b/>
      <sz val="9"/>
      <color indexed="8"/>
      <name val="Segoe UI"/>
      <family val="2"/>
    </font>
    <font>
      <b/>
      <sz val="6"/>
      <color indexed="8"/>
      <name val="Calibri"/>
      <family val="2"/>
      <scheme val="minor"/>
    </font>
    <font>
      <sz val="9"/>
      <color indexed="8"/>
      <name val="Arial"/>
      <family val="2"/>
    </font>
    <font>
      <sz val="8"/>
      <name val="Segoe UI"/>
      <family val="2"/>
    </font>
    <font>
      <sz val="8"/>
      <color indexed="8"/>
      <name val="Segoe UI"/>
      <family val="2"/>
    </font>
    <font>
      <sz val="10"/>
      <name val="Segoe UI"/>
      <family val="2"/>
    </font>
    <font>
      <sz val="9"/>
      <color indexed="8"/>
      <name val="Segoe UI"/>
      <family val="2"/>
    </font>
    <font>
      <sz val="10"/>
      <name val="Antique Oliv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9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9"/>
      <color indexed="8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b/>
      <sz val="12"/>
      <color indexed="3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BFBFB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1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39" fontId="11" fillId="0" borderId="0"/>
    <xf numFmtId="0" fontId="3" fillId="0" borderId="0"/>
    <xf numFmtId="0" fontId="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30" fillId="0" borderId="8">
      <protection hidden="1"/>
    </xf>
    <xf numFmtId="0" fontId="31" fillId="24" borderId="8" applyNumberFormat="0" applyFont="0" applyBorder="0" applyAlignment="0" applyProtection="0">
      <protection hidden="1"/>
    </xf>
    <xf numFmtId="0" fontId="30" fillId="0" borderId="8">
      <protection hidden="1"/>
    </xf>
    <xf numFmtId="166" fontId="32" fillId="0" borderId="17" applyBorder="0">
      <alignment horizontal="center" vertical="center"/>
    </xf>
    <xf numFmtId="0" fontId="33" fillId="0" borderId="18" applyNumberFormat="0" applyFont="0" applyProtection="0">
      <alignment wrapText="1"/>
    </xf>
    <xf numFmtId="0" fontId="34" fillId="12" borderId="0" applyNumberFormat="0" applyBorder="0" applyAlignment="0" applyProtection="0"/>
    <xf numFmtId="0" fontId="35" fillId="24" borderId="19" applyNumberFormat="0" applyAlignment="0" applyProtection="0"/>
    <xf numFmtId="0" fontId="36" fillId="25" borderId="20" applyNumberFormat="0" applyAlignment="0" applyProtection="0"/>
    <xf numFmtId="0" fontId="37" fillId="0" borderId="21" applyNumberFormat="0" applyFill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9" borderId="0" applyNumberFormat="0" applyBorder="0" applyAlignment="0" applyProtection="0"/>
    <xf numFmtId="0" fontId="39" fillId="15" borderId="19" applyNumberForma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22" applyNumberFormat="0" applyProtection="0">
      <alignment wrapText="1"/>
    </xf>
    <xf numFmtId="0" fontId="40" fillId="0" borderId="23" applyNumberFormat="0" applyProtection="0">
      <alignment wrapText="1"/>
    </xf>
    <xf numFmtId="0" fontId="17" fillId="0" borderId="0" applyNumberFormat="0" applyFill="0" applyBorder="0" applyAlignment="0" applyProtection="0">
      <alignment vertical="top"/>
      <protection locked="0"/>
    </xf>
    <xf numFmtId="0" fontId="41" fillId="11" borderId="0" applyNumberFormat="0" applyBorder="0" applyAlignment="0" applyProtection="0"/>
    <xf numFmtId="0" fontId="42" fillId="0" borderId="8">
      <alignment horizontal="left"/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>
      <alignment vertical="top"/>
    </xf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39" fontId="4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31" borderId="24" applyNumberFormat="0" applyFont="0" applyAlignment="0" applyProtection="0"/>
    <xf numFmtId="0" fontId="3" fillId="31" borderId="24" applyNumberFormat="0" applyFont="0" applyAlignment="0" applyProtection="0"/>
    <xf numFmtId="0" fontId="3" fillId="31" borderId="24" applyNumberFormat="0" applyFont="0" applyAlignment="0" applyProtection="0"/>
    <xf numFmtId="0" fontId="3" fillId="31" borderId="24" applyNumberFormat="0" applyFont="0" applyAlignment="0" applyProtection="0"/>
    <xf numFmtId="0" fontId="3" fillId="31" borderId="24" applyNumberFormat="0" applyFont="0" applyAlignment="0" applyProtection="0"/>
    <xf numFmtId="0" fontId="3" fillId="31" borderId="24" applyNumberFormat="0" applyFont="0" applyAlignment="0" applyProtection="0"/>
    <xf numFmtId="0" fontId="3" fillId="31" borderId="24" applyNumberFormat="0" applyFont="0" applyAlignment="0" applyProtection="0"/>
    <xf numFmtId="0" fontId="40" fillId="0" borderId="25" applyNumberFormat="0" applyProtection="0">
      <alignment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8" applyNumberFormat="0" applyFill="0" applyBorder="0" applyAlignment="0" applyProtection="0">
      <protection hidden="1"/>
    </xf>
    <xf numFmtId="0" fontId="47" fillId="24" borderId="26" applyNumberFormat="0" applyAlignment="0" applyProtection="0"/>
    <xf numFmtId="0" fontId="48" fillId="0" borderId="0" applyNumberFormat="0" applyProtection="0">
      <alignment horizontal="left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38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54" fillId="24" borderId="8"/>
    <xf numFmtId="0" fontId="55" fillId="0" borderId="30" applyNumberFormat="0" applyFill="0" applyAlignment="0" applyProtection="0"/>
  </cellStyleXfs>
  <cellXfs count="143">
    <xf numFmtId="0" fontId="0" fillId="0" borderId="0" xfId="0"/>
    <xf numFmtId="0" fontId="4" fillId="0" borderId="0" xfId="0" applyFont="1" applyFill="1"/>
    <xf numFmtId="0" fontId="4" fillId="8" borderId="0" xfId="0" applyFont="1" applyFill="1"/>
    <xf numFmtId="0" fontId="3" fillId="8" borderId="0" xfId="0" applyFont="1" applyFill="1" applyBorder="1"/>
    <xf numFmtId="0" fontId="3" fillId="0" borderId="0" xfId="0" applyFont="1" applyFill="1" applyBorder="1"/>
    <xf numFmtId="0" fontId="3" fillId="0" borderId="0" xfId="0" applyFont="1"/>
    <xf numFmtId="0" fontId="6" fillId="0" borderId="0" xfId="0" applyFont="1" applyFill="1"/>
    <xf numFmtId="0" fontId="6" fillId="8" borderId="0" xfId="0" applyFont="1" applyFill="1"/>
    <xf numFmtId="0" fontId="7" fillId="8" borderId="0" xfId="0" applyFont="1" applyFill="1" applyBorder="1"/>
    <xf numFmtId="0" fontId="7" fillId="0" borderId="0" xfId="0" applyFont="1" applyFill="1" applyBorder="1"/>
    <xf numFmtId="0" fontId="9" fillId="9" borderId="6" xfId="2" applyFont="1" applyFill="1" applyBorder="1" applyAlignment="1" applyProtection="1">
      <alignment horizontal="center" vertical="center"/>
    </xf>
    <xf numFmtId="0" fontId="9" fillId="9" borderId="7" xfId="2" applyFont="1" applyFill="1" applyBorder="1" applyAlignment="1" applyProtection="1">
      <alignment horizontal="center" vertical="center"/>
    </xf>
    <xf numFmtId="0" fontId="9" fillId="9" borderId="9" xfId="2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left" vertical="center"/>
    </xf>
    <xf numFmtId="164" fontId="10" fillId="0" borderId="11" xfId="3" applyNumberFormat="1" applyFont="1" applyFill="1" applyBorder="1"/>
    <xf numFmtId="164" fontId="10" fillId="8" borderId="11" xfId="3" applyNumberFormat="1" applyFont="1" applyFill="1" applyBorder="1"/>
    <xf numFmtId="164" fontId="10" fillId="8" borderId="8" xfId="3" applyNumberFormat="1" applyFont="1" applyFill="1" applyBorder="1"/>
    <xf numFmtId="164" fontId="10" fillId="8" borderId="1" xfId="3" applyNumberFormat="1" applyFont="1" applyFill="1" applyBorder="1"/>
    <xf numFmtId="164" fontId="10" fillId="0" borderId="12" xfId="3" applyNumberFormat="1" applyFont="1" applyFill="1" applyBorder="1"/>
    <xf numFmtId="0" fontId="10" fillId="0" borderId="8" xfId="2" applyFont="1" applyFill="1" applyBorder="1" applyAlignment="1" applyProtection="1"/>
    <xf numFmtId="164" fontId="10" fillId="0" borderId="8" xfId="2" applyNumberFormat="1" applyFont="1" applyFill="1" applyBorder="1" applyProtection="1"/>
    <xf numFmtId="164" fontId="10" fillId="8" borderId="8" xfId="2" applyNumberFormat="1" applyFont="1" applyFill="1" applyBorder="1" applyProtection="1"/>
    <xf numFmtId="164" fontId="10" fillId="8" borderId="12" xfId="2" applyNumberFormat="1" applyFont="1" applyFill="1" applyBorder="1" applyProtection="1"/>
    <xf numFmtId="164" fontId="10" fillId="0" borderId="12" xfId="2" applyNumberFormat="1" applyFont="1" applyFill="1" applyBorder="1" applyProtection="1"/>
    <xf numFmtId="164" fontId="10" fillId="0" borderId="8" xfId="2" applyNumberFormat="1" applyFont="1" applyFill="1" applyBorder="1" applyAlignment="1" applyProtection="1"/>
    <xf numFmtId="164" fontId="10" fillId="8" borderId="8" xfId="2" applyNumberFormat="1" applyFont="1" applyFill="1" applyBorder="1" applyAlignment="1" applyProtection="1"/>
    <xf numFmtId="164" fontId="10" fillId="8" borderId="12" xfId="2" applyNumberFormat="1" applyFont="1" applyFill="1" applyBorder="1" applyAlignment="1" applyProtection="1"/>
    <xf numFmtId="164" fontId="10" fillId="0" borderId="12" xfId="2" applyNumberFormat="1" applyFont="1" applyFill="1" applyBorder="1" applyAlignment="1" applyProtection="1"/>
    <xf numFmtId="49" fontId="12" fillId="0" borderId="8" xfId="4" applyNumberFormat="1" applyFont="1" applyFill="1" applyBorder="1" applyAlignment="1" applyProtection="1">
      <alignment horizontal="left" indent="1"/>
    </xf>
    <xf numFmtId="164" fontId="12" fillId="0" borderId="8" xfId="2" applyNumberFormat="1" applyFont="1" applyFill="1" applyBorder="1" applyAlignment="1" applyProtection="1"/>
    <xf numFmtId="164" fontId="12" fillId="8" borderId="8" xfId="2" applyNumberFormat="1" applyFont="1" applyFill="1" applyBorder="1" applyAlignment="1" applyProtection="1"/>
    <xf numFmtId="164" fontId="12" fillId="8" borderId="12" xfId="2" applyNumberFormat="1" applyFont="1" applyFill="1" applyBorder="1" applyAlignment="1" applyProtection="1"/>
    <xf numFmtId="164" fontId="12" fillId="0" borderId="12" xfId="2" applyNumberFormat="1" applyFont="1" applyFill="1" applyBorder="1" applyAlignment="1" applyProtection="1"/>
    <xf numFmtId="49" fontId="10" fillId="0" borderId="8" xfId="2" applyNumberFormat="1" applyFont="1" applyFill="1" applyBorder="1" applyAlignment="1" applyProtection="1">
      <alignment horizontal="left" indent="1"/>
    </xf>
    <xf numFmtId="49" fontId="12" fillId="0" borderId="8" xfId="4" applyNumberFormat="1" applyFont="1" applyFill="1" applyBorder="1" applyAlignment="1" applyProtection="1">
      <alignment horizontal="left" indent="2"/>
    </xf>
    <xf numFmtId="164" fontId="12" fillId="0" borderId="8" xfId="2" applyNumberFormat="1" applyFont="1" applyFill="1" applyBorder="1" applyProtection="1"/>
    <xf numFmtId="164" fontId="12" fillId="8" borderId="8" xfId="2" applyNumberFormat="1" applyFont="1" applyFill="1" applyBorder="1" applyProtection="1"/>
    <xf numFmtId="164" fontId="12" fillId="8" borderId="8" xfId="5" applyNumberFormat="1" applyFont="1" applyFill="1" applyBorder="1" applyProtection="1"/>
    <xf numFmtId="49" fontId="12" fillId="0" borderId="8" xfId="0" applyNumberFormat="1" applyFont="1" applyFill="1" applyBorder="1" applyAlignment="1" applyProtection="1">
      <alignment horizontal="left" indent="2"/>
    </xf>
    <xf numFmtId="0" fontId="3" fillId="0" borderId="0" xfId="0" applyFont="1" applyBorder="1"/>
    <xf numFmtId="0" fontId="0" fillId="0" borderId="0" xfId="0" applyBorder="1"/>
    <xf numFmtId="49" fontId="12" fillId="0" borderId="8" xfId="2" applyNumberFormat="1" applyFont="1" applyFill="1" applyBorder="1" applyAlignment="1" applyProtection="1">
      <alignment horizontal="left" indent="2"/>
    </xf>
    <xf numFmtId="164" fontId="12" fillId="0" borderId="12" xfId="2" applyNumberFormat="1" applyFont="1" applyFill="1" applyBorder="1" applyProtection="1"/>
    <xf numFmtId="0" fontId="10" fillId="0" borderId="8" xfId="2" applyFont="1" applyFill="1" applyBorder="1" applyAlignment="1" applyProtection="1">
      <alignment horizontal="left" indent="1"/>
    </xf>
    <xf numFmtId="165" fontId="12" fillId="8" borderId="8" xfId="5" applyNumberFormat="1" applyFont="1" applyFill="1" applyBorder="1" applyProtection="1"/>
    <xf numFmtId="165" fontId="12" fillId="8" borderId="8" xfId="2" applyNumberFormat="1" applyFont="1" applyFill="1" applyBorder="1" applyProtection="1"/>
    <xf numFmtId="49" fontId="12" fillId="0" borderId="8" xfId="6" applyNumberFormat="1" applyFont="1" applyFill="1" applyBorder="1" applyAlignment="1" applyProtection="1">
      <alignment horizontal="left" indent="2"/>
    </xf>
    <xf numFmtId="164" fontId="10" fillId="8" borderId="8" xfId="5" applyNumberFormat="1" applyFont="1" applyFill="1" applyBorder="1" applyProtection="1"/>
    <xf numFmtId="0" fontId="13" fillId="0" borderId="8" xfId="0" applyFont="1" applyBorder="1"/>
    <xf numFmtId="0" fontId="14" fillId="0" borderId="0" xfId="0" applyFont="1"/>
    <xf numFmtId="49" fontId="10" fillId="0" borderId="8" xfId="6" applyNumberFormat="1" applyFont="1" applyFill="1" applyBorder="1" applyAlignment="1" applyProtection="1">
      <alignment horizontal="left" indent="1"/>
    </xf>
    <xf numFmtId="43" fontId="10" fillId="0" borderId="12" xfId="1" applyFont="1" applyFill="1" applyBorder="1" applyProtection="1"/>
    <xf numFmtId="0" fontId="0" fillId="0" borderId="0" xfId="0" applyAlignment="1">
      <alignment vertical="center"/>
    </xf>
    <xf numFmtId="49" fontId="10" fillId="0" borderId="8" xfId="6" applyNumberFormat="1" applyFont="1" applyFill="1" applyBorder="1" applyAlignment="1" applyProtection="1">
      <alignment horizontal="left"/>
    </xf>
    <xf numFmtId="0" fontId="15" fillId="0" borderId="0" xfId="0" applyFont="1"/>
    <xf numFmtId="0" fontId="16" fillId="0" borderId="0" xfId="0" applyFont="1"/>
    <xf numFmtId="0" fontId="18" fillId="0" borderId="0" xfId="7" applyFont="1" applyAlignment="1" applyProtection="1"/>
    <xf numFmtId="49" fontId="10" fillId="0" borderId="8" xfId="6" applyNumberFormat="1" applyFont="1" applyFill="1" applyBorder="1" applyAlignment="1" applyProtection="1"/>
    <xf numFmtId="43" fontId="10" fillId="0" borderId="12" xfId="1" applyFont="1" applyFill="1" applyBorder="1" applyAlignment="1" applyProtection="1">
      <alignment horizontal="center"/>
    </xf>
    <xf numFmtId="164" fontId="10" fillId="0" borderId="8" xfId="6" applyNumberFormat="1" applyFont="1" applyFill="1" applyBorder="1" applyProtection="1"/>
    <xf numFmtId="0" fontId="9" fillId="9" borderId="6" xfId="2" applyFont="1" applyFill="1" applyBorder="1" applyAlignment="1" applyProtection="1">
      <alignment horizontal="left" vertical="center"/>
    </xf>
    <xf numFmtId="164" fontId="9" fillId="9" borderId="6" xfId="2" applyNumberFormat="1" applyFont="1" applyFill="1" applyBorder="1" applyAlignment="1" applyProtection="1">
      <alignment vertical="center"/>
    </xf>
    <xf numFmtId="164" fontId="9" fillId="9" borderId="9" xfId="2" applyNumberFormat="1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left" vertical="center"/>
    </xf>
    <xf numFmtId="164" fontId="10" fillId="0" borderId="12" xfId="2" applyNumberFormat="1" applyFont="1" applyFill="1" applyBorder="1" applyAlignment="1" applyProtection="1">
      <alignment vertical="center"/>
    </xf>
    <xf numFmtId="164" fontId="10" fillId="8" borderId="12" xfId="2" applyNumberFormat="1" applyFont="1" applyFill="1" applyBorder="1" applyAlignment="1" applyProtection="1">
      <alignment vertical="center"/>
    </xf>
    <xf numFmtId="164" fontId="10" fillId="8" borderId="8" xfId="2" applyNumberFormat="1" applyFont="1" applyFill="1" applyBorder="1" applyAlignment="1" applyProtection="1">
      <alignment vertical="center"/>
    </xf>
    <xf numFmtId="164" fontId="10" fillId="0" borderId="8" xfId="2" applyNumberFormat="1" applyFont="1" applyFill="1" applyBorder="1" applyAlignment="1" applyProtection="1">
      <alignment vertical="center"/>
    </xf>
    <xf numFmtId="49" fontId="12" fillId="0" borderId="8" xfId="0" applyNumberFormat="1" applyFont="1" applyFill="1" applyBorder="1" applyAlignment="1" applyProtection="1">
      <alignment horizontal="left"/>
    </xf>
    <xf numFmtId="164" fontId="12" fillId="8" borderId="12" xfId="5" applyNumberFormat="1" applyFont="1" applyFill="1" applyBorder="1" applyAlignment="1" applyProtection="1">
      <alignment vertical="center"/>
    </xf>
    <xf numFmtId="164" fontId="12" fillId="8" borderId="8" xfId="2" applyNumberFormat="1" applyFont="1" applyFill="1" applyBorder="1" applyAlignment="1" applyProtection="1">
      <alignment vertical="center"/>
    </xf>
    <xf numFmtId="164" fontId="12" fillId="8" borderId="12" xfId="2" applyNumberFormat="1" applyFont="1" applyFill="1" applyBorder="1" applyAlignment="1" applyProtection="1">
      <alignment vertical="center"/>
    </xf>
    <xf numFmtId="164" fontId="12" fillId="0" borderId="8" xfId="2" applyNumberFormat="1" applyFont="1" applyFill="1" applyBorder="1" applyAlignment="1" applyProtection="1">
      <alignment vertical="center"/>
    </xf>
    <xf numFmtId="164" fontId="12" fillId="0" borderId="12" xfId="0" applyNumberFormat="1" applyFont="1" applyFill="1" applyBorder="1" applyAlignment="1" applyProtection="1">
      <alignment vertical="center"/>
    </xf>
    <xf numFmtId="165" fontId="12" fillId="8" borderId="12" xfId="1" applyNumberFormat="1" applyFont="1" applyFill="1" applyBorder="1" applyAlignment="1" applyProtection="1">
      <alignment vertical="center"/>
    </xf>
    <xf numFmtId="165" fontId="12" fillId="8" borderId="8" xfId="1" applyNumberFormat="1" applyFont="1" applyFill="1" applyBorder="1" applyAlignment="1" applyProtection="1">
      <alignment vertical="center"/>
    </xf>
    <xf numFmtId="164" fontId="12" fillId="0" borderId="8" xfId="0" applyNumberFormat="1" applyFont="1" applyFill="1" applyBorder="1" applyAlignment="1" applyProtection="1">
      <alignment vertical="center"/>
    </xf>
    <xf numFmtId="43" fontId="12" fillId="0" borderId="12" xfId="1" applyFont="1" applyFill="1" applyBorder="1" applyAlignment="1" applyProtection="1">
      <alignment vertical="center"/>
    </xf>
    <xf numFmtId="43" fontId="12" fillId="0" borderId="8" xfId="1" applyFont="1" applyFill="1" applyBorder="1" applyAlignment="1" applyProtection="1">
      <alignment vertical="center"/>
    </xf>
    <xf numFmtId="49" fontId="12" fillId="0" borderId="5" xfId="0" applyNumberFormat="1" applyFont="1" applyFill="1" applyBorder="1" applyAlignment="1" applyProtection="1">
      <alignment horizontal="left"/>
    </xf>
    <xf numFmtId="164" fontId="12" fillId="8" borderId="13" xfId="5" applyNumberFormat="1" applyFont="1" applyFill="1" applyBorder="1" applyAlignment="1" applyProtection="1">
      <alignment vertical="center"/>
    </xf>
    <xf numFmtId="164" fontId="12" fillId="8" borderId="13" xfId="2" applyNumberFormat="1" applyFont="1" applyFill="1" applyBorder="1" applyAlignment="1" applyProtection="1">
      <alignment vertical="center"/>
    </xf>
    <xf numFmtId="164" fontId="12" fillId="0" borderId="5" xfId="2" applyNumberFormat="1" applyFont="1" applyFill="1" applyBorder="1" applyAlignment="1" applyProtection="1">
      <alignment vertical="center"/>
    </xf>
    <xf numFmtId="164" fontId="12" fillId="0" borderId="13" xfId="2" applyNumberFormat="1" applyFont="1" applyFill="1" applyBorder="1" applyAlignment="1" applyProtection="1">
      <alignment vertical="center"/>
    </xf>
    <xf numFmtId="49" fontId="9" fillId="9" borderId="14" xfId="0" applyNumberFormat="1" applyFont="1" applyFill="1" applyBorder="1" applyAlignment="1" applyProtection="1">
      <alignment horizontal="left" vertical="center"/>
    </xf>
    <xf numFmtId="165" fontId="9" fillId="9" borderId="15" xfId="0" applyNumberFormat="1" applyFont="1" applyFill="1" applyBorder="1" applyAlignment="1" applyProtection="1">
      <alignment vertical="center"/>
    </xf>
    <xf numFmtId="165" fontId="9" fillId="9" borderId="16" xfId="0" applyNumberFormat="1" applyFont="1" applyFill="1" applyBorder="1" applyAlignment="1" applyProtection="1">
      <alignment vertical="center"/>
    </xf>
    <xf numFmtId="164" fontId="9" fillId="9" borderId="16" xfId="0" applyNumberFormat="1" applyFont="1" applyFill="1" applyBorder="1" applyAlignment="1" applyProtection="1">
      <alignment vertical="center"/>
    </xf>
    <xf numFmtId="164" fontId="19" fillId="0" borderId="0" xfId="0" applyNumberFormat="1" applyFont="1"/>
    <xf numFmtId="164" fontId="12" fillId="0" borderId="0" xfId="2" applyNumberFormat="1" applyFont="1" applyFill="1" applyBorder="1" applyAlignment="1" applyProtection="1">
      <alignment vertical="center"/>
    </xf>
    <xf numFmtId="164" fontId="12" fillId="8" borderId="0" xfId="2" applyNumberFormat="1" applyFont="1" applyFill="1" applyBorder="1" applyAlignment="1" applyProtection="1">
      <alignment vertical="center"/>
    </xf>
    <xf numFmtId="164" fontId="12" fillId="0" borderId="0" xfId="2" applyNumberFormat="1" applyFont="1" applyFill="1" applyBorder="1" applyProtection="1"/>
    <xf numFmtId="49" fontId="20" fillId="0" borderId="0" xfId="0" applyNumberFormat="1" applyFont="1" applyFill="1" applyBorder="1" applyAlignment="1" applyProtection="1"/>
    <xf numFmtId="165" fontId="10" fillId="0" borderId="0" xfId="2" applyNumberFormat="1" applyFont="1" applyFill="1" applyBorder="1" applyAlignment="1" applyProtection="1">
      <alignment vertical="center"/>
    </xf>
    <xf numFmtId="165" fontId="10" fillId="8" borderId="0" xfId="2" applyNumberFormat="1" applyFont="1" applyFill="1" applyBorder="1" applyAlignment="1" applyProtection="1">
      <alignment vertical="center"/>
    </xf>
    <xf numFmtId="164" fontId="10" fillId="8" borderId="0" xfId="2" applyNumberFormat="1" applyFont="1" applyFill="1" applyBorder="1" applyAlignment="1" applyProtection="1">
      <alignment vertical="center"/>
    </xf>
    <xf numFmtId="164" fontId="21" fillId="0" borderId="0" xfId="0" applyNumberFormat="1" applyFont="1" applyFill="1" applyBorder="1" applyAlignment="1" applyProtection="1">
      <alignment vertical="center" wrapText="1"/>
    </xf>
    <xf numFmtId="43" fontId="22" fillId="0" borderId="0" xfId="0" applyNumberFormat="1" applyFont="1" applyAlignment="1">
      <alignment horizontal="right"/>
    </xf>
    <xf numFmtId="165" fontId="23" fillId="0" borderId="0" xfId="0" applyNumberFormat="1" applyFont="1" applyFill="1" applyBorder="1"/>
    <xf numFmtId="164" fontId="21" fillId="8" borderId="0" xfId="0" applyNumberFormat="1" applyFont="1" applyFill="1" applyBorder="1" applyAlignment="1" applyProtection="1">
      <alignment vertical="center" wrapText="1"/>
    </xf>
    <xf numFmtId="164" fontId="10" fillId="0" borderId="0" xfId="2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/>
    <xf numFmtId="165" fontId="25" fillId="0" borderId="0" xfId="0" applyNumberFormat="1" applyFont="1" applyFill="1" applyBorder="1"/>
    <xf numFmtId="165" fontId="25" fillId="8" borderId="0" xfId="0" applyNumberFormat="1" applyFont="1" applyFill="1" applyBorder="1"/>
    <xf numFmtId="164" fontId="10" fillId="0" borderId="0" xfId="2" applyNumberFormat="1" applyFont="1" applyFill="1" applyBorder="1" applyProtection="1"/>
    <xf numFmtId="164" fontId="25" fillId="0" borderId="0" xfId="0" applyNumberFormat="1" applyFont="1" applyFill="1" applyBorder="1"/>
    <xf numFmtId="164" fontId="25" fillId="8" borderId="0" xfId="0" applyNumberFormat="1" applyFont="1" applyFill="1" applyBorder="1"/>
    <xf numFmtId="43" fontId="26" fillId="8" borderId="0" xfId="0" applyNumberFormat="1" applyFont="1" applyFill="1" applyAlignment="1">
      <alignment horizontal="right"/>
    </xf>
    <xf numFmtId="43" fontId="26" fillId="0" borderId="0" xfId="0" applyNumberFormat="1" applyFont="1" applyFill="1" applyAlignment="1">
      <alignment horizontal="right"/>
    </xf>
    <xf numFmtId="43" fontId="26" fillId="0" borderId="0" xfId="0" applyNumberFormat="1" applyFont="1" applyAlignment="1">
      <alignment horizontal="right"/>
    </xf>
    <xf numFmtId="164" fontId="12" fillId="8" borderId="0" xfId="8" applyNumberFormat="1" applyFont="1" applyFill="1" applyBorder="1" applyAlignment="1">
      <alignment horizontal="right"/>
    </xf>
    <xf numFmtId="0" fontId="25" fillId="8" borderId="0" xfId="0" applyFont="1" applyFill="1" applyBorder="1"/>
    <xf numFmtId="0" fontId="24" fillId="0" borderId="0" xfId="0" applyFont="1" applyFill="1" applyAlignment="1" applyProtection="1">
      <alignment horizontal="left" indent="1"/>
    </xf>
    <xf numFmtId="0" fontId="25" fillId="0" borderId="0" xfId="0" applyFont="1" applyFill="1" applyBorder="1"/>
    <xf numFmtId="165" fontId="25" fillId="0" borderId="0" xfId="1" applyNumberFormat="1" applyFont="1" applyFill="1" applyBorder="1"/>
    <xf numFmtId="165" fontId="25" fillId="8" borderId="0" xfId="1" applyNumberFormat="1" applyFont="1" applyFill="1" applyBorder="1"/>
    <xf numFmtId="165" fontId="25" fillId="8" borderId="0" xfId="0" applyNumberFormat="1" applyFont="1" applyFill="1" applyBorder="1" applyAlignment="1">
      <alignment horizontal="center"/>
    </xf>
    <xf numFmtId="37" fontId="25" fillId="8" borderId="0" xfId="0" applyNumberFormat="1" applyFont="1" applyFill="1" applyBorder="1"/>
    <xf numFmtId="164" fontId="23" fillId="8" borderId="0" xfId="0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64" fontId="25" fillId="8" borderId="0" xfId="0" applyNumberFormat="1" applyFont="1" applyFill="1" applyBorder="1" applyAlignment="1">
      <alignment horizontal="center"/>
    </xf>
    <xf numFmtId="165" fontId="23" fillId="8" borderId="0" xfId="1" applyNumberFormat="1" applyFont="1" applyFill="1" applyBorder="1" applyAlignment="1"/>
    <xf numFmtId="165" fontId="13" fillId="8" borderId="0" xfId="0" applyNumberFormat="1" applyFont="1" applyFill="1" applyBorder="1" applyAlignment="1"/>
    <xf numFmtId="43" fontId="23" fillId="8" borderId="0" xfId="1" applyFont="1" applyFill="1" applyBorder="1" applyAlignment="1"/>
    <xf numFmtId="0" fontId="0" fillId="8" borderId="0" xfId="0" applyFill="1" applyBorder="1" applyAlignment="1"/>
    <xf numFmtId="164" fontId="23" fillId="8" borderId="0" xfId="0" applyNumberFormat="1" applyFont="1" applyFill="1" applyBorder="1" applyAlignment="1"/>
    <xf numFmtId="0" fontId="0" fillId="8" borderId="0" xfId="0" applyFill="1" applyBorder="1"/>
    <xf numFmtId="165" fontId="0" fillId="8" borderId="0" xfId="0" applyNumberFormat="1" applyFill="1" applyBorder="1"/>
    <xf numFmtId="165" fontId="23" fillId="8" borderId="0" xfId="1" applyNumberFormat="1" applyFont="1" applyFill="1" applyBorder="1"/>
    <xf numFmtId="0" fontId="0" fillId="8" borderId="0" xfId="0" applyFill="1"/>
    <xf numFmtId="165" fontId="23" fillId="0" borderId="0" xfId="1" applyNumberFormat="1" applyFont="1" applyFill="1" applyBorder="1"/>
    <xf numFmtId="0" fontId="27" fillId="0" borderId="0" xfId="0" applyFont="1" applyFill="1" applyBorder="1"/>
    <xf numFmtId="0" fontId="0" fillId="0" borderId="0" xfId="0" applyFill="1" applyBorder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9" fillId="9" borderId="1" xfId="2" applyFont="1" applyFill="1" applyBorder="1" applyAlignment="1" applyProtection="1">
      <alignment horizontal="center" vertical="center"/>
    </xf>
    <xf numFmtId="0" fontId="9" fillId="9" borderId="5" xfId="2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9" fillId="9" borderId="8" xfId="2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</cellXfs>
  <cellStyles count="441">
    <cellStyle name="20% - Énfasis1 2" xfId="9" xr:uid="{00000000-0005-0000-0000-000000000000}"/>
    <cellStyle name="20% - Énfasis2 2" xfId="10" xr:uid="{00000000-0005-0000-0000-000001000000}"/>
    <cellStyle name="20% - Énfasis3 2" xfId="11" xr:uid="{00000000-0005-0000-0000-000002000000}"/>
    <cellStyle name="20% - Énfasis4 2" xfId="12" xr:uid="{00000000-0005-0000-0000-000003000000}"/>
    <cellStyle name="20% - Énfasis5 2" xfId="13" xr:uid="{00000000-0005-0000-0000-000004000000}"/>
    <cellStyle name="20% - Énfasis6 2" xfId="14" xr:uid="{00000000-0005-0000-0000-000005000000}"/>
    <cellStyle name="40% - Énfasis1 2" xfId="15" xr:uid="{00000000-0005-0000-0000-000006000000}"/>
    <cellStyle name="40% - Énfasis2 2" xfId="16" xr:uid="{00000000-0005-0000-0000-000007000000}"/>
    <cellStyle name="40% - Énfasis3 2" xfId="17" xr:uid="{00000000-0005-0000-0000-000008000000}"/>
    <cellStyle name="40% - Énfasis4 2" xfId="18" xr:uid="{00000000-0005-0000-0000-000009000000}"/>
    <cellStyle name="40% - Énfasis5 2" xfId="19" xr:uid="{00000000-0005-0000-0000-00000A000000}"/>
    <cellStyle name="40% - Énfasis6 2" xfId="20" xr:uid="{00000000-0005-0000-0000-00000B000000}"/>
    <cellStyle name="60% - Accent1 2" xfId="21" xr:uid="{00000000-0005-0000-0000-00000C000000}"/>
    <cellStyle name="60% - Accent2 2" xfId="22" xr:uid="{00000000-0005-0000-0000-00000D000000}"/>
    <cellStyle name="60% - Accent3 2" xfId="23" xr:uid="{00000000-0005-0000-0000-00000E000000}"/>
    <cellStyle name="60% - Accent4 2" xfId="24" xr:uid="{00000000-0005-0000-0000-00000F000000}"/>
    <cellStyle name="60% - Accent5 2" xfId="25" xr:uid="{00000000-0005-0000-0000-000010000000}"/>
    <cellStyle name="60% - Accent6 2" xfId="26" xr:uid="{00000000-0005-0000-0000-000011000000}"/>
    <cellStyle name="60% - Énfasis1 2" xfId="27" xr:uid="{00000000-0005-0000-0000-000012000000}"/>
    <cellStyle name="60% - Énfasis2 2" xfId="28" xr:uid="{00000000-0005-0000-0000-000013000000}"/>
    <cellStyle name="60% - Énfasis3 2" xfId="29" xr:uid="{00000000-0005-0000-0000-000014000000}"/>
    <cellStyle name="60% - Énfasis4 2" xfId="30" xr:uid="{00000000-0005-0000-0000-000015000000}"/>
    <cellStyle name="60% - Énfasis5 2" xfId="31" xr:uid="{00000000-0005-0000-0000-000016000000}"/>
    <cellStyle name="60% - Énfasis6 2" xfId="32" xr:uid="{00000000-0005-0000-0000-000017000000}"/>
    <cellStyle name="Array" xfId="33" xr:uid="{00000000-0005-0000-0000-000018000000}"/>
    <cellStyle name="Array Enter" xfId="34" xr:uid="{00000000-0005-0000-0000-000019000000}"/>
    <cellStyle name="Array_Sheet1" xfId="35" xr:uid="{00000000-0005-0000-0000-00001A000000}"/>
    <cellStyle name="base paren" xfId="36" xr:uid="{00000000-0005-0000-0000-00001B000000}"/>
    <cellStyle name="Body: normal cell" xfId="37" xr:uid="{00000000-0005-0000-0000-00001C000000}"/>
    <cellStyle name="Buena 2" xfId="38" xr:uid="{00000000-0005-0000-0000-00001D000000}"/>
    <cellStyle name="Cálculo 2" xfId="39" xr:uid="{00000000-0005-0000-0000-00001E000000}"/>
    <cellStyle name="Celda de comprobación 2" xfId="40" xr:uid="{00000000-0005-0000-0000-00001F000000}"/>
    <cellStyle name="Celda vinculada 2" xfId="41" xr:uid="{00000000-0005-0000-0000-000020000000}"/>
    <cellStyle name="Comma 10" xfId="42" xr:uid="{00000000-0005-0000-0000-000021000000}"/>
    <cellStyle name="Comma 10 2" xfId="43" xr:uid="{00000000-0005-0000-0000-000022000000}"/>
    <cellStyle name="Comma 2" xfId="44" xr:uid="{00000000-0005-0000-0000-000023000000}"/>
    <cellStyle name="Comma 2 2" xfId="45" xr:uid="{00000000-0005-0000-0000-000024000000}"/>
    <cellStyle name="Comma 2 2 2" xfId="46" xr:uid="{00000000-0005-0000-0000-000025000000}"/>
    <cellStyle name="Comma 2 2 3" xfId="47" xr:uid="{00000000-0005-0000-0000-000026000000}"/>
    <cellStyle name="Comma 2 3" xfId="48" xr:uid="{00000000-0005-0000-0000-000027000000}"/>
    <cellStyle name="Comma 2 3 2" xfId="49" xr:uid="{00000000-0005-0000-0000-000028000000}"/>
    <cellStyle name="Comma 2 3 3" xfId="50" xr:uid="{00000000-0005-0000-0000-000029000000}"/>
    <cellStyle name="Comma 2 3 4" xfId="51" xr:uid="{00000000-0005-0000-0000-00002A000000}"/>
    <cellStyle name="Comma 2 4" xfId="52" xr:uid="{00000000-0005-0000-0000-00002B000000}"/>
    <cellStyle name="Comma 2 5" xfId="53" xr:uid="{00000000-0005-0000-0000-00002C000000}"/>
    <cellStyle name="Comma 2_Sheet1" xfId="54" xr:uid="{00000000-0005-0000-0000-00002D000000}"/>
    <cellStyle name="Comma 3" xfId="55" xr:uid="{00000000-0005-0000-0000-00002E000000}"/>
    <cellStyle name="Comma 3 2" xfId="56" xr:uid="{00000000-0005-0000-0000-00002F000000}"/>
    <cellStyle name="Comma 3 3" xfId="57" xr:uid="{00000000-0005-0000-0000-000030000000}"/>
    <cellStyle name="Comma 3 4" xfId="58" xr:uid="{00000000-0005-0000-0000-000031000000}"/>
    <cellStyle name="Comma 3 5" xfId="59" xr:uid="{00000000-0005-0000-0000-000032000000}"/>
    <cellStyle name="Comma 4" xfId="60" xr:uid="{00000000-0005-0000-0000-000033000000}"/>
    <cellStyle name="Comma 4 2" xfId="61" xr:uid="{00000000-0005-0000-0000-000034000000}"/>
    <cellStyle name="Comma 4 2 2" xfId="62" xr:uid="{00000000-0005-0000-0000-000035000000}"/>
    <cellStyle name="Comma 4 2 3" xfId="63" xr:uid="{00000000-0005-0000-0000-000036000000}"/>
    <cellStyle name="Comma 4 3" xfId="64" xr:uid="{00000000-0005-0000-0000-000037000000}"/>
    <cellStyle name="Comma 4 3 2" xfId="65" xr:uid="{00000000-0005-0000-0000-000038000000}"/>
    <cellStyle name="Comma 4 3 3" xfId="66" xr:uid="{00000000-0005-0000-0000-000039000000}"/>
    <cellStyle name="Comma 5" xfId="67" xr:uid="{00000000-0005-0000-0000-00003A000000}"/>
    <cellStyle name="Comma 5 2" xfId="68" xr:uid="{00000000-0005-0000-0000-00003B000000}"/>
    <cellStyle name="Comma 5 3" xfId="69" xr:uid="{00000000-0005-0000-0000-00003C000000}"/>
    <cellStyle name="Comma 6" xfId="70" xr:uid="{00000000-0005-0000-0000-00003D000000}"/>
    <cellStyle name="Comma 6 2" xfId="71" xr:uid="{00000000-0005-0000-0000-00003E000000}"/>
    <cellStyle name="Comma 6 3" xfId="72" xr:uid="{00000000-0005-0000-0000-00003F000000}"/>
    <cellStyle name="Comma 7" xfId="73" xr:uid="{00000000-0005-0000-0000-000040000000}"/>
    <cellStyle name="Comma 7 2" xfId="74" xr:uid="{00000000-0005-0000-0000-000041000000}"/>
    <cellStyle name="Comma 7 3" xfId="75" xr:uid="{00000000-0005-0000-0000-000042000000}"/>
    <cellStyle name="Comma 8" xfId="76" xr:uid="{00000000-0005-0000-0000-000043000000}"/>
    <cellStyle name="Comma 8 2" xfId="77" xr:uid="{00000000-0005-0000-0000-000044000000}"/>
    <cellStyle name="Comma 8 3" xfId="78" xr:uid="{00000000-0005-0000-0000-000045000000}"/>
    <cellStyle name="Comma 9" xfId="79" xr:uid="{00000000-0005-0000-0000-000046000000}"/>
    <cellStyle name="Comma 9 2" xfId="80" xr:uid="{00000000-0005-0000-0000-000047000000}"/>
    <cellStyle name="Comma 9 2 2" xfId="81" xr:uid="{00000000-0005-0000-0000-000048000000}"/>
    <cellStyle name="Comma 9 2 3" xfId="82" xr:uid="{00000000-0005-0000-0000-000049000000}"/>
    <cellStyle name="Comma 9 3" xfId="83" xr:uid="{00000000-0005-0000-0000-00004A000000}"/>
    <cellStyle name="Comma 9 4" xfId="84" xr:uid="{00000000-0005-0000-0000-00004B000000}"/>
    <cellStyle name="Currency 2" xfId="85" xr:uid="{00000000-0005-0000-0000-00004C000000}"/>
    <cellStyle name="Currency 2 2" xfId="86" xr:uid="{00000000-0005-0000-0000-00004D000000}"/>
    <cellStyle name="Encabezado 4 2" xfId="87" xr:uid="{00000000-0005-0000-0000-00004E000000}"/>
    <cellStyle name="Énfasis1 2" xfId="88" xr:uid="{00000000-0005-0000-0000-00004F000000}"/>
    <cellStyle name="Énfasis2 2" xfId="89" xr:uid="{00000000-0005-0000-0000-000050000000}"/>
    <cellStyle name="Énfasis3 2" xfId="90" xr:uid="{00000000-0005-0000-0000-000051000000}"/>
    <cellStyle name="Énfasis4 2" xfId="91" xr:uid="{00000000-0005-0000-0000-000052000000}"/>
    <cellStyle name="Énfasis5 2" xfId="92" xr:uid="{00000000-0005-0000-0000-000053000000}"/>
    <cellStyle name="Énfasis6 2" xfId="93" xr:uid="{00000000-0005-0000-0000-000054000000}"/>
    <cellStyle name="Entrada 2" xfId="94" xr:uid="{00000000-0005-0000-0000-000055000000}"/>
    <cellStyle name="Euro" xfId="95" xr:uid="{00000000-0005-0000-0000-000056000000}"/>
    <cellStyle name="Euro 2" xfId="96" xr:uid="{00000000-0005-0000-0000-000057000000}"/>
    <cellStyle name="Euro 3" xfId="97" xr:uid="{00000000-0005-0000-0000-000058000000}"/>
    <cellStyle name="Euro 4" xfId="98" xr:uid="{00000000-0005-0000-0000-000059000000}"/>
    <cellStyle name="Font: Calibri, 9pt regular" xfId="99" xr:uid="{00000000-0005-0000-0000-00005A000000}"/>
    <cellStyle name="Footnotes: top row" xfId="100" xr:uid="{00000000-0005-0000-0000-00005B000000}"/>
    <cellStyle name="Header: bottom row" xfId="101" xr:uid="{00000000-0005-0000-0000-00005C000000}"/>
    <cellStyle name="Hipervínculo" xfId="7" builtinId="8"/>
    <cellStyle name="Hipervínculo 2" xfId="102" xr:uid="{00000000-0005-0000-0000-00005E000000}"/>
    <cellStyle name="Incorrecto 2" xfId="103" xr:uid="{00000000-0005-0000-0000-00005F000000}"/>
    <cellStyle name="MacroCode" xfId="104" xr:uid="{00000000-0005-0000-0000-000060000000}"/>
    <cellStyle name="Millares" xfId="1" builtinId="3"/>
    <cellStyle name="Millares 10" xfId="105" xr:uid="{00000000-0005-0000-0000-000062000000}"/>
    <cellStyle name="Millares 10 10" xfId="106" xr:uid="{00000000-0005-0000-0000-000063000000}"/>
    <cellStyle name="Millares 10 10 2" xfId="107" xr:uid="{00000000-0005-0000-0000-000064000000}"/>
    <cellStyle name="Millares 10 10 3" xfId="108" xr:uid="{00000000-0005-0000-0000-000065000000}"/>
    <cellStyle name="Millares 10 11" xfId="109" xr:uid="{00000000-0005-0000-0000-000066000000}"/>
    <cellStyle name="Millares 10 11 2" xfId="110" xr:uid="{00000000-0005-0000-0000-000067000000}"/>
    <cellStyle name="Millares 10 11 3" xfId="111" xr:uid="{00000000-0005-0000-0000-000068000000}"/>
    <cellStyle name="Millares 10 11 4" xfId="112" xr:uid="{00000000-0005-0000-0000-000069000000}"/>
    <cellStyle name="Millares 10 11 5" xfId="113" xr:uid="{00000000-0005-0000-0000-00006A000000}"/>
    <cellStyle name="Millares 10 2" xfId="114" xr:uid="{00000000-0005-0000-0000-00006B000000}"/>
    <cellStyle name="Millares 10 2 2" xfId="115" xr:uid="{00000000-0005-0000-0000-00006C000000}"/>
    <cellStyle name="Millares 10 2 3" xfId="116" xr:uid="{00000000-0005-0000-0000-00006D000000}"/>
    <cellStyle name="Millares 10 2 4" xfId="117" xr:uid="{00000000-0005-0000-0000-00006E000000}"/>
    <cellStyle name="Millares 10 3" xfId="118" xr:uid="{00000000-0005-0000-0000-00006F000000}"/>
    <cellStyle name="Millares 10 3 2" xfId="119" xr:uid="{00000000-0005-0000-0000-000070000000}"/>
    <cellStyle name="Millares 10 3 3" xfId="120" xr:uid="{00000000-0005-0000-0000-000071000000}"/>
    <cellStyle name="Millares 10 4" xfId="121" xr:uid="{00000000-0005-0000-0000-000072000000}"/>
    <cellStyle name="Millares 10 5" xfId="122" xr:uid="{00000000-0005-0000-0000-000073000000}"/>
    <cellStyle name="Millares 10 5 2" xfId="123" xr:uid="{00000000-0005-0000-0000-000074000000}"/>
    <cellStyle name="Millares 10 6" xfId="124" xr:uid="{00000000-0005-0000-0000-000075000000}"/>
    <cellStyle name="Millares 10 6 2" xfId="125" xr:uid="{00000000-0005-0000-0000-000076000000}"/>
    <cellStyle name="Millares 10 6 3" xfId="126" xr:uid="{00000000-0005-0000-0000-000077000000}"/>
    <cellStyle name="Millares 10 7" xfId="127" xr:uid="{00000000-0005-0000-0000-000078000000}"/>
    <cellStyle name="Millares 10 7 2" xfId="128" xr:uid="{00000000-0005-0000-0000-000079000000}"/>
    <cellStyle name="Millares 10 7 3" xfId="129" xr:uid="{00000000-0005-0000-0000-00007A000000}"/>
    <cellStyle name="Millares 10 8" xfId="130" xr:uid="{00000000-0005-0000-0000-00007B000000}"/>
    <cellStyle name="Millares 10 8 2" xfId="131" xr:uid="{00000000-0005-0000-0000-00007C000000}"/>
    <cellStyle name="Millares 10 8 3" xfId="132" xr:uid="{00000000-0005-0000-0000-00007D000000}"/>
    <cellStyle name="Millares 10 9" xfId="133" xr:uid="{00000000-0005-0000-0000-00007E000000}"/>
    <cellStyle name="Millares 10 9 2" xfId="134" xr:uid="{00000000-0005-0000-0000-00007F000000}"/>
    <cellStyle name="Millares 10 9 3" xfId="135" xr:uid="{00000000-0005-0000-0000-000080000000}"/>
    <cellStyle name="Millares 11" xfId="136" xr:uid="{00000000-0005-0000-0000-000081000000}"/>
    <cellStyle name="Millares 11 2" xfId="137" xr:uid="{00000000-0005-0000-0000-000082000000}"/>
    <cellStyle name="Millares 11 2 2" xfId="138" xr:uid="{00000000-0005-0000-0000-000083000000}"/>
    <cellStyle name="Millares 11 2 3" xfId="139" xr:uid="{00000000-0005-0000-0000-000084000000}"/>
    <cellStyle name="Millares 11 3" xfId="140" xr:uid="{00000000-0005-0000-0000-000085000000}"/>
    <cellStyle name="Millares 11 4" xfId="141" xr:uid="{00000000-0005-0000-0000-000086000000}"/>
    <cellStyle name="Millares 12" xfId="142" xr:uid="{00000000-0005-0000-0000-000087000000}"/>
    <cellStyle name="Millares 12 2" xfId="143" xr:uid="{00000000-0005-0000-0000-000088000000}"/>
    <cellStyle name="Millares 13" xfId="144" xr:uid="{00000000-0005-0000-0000-000089000000}"/>
    <cellStyle name="Millares 13 2" xfId="145" xr:uid="{00000000-0005-0000-0000-00008A000000}"/>
    <cellStyle name="Millares 14" xfId="146" xr:uid="{00000000-0005-0000-0000-00008B000000}"/>
    <cellStyle name="Millares 14 2" xfId="147" xr:uid="{00000000-0005-0000-0000-00008C000000}"/>
    <cellStyle name="Millares 15" xfId="148" xr:uid="{00000000-0005-0000-0000-00008D000000}"/>
    <cellStyle name="Millares 15 2" xfId="149" xr:uid="{00000000-0005-0000-0000-00008E000000}"/>
    <cellStyle name="Millares 15 3" xfId="150" xr:uid="{00000000-0005-0000-0000-00008F000000}"/>
    <cellStyle name="Millares 16" xfId="151" xr:uid="{00000000-0005-0000-0000-000090000000}"/>
    <cellStyle name="Millares 16 2" xfId="152" xr:uid="{00000000-0005-0000-0000-000091000000}"/>
    <cellStyle name="Millares 16 3" xfId="153" xr:uid="{00000000-0005-0000-0000-000092000000}"/>
    <cellStyle name="Millares 16 4" xfId="154" xr:uid="{00000000-0005-0000-0000-000093000000}"/>
    <cellStyle name="Millares 17" xfId="155" xr:uid="{00000000-0005-0000-0000-000094000000}"/>
    <cellStyle name="Millares 17 2" xfId="156" xr:uid="{00000000-0005-0000-0000-000095000000}"/>
    <cellStyle name="Millares 18" xfId="157" xr:uid="{00000000-0005-0000-0000-000096000000}"/>
    <cellStyle name="Millares 18 2" xfId="158" xr:uid="{00000000-0005-0000-0000-000097000000}"/>
    <cellStyle name="Millares 18 3" xfId="159" xr:uid="{00000000-0005-0000-0000-000098000000}"/>
    <cellStyle name="Millares 19" xfId="160" xr:uid="{00000000-0005-0000-0000-000099000000}"/>
    <cellStyle name="Millares 19 2" xfId="161" xr:uid="{00000000-0005-0000-0000-00009A000000}"/>
    <cellStyle name="Millares 19 3" xfId="162" xr:uid="{00000000-0005-0000-0000-00009B000000}"/>
    <cellStyle name="Millares 2" xfId="163" xr:uid="{00000000-0005-0000-0000-00009C000000}"/>
    <cellStyle name="Millares 2 2" xfId="164" xr:uid="{00000000-0005-0000-0000-00009D000000}"/>
    <cellStyle name="Millares 2 2 2" xfId="165" xr:uid="{00000000-0005-0000-0000-00009E000000}"/>
    <cellStyle name="Millares 2 2 2 2" xfId="166" xr:uid="{00000000-0005-0000-0000-00009F000000}"/>
    <cellStyle name="Millares 2 2 2 3" xfId="167" xr:uid="{00000000-0005-0000-0000-0000A0000000}"/>
    <cellStyle name="Millares 2 2 3" xfId="168" xr:uid="{00000000-0005-0000-0000-0000A1000000}"/>
    <cellStyle name="Millares 2 2 3 2" xfId="169" xr:uid="{00000000-0005-0000-0000-0000A2000000}"/>
    <cellStyle name="Millares 2 2 3 3" xfId="170" xr:uid="{00000000-0005-0000-0000-0000A3000000}"/>
    <cellStyle name="Millares 2 2 4" xfId="171" xr:uid="{00000000-0005-0000-0000-0000A4000000}"/>
    <cellStyle name="Millares 2 2 5" xfId="172" xr:uid="{00000000-0005-0000-0000-0000A5000000}"/>
    <cellStyle name="Millares 2 3" xfId="173" xr:uid="{00000000-0005-0000-0000-0000A6000000}"/>
    <cellStyle name="Millares 2 3 2" xfId="174" xr:uid="{00000000-0005-0000-0000-0000A7000000}"/>
    <cellStyle name="Millares 2 4" xfId="175" xr:uid="{00000000-0005-0000-0000-0000A8000000}"/>
    <cellStyle name="Millares 2 5" xfId="176" xr:uid="{00000000-0005-0000-0000-0000A9000000}"/>
    <cellStyle name="Millares 2 5 2" xfId="177" xr:uid="{00000000-0005-0000-0000-0000AA000000}"/>
    <cellStyle name="Millares 2 5 3" xfId="178" xr:uid="{00000000-0005-0000-0000-0000AB000000}"/>
    <cellStyle name="Millares 2_DGA" xfId="179" xr:uid="{00000000-0005-0000-0000-0000AC000000}"/>
    <cellStyle name="Millares 3" xfId="180" xr:uid="{00000000-0005-0000-0000-0000AD000000}"/>
    <cellStyle name="Millares 3 2" xfId="181" xr:uid="{00000000-0005-0000-0000-0000AE000000}"/>
    <cellStyle name="Millares 3 2 2" xfId="182" xr:uid="{00000000-0005-0000-0000-0000AF000000}"/>
    <cellStyle name="Millares 3 2 2 2" xfId="183" xr:uid="{00000000-0005-0000-0000-0000B0000000}"/>
    <cellStyle name="Millares 3 2 3" xfId="184" xr:uid="{00000000-0005-0000-0000-0000B1000000}"/>
    <cellStyle name="Millares 3 2 3 2" xfId="185" xr:uid="{00000000-0005-0000-0000-0000B2000000}"/>
    <cellStyle name="Millares 3 2 3 3" xfId="186" xr:uid="{00000000-0005-0000-0000-0000B3000000}"/>
    <cellStyle name="Millares 3 3" xfId="187" xr:uid="{00000000-0005-0000-0000-0000B4000000}"/>
    <cellStyle name="Millares 3 3 2" xfId="188" xr:uid="{00000000-0005-0000-0000-0000B5000000}"/>
    <cellStyle name="Millares 3 3 3" xfId="189" xr:uid="{00000000-0005-0000-0000-0000B6000000}"/>
    <cellStyle name="Millares 3 4" xfId="190" xr:uid="{00000000-0005-0000-0000-0000B7000000}"/>
    <cellStyle name="Millares 3 4 2" xfId="191" xr:uid="{00000000-0005-0000-0000-0000B8000000}"/>
    <cellStyle name="Millares 3 4 3" xfId="192" xr:uid="{00000000-0005-0000-0000-0000B9000000}"/>
    <cellStyle name="Millares 3 5" xfId="193" xr:uid="{00000000-0005-0000-0000-0000BA000000}"/>
    <cellStyle name="Millares 3 5 2" xfId="194" xr:uid="{00000000-0005-0000-0000-0000BB000000}"/>
    <cellStyle name="Millares 3 5 3" xfId="195" xr:uid="{00000000-0005-0000-0000-0000BC000000}"/>
    <cellStyle name="Millares 3_DGA" xfId="196" xr:uid="{00000000-0005-0000-0000-0000BD000000}"/>
    <cellStyle name="Millares 4" xfId="197" xr:uid="{00000000-0005-0000-0000-0000BE000000}"/>
    <cellStyle name="Millares 4 2" xfId="198" xr:uid="{00000000-0005-0000-0000-0000BF000000}"/>
    <cellStyle name="Millares 4 2 2" xfId="199" xr:uid="{00000000-0005-0000-0000-0000C0000000}"/>
    <cellStyle name="Millares 4 2 3" xfId="200" xr:uid="{00000000-0005-0000-0000-0000C1000000}"/>
    <cellStyle name="Millares 4 3" xfId="201" xr:uid="{00000000-0005-0000-0000-0000C2000000}"/>
    <cellStyle name="Millares 4 3 2" xfId="202" xr:uid="{00000000-0005-0000-0000-0000C3000000}"/>
    <cellStyle name="Millares 4 3 3" xfId="203" xr:uid="{00000000-0005-0000-0000-0000C4000000}"/>
    <cellStyle name="Millares 4 4" xfId="204" xr:uid="{00000000-0005-0000-0000-0000C5000000}"/>
    <cellStyle name="Millares 4 4 2" xfId="205" xr:uid="{00000000-0005-0000-0000-0000C6000000}"/>
    <cellStyle name="Millares 4 4 3" xfId="206" xr:uid="{00000000-0005-0000-0000-0000C7000000}"/>
    <cellStyle name="Millares 4 5" xfId="207" xr:uid="{00000000-0005-0000-0000-0000C8000000}"/>
    <cellStyle name="Millares 4 5 2" xfId="208" xr:uid="{00000000-0005-0000-0000-0000C9000000}"/>
    <cellStyle name="Millares 4 5 3" xfId="209" xr:uid="{00000000-0005-0000-0000-0000CA000000}"/>
    <cellStyle name="Millares 4 6" xfId="210" xr:uid="{00000000-0005-0000-0000-0000CB000000}"/>
    <cellStyle name="Millares 4 6 2" xfId="211" xr:uid="{00000000-0005-0000-0000-0000CC000000}"/>
    <cellStyle name="Millares 4 6 3" xfId="212" xr:uid="{00000000-0005-0000-0000-0000CD000000}"/>
    <cellStyle name="Millares 4 7" xfId="213" xr:uid="{00000000-0005-0000-0000-0000CE000000}"/>
    <cellStyle name="Millares 4 8" xfId="214" xr:uid="{00000000-0005-0000-0000-0000CF000000}"/>
    <cellStyle name="Millares 4_DGA" xfId="215" xr:uid="{00000000-0005-0000-0000-0000D0000000}"/>
    <cellStyle name="Millares 5" xfId="216" xr:uid="{00000000-0005-0000-0000-0000D1000000}"/>
    <cellStyle name="Millares 5 2" xfId="217" xr:uid="{00000000-0005-0000-0000-0000D2000000}"/>
    <cellStyle name="Millares 5 2 2" xfId="218" xr:uid="{00000000-0005-0000-0000-0000D3000000}"/>
    <cellStyle name="Millares 5 2 3" xfId="219" xr:uid="{00000000-0005-0000-0000-0000D4000000}"/>
    <cellStyle name="Millares 5 3" xfId="220" xr:uid="{00000000-0005-0000-0000-0000D5000000}"/>
    <cellStyle name="Millares 5 3 2" xfId="221" xr:uid="{00000000-0005-0000-0000-0000D6000000}"/>
    <cellStyle name="Millares 5 3 3" xfId="222" xr:uid="{00000000-0005-0000-0000-0000D7000000}"/>
    <cellStyle name="Millares 5 4" xfId="223" xr:uid="{00000000-0005-0000-0000-0000D8000000}"/>
    <cellStyle name="Millares 5 5" xfId="224" xr:uid="{00000000-0005-0000-0000-0000D9000000}"/>
    <cellStyle name="Millares 5_DGA" xfId="225" xr:uid="{00000000-0005-0000-0000-0000DA000000}"/>
    <cellStyle name="Millares 6" xfId="226" xr:uid="{00000000-0005-0000-0000-0000DB000000}"/>
    <cellStyle name="Millares 6 2" xfId="227" xr:uid="{00000000-0005-0000-0000-0000DC000000}"/>
    <cellStyle name="Millares 6 3" xfId="228" xr:uid="{00000000-0005-0000-0000-0000DD000000}"/>
    <cellStyle name="Millares 7" xfId="229" xr:uid="{00000000-0005-0000-0000-0000DE000000}"/>
    <cellStyle name="Millares 7 2" xfId="230" xr:uid="{00000000-0005-0000-0000-0000DF000000}"/>
    <cellStyle name="Millares 7 2 2" xfId="231" xr:uid="{00000000-0005-0000-0000-0000E0000000}"/>
    <cellStyle name="Millares 7 2 3" xfId="232" xr:uid="{00000000-0005-0000-0000-0000E1000000}"/>
    <cellStyle name="Millares 7 3" xfId="233" xr:uid="{00000000-0005-0000-0000-0000E2000000}"/>
    <cellStyle name="Millares 7 4" xfId="234" xr:uid="{00000000-0005-0000-0000-0000E3000000}"/>
    <cellStyle name="Millares 8" xfId="235" xr:uid="{00000000-0005-0000-0000-0000E4000000}"/>
    <cellStyle name="Millares 8 2" xfId="236" xr:uid="{00000000-0005-0000-0000-0000E5000000}"/>
    <cellStyle name="Millares 8 2 2" xfId="237" xr:uid="{00000000-0005-0000-0000-0000E6000000}"/>
    <cellStyle name="Millares 8 2 3" xfId="238" xr:uid="{00000000-0005-0000-0000-0000E7000000}"/>
    <cellStyle name="Millares 8 3" xfId="239" xr:uid="{00000000-0005-0000-0000-0000E8000000}"/>
    <cellStyle name="Millares 8 3 2" xfId="240" xr:uid="{00000000-0005-0000-0000-0000E9000000}"/>
    <cellStyle name="Millares 8 3 3" xfId="241" xr:uid="{00000000-0005-0000-0000-0000EA000000}"/>
    <cellStyle name="Millares 8 4" xfId="242" xr:uid="{00000000-0005-0000-0000-0000EB000000}"/>
    <cellStyle name="Millares 9" xfId="243" xr:uid="{00000000-0005-0000-0000-0000EC000000}"/>
    <cellStyle name="Millares 9 2" xfId="244" xr:uid="{00000000-0005-0000-0000-0000ED000000}"/>
    <cellStyle name="Millares 9 2 2" xfId="245" xr:uid="{00000000-0005-0000-0000-0000EE000000}"/>
    <cellStyle name="Millares 9 2 3" xfId="246" xr:uid="{00000000-0005-0000-0000-0000EF000000}"/>
    <cellStyle name="Millares 9 2 4" xfId="247" xr:uid="{00000000-0005-0000-0000-0000F0000000}"/>
    <cellStyle name="Millares 9 3" xfId="248" xr:uid="{00000000-0005-0000-0000-0000F1000000}"/>
    <cellStyle name="Millares 9 3 2" xfId="249" xr:uid="{00000000-0005-0000-0000-0000F2000000}"/>
    <cellStyle name="Millares 9 3 3" xfId="250" xr:uid="{00000000-0005-0000-0000-0000F3000000}"/>
    <cellStyle name="Millares 9 4" xfId="251" xr:uid="{00000000-0005-0000-0000-0000F4000000}"/>
    <cellStyle name="Millares 9 5" xfId="252" xr:uid="{00000000-0005-0000-0000-0000F5000000}"/>
    <cellStyle name="Millares 9 5 2" xfId="253" xr:uid="{00000000-0005-0000-0000-0000F6000000}"/>
    <cellStyle name="Millares 9 5 3" xfId="254" xr:uid="{00000000-0005-0000-0000-0000F7000000}"/>
    <cellStyle name="Millares 9 6" xfId="255" xr:uid="{00000000-0005-0000-0000-0000F8000000}"/>
    <cellStyle name="Millares 9 6 2" xfId="256" xr:uid="{00000000-0005-0000-0000-0000F9000000}"/>
    <cellStyle name="Millares 9 6 3" xfId="257" xr:uid="{00000000-0005-0000-0000-0000FA000000}"/>
    <cellStyle name="Millares 9 7" xfId="258" xr:uid="{00000000-0005-0000-0000-0000FB000000}"/>
    <cellStyle name="Millares 9 8" xfId="259" xr:uid="{00000000-0005-0000-0000-0000FC000000}"/>
    <cellStyle name="Moneda 2" xfId="260" xr:uid="{00000000-0005-0000-0000-0000FD000000}"/>
    <cellStyle name="Moneda 2 2" xfId="261" xr:uid="{00000000-0005-0000-0000-0000FE000000}"/>
    <cellStyle name="Moneda 3" xfId="262" xr:uid="{00000000-0005-0000-0000-0000FF000000}"/>
    <cellStyle name="Moneda 4" xfId="263" xr:uid="{00000000-0005-0000-0000-000000010000}"/>
    <cellStyle name="Moneda 4 2" xfId="264" xr:uid="{00000000-0005-0000-0000-000001010000}"/>
    <cellStyle name="Moneda 4 3" xfId="265" xr:uid="{00000000-0005-0000-0000-000002010000}"/>
    <cellStyle name="Moneda 5" xfId="266" xr:uid="{00000000-0005-0000-0000-000003010000}"/>
    <cellStyle name="Moneda 5 2" xfId="267" xr:uid="{00000000-0005-0000-0000-000004010000}"/>
    <cellStyle name="Moneda 5 3" xfId="268" xr:uid="{00000000-0005-0000-0000-000005010000}"/>
    <cellStyle name="Moneda 5 3 2" xfId="269" xr:uid="{00000000-0005-0000-0000-000006010000}"/>
    <cellStyle name="Neutral 2" xfId="270" xr:uid="{00000000-0005-0000-0000-000007010000}"/>
    <cellStyle name="Normal" xfId="0" builtinId="0"/>
    <cellStyle name="Normal 10" xfId="271" xr:uid="{00000000-0005-0000-0000-000009010000}"/>
    <cellStyle name="Normal 10 2" xfId="272" xr:uid="{00000000-0005-0000-0000-00000A010000}"/>
    <cellStyle name="Normal 10 3" xfId="273" xr:uid="{00000000-0005-0000-0000-00000B010000}"/>
    <cellStyle name="Normal 10 3 2" xfId="274" xr:uid="{00000000-0005-0000-0000-00000C010000}"/>
    <cellStyle name="Normal 10 4" xfId="275" xr:uid="{00000000-0005-0000-0000-00000D010000}"/>
    <cellStyle name="Normal 11" xfId="276" xr:uid="{00000000-0005-0000-0000-00000E010000}"/>
    <cellStyle name="Normal 11 2" xfId="277" xr:uid="{00000000-0005-0000-0000-00000F010000}"/>
    <cellStyle name="Normal 12" xfId="278" xr:uid="{00000000-0005-0000-0000-000010010000}"/>
    <cellStyle name="Normal 12 2" xfId="279" xr:uid="{00000000-0005-0000-0000-000011010000}"/>
    <cellStyle name="Normal 13" xfId="280" xr:uid="{00000000-0005-0000-0000-000012010000}"/>
    <cellStyle name="Normal 13 2" xfId="281" xr:uid="{00000000-0005-0000-0000-000013010000}"/>
    <cellStyle name="Normal 14" xfId="282" xr:uid="{00000000-0005-0000-0000-000014010000}"/>
    <cellStyle name="Normal 14 2" xfId="283" xr:uid="{00000000-0005-0000-0000-000015010000}"/>
    <cellStyle name="Normal 15" xfId="284" xr:uid="{00000000-0005-0000-0000-000016010000}"/>
    <cellStyle name="Normal 15 2" xfId="285" xr:uid="{00000000-0005-0000-0000-000017010000}"/>
    <cellStyle name="Normal 16" xfId="286" xr:uid="{00000000-0005-0000-0000-000018010000}"/>
    <cellStyle name="Normal 17" xfId="287" xr:uid="{00000000-0005-0000-0000-000019010000}"/>
    <cellStyle name="Normal 2" xfId="288" xr:uid="{00000000-0005-0000-0000-00001A010000}"/>
    <cellStyle name="Normal 2 2" xfId="289" xr:uid="{00000000-0005-0000-0000-00001B010000}"/>
    <cellStyle name="Normal 2 2 2" xfId="3" xr:uid="{00000000-0005-0000-0000-00001C010000}"/>
    <cellStyle name="Normal 2 2 2 2" xfId="8" xr:uid="{00000000-0005-0000-0000-00001D010000}"/>
    <cellStyle name="Normal 2 2 3" xfId="290" xr:uid="{00000000-0005-0000-0000-00001E010000}"/>
    <cellStyle name="Normal 2 3" xfId="291" xr:uid="{00000000-0005-0000-0000-00001F010000}"/>
    <cellStyle name="Normal 2 3 2" xfId="292" xr:uid="{00000000-0005-0000-0000-000020010000}"/>
    <cellStyle name="Normal 2 4" xfId="293" xr:uid="{00000000-0005-0000-0000-000021010000}"/>
    <cellStyle name="Normal 2_DGA" xfId="294" xr:uid="{00000000-0005-0000-0000-000022010000}"/>
    <cellStyle name="Normal 26" xfId="295" xr:uid="{00000000-0005-0000-0000-000023010000}"/>
    <cellStyle name="Normal 3" xfId="6" xr:uid="{00000000-0005-0000-0000-000024010000}"/>
    <cellStyle name="Normal 3 2" xfId="296" xr:uid="{00000000-0005-0000-0000-000025010000}"/>
    <cellStyle name="Normal 3 2 2" xfId="297" xr:uid="{00000000-0005-0000-0000-000026010000}"/>
    <cellStyle name="Normal 3 2 3" xfId="298" xr:uid="{00000000-0005-0000-0000-000027010000}"/>
    <cellStyle name="Normal 3 3" xfId="299" xr:uid="{00000000-0005-0000-0000-000028010000}"/>
    <cellStyle name="Normal 3 4" xfId="300" xr:uid="{00000000-0005-0000-0000-000029010000}"/>
    <cellStyle name="Normal 3 4 2" xfId="301" xr:uid="{00000000-0005-0000-0000-00002A010000}"/>
    <cellStyle name="Normal 3 4 3" xfId="302" xr:uid="{00000000-0005-0000-0000-00002B010000}"/>
    <cellStyle name="Normal 3 5" xfId="303" xr:uid="{00000000-0005-0000-0000-00002C010000}"/>
    <cellStyle name="Normal 3 6" xfId="304" xr:uid="{00000000-0005-0000-0000-00002D010000}"/>
    <cellStyle name="Normal 3_Sheet1" xfId="305" xr:uid="{00000000-0005-0000-0000-00002E010000}"/>
    <cellStyle name="Normal 30" xfId="306" xr:uid="{00000000-0005-0000-0000-00002F010000}"/>
    <cellStyle name="Normal 4" xfId="307" xr:uid="{00000000-0005-0000-0000-000030010000}"/>
    <cellStyle name="Normal 4 2" xfId="308" xr:uid="{00000000-0005-0000-0000-000031010000}"/>
    <cellStyle name="Normal 4 2 2" xfId="309" xr:uid="{00000000-0005-0000-0000-000032010000}"/>
    <cellStyle name="Normal 4 2 3" xfId="310" xr:uid="{00000000-0005-0000-0000-000033010000}"/>
    <cellStyle name="Normal 4 3" xfId="311" xr:uid="{00000000-0005-0000-0000-000034010000}"/>
    <cellStyle name="Normal 5" xfId="312" xr:uid="{00000000-0005-0000-0000-000035010000}"/>
    <cellStyle name="Normal 5 2" xfId="313" xr:uid="{00000000-0005-0000-0000-000036010000}"/>
    <cellStyle name="Normal 5 2 2" xfId="314" xr:uid="{00000000-0005-0000-0000-000037010000}"/>
    <cellStyle name="Normal 5 2 3" xfId="315" xr:uid="{00000000-0005-0000-0000-000038010000}"/>
    <cellStyle name="Normal 5 3" xfId="316" xr:uid="{00000000-0005-0000-0000-000039010000}"/>
    <cellStyle name="Normal 5 3 2" xfId="317" xr:uid="{00000000-0005-0000-0000-00003A010000}"/>
    <cellStyle name="Normal 5 3 3" xfId="318" xr:uid="{00000000-0005-0000-0000-00003B010000}"/>
    <cellStyle name="Normal 5 3 4" xfId="319" xr:uid="{00000000-0005-0000-0000-00003C010000}"/>
    <cellStyle name="Normal 5 4" xfId="320" xr:uid="{00000000-0005-0000-0000-00003D010000}"/>
    <cellStyle name="Normal 5 4 2" xfId="321" xr:uid="{00000000-0005-0000-0000-00003E010000}"/>
    <cellStyle name="Normal 5 4 3" xfId="322" xr:uid="{00000000-0005-0000-0000-00003F010000}"/>
    <cellStyle name="Normal 5 5" xfId="323" xr:uid="{00000000-0005-0000-0000-000040010000}"/>
    <cellStyle name="Normal 5 6" xfId="324" xr:uid="{00000000-0005-0000-0000-000041010000}"/>
    <cellStyle name="Normal 6" xfId="325" xr:uid="{00000000-0005-0000-0000-000042010000}"/>
    <cellStyle name="Normal 6 2" xfId="326" xr:uid="{00000000-0005-0000-0000-000043010000}"/>
    <cellStyle name="Normal 6 2 2" xfId="327" xr:uid="{00000000-0005-0000-0000-000044010000}"/>
    <cellStyle name="Normal 6 2 2 2" xfId="328" xr:uid="{00000000-0005-0000-0000-000045010000}"/>
    <cellStyle name="Normal 6 2 2 3" xfId="329" xr:uid="{00000000-0005-0000-0000-000046010000}"/>
    <cellStyle name="Normal 6 2 3" xfId="330" xr:uid="{00000000-0005-0000-0000-000047010000}"/>
    <cellStyle name="Normal 6 2 4" xfId="331" xr:uid="{00000000-0005-0000-0000-000048010000}"/>
    <cellStyle name="Normal 6 2 5" xfId="332" xr:uid="{00000000-0005-0000-0000-000049010000}"/>
    <cellStyle name="Normal 6 3" xfId="333" xr:uid="{00000000-0005-0000-0000-00004A010000}"/>
    <cellStyle name="Normal 6 3 2" xfId="334" xr:uid="{00000000-0005-0000-0000-00004B010000}"/>
    <cellStyle name="Normal 6 3 3" xfId="335" xr:uid="{00000000-0005-0000-0000-00004C010000}"/>
    <cellStyle name="Normal 6 4" xfId="336" xr:uid="{00000000-0005-0000-0000-00004D010000}"/>
    <cellStyle name="Normal 6 5" xfId="337" xr:uid="{00000000-0005-0000-0000-00004E010000}"/>
    <cellStyle name="Normal 6 6" xfId="338" xr:uid="{00000000-0005-0000-0000-00004F010000}"/>
    <cellStyle name="Normal 7" xfId="339" xr:uid="{00000000-0005-0000-0000-000050010000}"/>
    <cellStyle name="Normal 7 2" xfId="340" xr:uid="{00000000-0005-0000-0000-000051010000}"/>
    <cellStyle name="Normal 7 2 2" xfId="341" xr:uid="{00000000-0005-0000-0000-000052010000}"/>
    <cellStyle name="Normal 7 2 3" xfId="342" xr:uid="{00000000-0005-0000-0000-000053010000}"/>
    <cellStyle name="Normal 7 2 4" xfId="343" xr:uid="{00000000-0005-0000-0000-000054010000}"/>
    <cellStyle name="Normal 7 3" xfId="344" xr:uid="{00000000-0005-0000-0000-000055010000}"/>
    <cellStyle name="Normal 7 3 2" xfId="345" xr:uid="{00000000-0005-0000-0000-000056010000}"/>
    <cellStyle name="Normal 7 3 3" xfId="346" xr:uid="{00000000-0005-0000-0000-000057010000}"/>
    <cellStyle name="Normal 7 4" xfId="347" xr:uid="{00000000-0005-0000-0000-000058010000}"/>
    <cellStyle name="Normal 7 4 2" xfId="348" xr:uid="{00000000-0005-0000-0000-000059010000}"/>
    <cellStyle name="Normal 7 4 3" xfId="349" xr:uid="{00000000-0005-0000-0000-00005A010000}"/>
    <cellStyle name="Normal 7 5" xfId="350" xr:uid="{00000000-0005-0000-0000-00005B010000}"/>
    <cellStyle name="Normal 7 6" xfId="351" xr:uid="{00000000-0005-0000-0000-00005C010000}"/>
    <cellStyle name="Normal 7 7" xfId="352" xr:uid="{00000000-0005-0000-0000-00005D010000}"/>
    <cellStyle name="Normal 8" xfId="353" xr:uid="{00000000-0005-0000-0000-00005E010000}"/>
    <cellStyle name="Normal 8 2" xfId="354" xr:uid="{00000000-0005-0000-0000-00005F010000}"/>
    <cellStyle name="Normal 8 2 2" xfId="355" xr:uid="{00000000-0005-0000-0000-000060010000}"/>
    <cellStyle name="Normal 8 2 3" xfId="356" xr:uid="{00000000-0005-0000-0000-000061010000}"/>
    <cellStyle name="Normal 8 3" xfId="357" xr:uid="{00000000-0005-0000-0000-000062010000}"/>
    <cellStyle name="Normal 8 3 2" xfId="358" xr:uid="{00000000-0005-0000-0000-000063010000}"/>
    <cellStyle name="Normal 8 3 3" xfId="359" xr:uid="{00000000-0005-0000-0000-000064010000}"/>
    <cellStyle name="Normal 8 4" xfId="360" xr:uid="{00000000-0005-0000-0000-000065010000}"/>
    <cellStyle name="Normal 8 5" xfId="361" xr:uid="{00000000-0005-0000-0000-000066010000}"/>
    <cellStyle name="Normal 9" xfId="362" xr:uid="{00000000-0005-0000-0000-000067010000}"/>
    <cellStyle name="Normal 9 2" xfId="363" xr:uid="{00000000-0005-0000-0000-000068010000}"/>
    <cellStyle name="Normal 9 2 2" xfId="364" xr:uid="{00000000-0005-0000-0000-000069010000}"/>
    <cellStyle name="Normal 9 2 3" xfId="365" xr:uid="{00000000-0005-0000-0000-00006A010000}"/>
    <cellStyle name="Normal 9 3" xfId="366" xr:uid="{00000000-0005-0000-0000-00006B010000}"/>
    <cellStyle name="Normal 9 3 2" xfId="367" xr:uid="{00000000-0005-0000-0000-00006C010000}"/>
    <cellStyle name="Normal 9 3 3" xfId="368" xr:uid="{00000000-0005-0000-0000-00006D010000}"/>
    <cellStyle name="Normal 9 4" xfId="369" xr:uid="{00000000-0005-0000-0000-00006E010000}"/>
    <cellStyle name="Normal 9 5" xfId="370" xr:uid="{00000000-0005-0000-0000-00006F010000}"/>
    <cellStyle name="Normal_COMPARACION 2002-2001" xfId="2" xr:uid="{00000000-0005-0000-0000-000070010000}"/>
    <cellStyle name="Normal_COMPARACION 2002-2001 2" xfId="5" xr:uid="{00000000-0005-0000-0000-000071010000}"/>
    <cellStyle name="Normal_Hoja4" xfId="4" xr:uid="{00000000-0005-0000-0000-000072010000}"/>
    <cellStyle name="Notas 2" xfId="371" xr:uid="{00000000-0005-0000-0000-000074010000}"/>
    <cellStyle name="Notas 2 2" xfId="372" xr:uid="{00000000-0005-0000-0000-000075010000}"/>
    <cellStyle name="Notas 2 2 2" xfId="373" xr:uid="{00000000-0005-0000-0000-000076010000}"/>
    <cellStyle name="Notas 2 2 3" xfId="374" xr:uid="{00000000-0005-0000-0000-000077010000}"/>
    <cellStyle name="Notas 2 3" xfId="375" xr:uid="{00000000-0005-0000-0000-000078010000}"/>
    <cellStyle name="Notas 2 4" xfId="376" xr:uid="{00000000-0005-0000-0000-000079010000}"/>
    <cellStyle name="Notas 2_Sheet1" xfId="377" xr:uid="{00000000-0005-0000-0000-00007A010000}"/>
    <cellStyle name="Parent row" xfId="378" xr:uid="{00000000-0005-0000-0000-00007B010000}"/>
    <cellStyle name="Percent 2" xfId="379" xr:uid="{00000000-0005-0000-0000-00007C010000}"/>
    <cellStyle name="Percent 2 2" xfId="380" xr:uid="{00000000-0005-0000-0000-00007D010000}"/>
    <cellStyle name="Percent 2 2 2" xfId="381" xr:uid="{00000000-0005-0000-0000-00007E010000}"/>
    <cellStyle name="Percent 2 2 3" xfId="382" xr:uid="{00000000-0005-0000-0000-00007F010000}"/>
    <cellStyle name="Percent 2 3" xfId="383" xr:uid="{00000000-0005-0000-0000-000080010000}"/>
    <cellStyle name="Percent 2 4" xfId="384" xr:uid="{00000000-0005-0000-0000-000081010000}"/>
    <cellStyle name="Percent 3" xfId="385" xr:uid="{00000000-0005-0000-0000-000082010000}"/>
    <cellStyle name="Percent 3 2" xfId="386" xr:uid="{00000000-0005-0000-0000-000083010000}"/>
    <cellStyle name="Percent 3 3" xfId="387" xr:uid="{00000000-0005-0000-0000-000084010000}"/>
    <cellStyle name="Percent 4" xfId="388" xr:uid="{00000000-0005-0000-0000-000085010000}"/>
    <cellStyle name="Percent 4 2" xfId="389" xr:uid="{00000000-0005-0000-0000-000086010000}"/>
    <cellStyle name="Percent 4 3" xfId="390" xr:uid="{00000000-0005-0000-0000-000087010000}"/>
    <cellStyle name="Percent 5" xfId="391" xr:uid="{00000000-0005-0000-0000-000088010000}"/>
    <cellStyle name="Percent 5 2" xfId="392" xr:uid="{00000000-0005-0000-0000-000089010000}"/>
    <cellStyle name="Percent 5 3" xfId="393" xr:uid="{00000000-0005-0000-0000-00008A010000}"/>
    <cellStyle name="Percent 6" xfId="394" xr:uid="{00000000-0005-0000-0000-00008B010000}"/>
    <cellStyle name="Percent 6 2" xfId="395" xr:uid="{00000000-0005-0000-0000-00008C010000}"/>
    <cellStyle name="Percent 6 3" xfId="396" xr:uid="{00000000-0005-0000-0000-00008D010000}"/>
    <cellStyle name="Percent 7" xfId="397" xr:uid="{00000000-0005-0000-0000-00008E010000}"/>
    <cellStyle name="Percent 7 2" xfId="398" xr:uid="{00000000-0005-0000-0000-00008F010000}"/>
    <cellStyle name="Percent 7 2 2" xfId="399" xr:uid="{00000000-0005-0000-0000-000090010000}"/>
    <cellStyle name="Percent 7 2 3" xfId="400" xr:uid="{00000000-0005-0000-0000-000091010000}"/>
    <cellStyle name="Percent 7 3" xfId="401" xr:uid="{00000000-0005-0000-0000-000092010000}"/>
    <cellStyle name="Percent 7 4" xfId="402" xr:uid="{00000000-0005-0000-0000-000093010000}"/>
    <cellStyle name="Porcentaje 2" xfId="403" xr:uid="{00000000-0005-0000-0000-000094010000}"/>
    <cellStyle name="Porcentaje 3" xfId="404" xr:uid="{00000000-0005-0000-0000-000095010000}"/>
    <cellStyle name="Porcentual 2" xfId="405" xr:uid="{00000000-0005-0000-0000-000096010000}"/>
    <cellStyle name="Porcentual 2 2" xfId="406" xr:uid="{00000000-0005-0000-0000-000097010000}"/>
    <cellStyle name="Porcentual 2 2 2" xfId="407" xr:uid="{00000000-0005-0000-0000-000098010000}"/>
    <cellStyle name="Porcentual 2 2 3" xfId="408" xr:uid="{00000000-0005-0000-0000-000099010000}"/>
    <cellStyle name="Porcentual 2 3" xfId="409" xr:uid="{00000000-0005-0000-0000-00009A010000}"/>
    <cellStyle name="Porcentual 2 4" xfId="410" xr:uid="{00000000-0005-0000-0000-00009B010000}"/>
    <cellStyle name="Porcentual 2 5" xfId="411" xr:uid="{00000000-0005-0000-0000-00009C010000}"/>
    <cellStyle name="Porcentual 3" xfId="412" xr:uid="{00000000-0005-0000-0000-00009D010000}"/>
    <cellStyle name="Porcentual 3 2" xfId="413" xr:uid="{00000000-0005-0000-0000-00009E010000}"/>
    <cellStyle name="Porcentual 3 2 2" xfId="414" xr:uid="{00000000-0005-0000-0000-00009F010000}"/>
    <cellStyle name="Porcentual 3 2 3" xfId="415" xr:uid="{00000000-0005-0000-0000-0000A0010000}"/>
    <cellStyle name="Porcentual 3 3" xfId="416" xr:uid="{00000000-0005-0000-0000-0000A1010000}"/>
    <cellStyle name="Porcentual 4" xfId="417" xr:uid="{00000000-0005-0000-0000-0000A2010000}"/>
    <cellStyle name="Porcentual 4 2" xfId="418" xr:uid="{00000000-0005-0000-0000-0000A3010000}"/>
    <cellStyle name="Porcentual 4 3" xfId="419" xr:uid="{00000000-0005-0000-0000-0000A4010000}"/>
    <cellStyle name="Porcentual 4 4" xfId="420" xr:uid="{00000000-0005-0000-0000-0000A5010000}"/>
    <cellStyle name="Porcentual 4 5" xfId="421" xr:uid="{00000000-0005-0000-0000-0000A6010000}"/>
    <cellStyle name="Porcentual 5" xfId="422" xr:uid="{00000000-0005-0000-0000-0000A7010000}"/>
    <cellStyle name="Porcentual 6" xfId="423" xr:uid="{00000000-0005-0000-0000-0000A8010000}"/>
    <cellStyle name="Porcentual 6 2" xfId="424" xr:uid="{00000000-0005-0000-0000-0000A9010000}"/>
    <cellStyle name="Porcentual 7" xfId="425" xr:uid="{00000000-0005-0000-0000-0000AA010000}"/>
    <cellStyle name="Porcentual 7 2" xfId="426" xr:uid="{00000000-0005-0000-0000-0000AB010000}"/>
    <cellStyle name="Porcentual 8" xfId="427" xr:uid="{00000000-0005-0000-0000-0000AC010000}"/>
    <cellStyle name="Porcentual 8 2" xfId="428" xr:uid="{00000000-0005-0000-0000-0000AD010000}"/>
    <cellStyle name="Porcentual 9" xfId="429" xr:uid="{00000000-0005-0000-0000-0000AE010000}"/>
    <cellStyle name="Red Text" xfId="430" xr:uid="{00000000-0005-0000-0000-0000AF010000}"/>
    <cellStyle name="Salida 2" xfId="431" xr:uid="{00000000-0005-0000-0000-0000B0010000}"/>
    <cellStyle name="Table title" xfId="432" xr:uid="{00000000-0005-0000-0000-0000B1010000}"/>
    <cellStyle name="Texto de advertencia 2" xfId="433" xr:uid="{00000000-0005-0000-0000-0000B2010000}"/>
    <cellStyle name="Texto explicativo 2" xfId="434" xr:uid="{00000000-0005-0000-0000-0000B3010000}"/>
    <cellStyle name="Título 1 2" xfId="435" xr:uid="{00000000-0005-0000-0000-0000B4010000}"/>
    <cellStyle name="Título 2 2" xfId="436" xr:uid="{00000000-0005-0000-0000-0000B5010000}"/>
    <cellStyle name="Título 3 2" xfId="437" xr:uid="{00000000-0005-0000-0000-0000B6010000}"/>
    <cellStyle name="Título 4" xfId="438" xr:uid="{00000000-0005-0000-0000-0000B7010000}"/>
    <cellStyle name="TopGrey" xfId="439" xr:uid="{00000000-0005-0000-0000-0000B8010000}"/>
    <cellStyle name="Total 2" xfId="440" xr:uid="{00000000-0005-0000-0000-0000B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0/INGRESOS%20ENERO-DICIEMBRE%20202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9-2020"/>
      <sheetName val="FINANCIERO (2020 Est. 2020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0 (REC)"/>
      <sheetName val="2020 (RESUMEN"/>
      <sheetName val="2020 REC- EST "/>
      <sheetName val="2010 REC-EST RESUMEN"/>
    </sheetNames>
    <sheetDataSet>
      <sheetData sheetId="0"/>
      <sheetData sheetId="1"/>
      <sheetData sheetId="2"/>
      <sheetData sheetId="3">
        <row r="11">
          <cell r="C11">
            <v>5895.3</v>
          </cell>
          <cell r="D11">
            <v>4890.8999999999996</v>
          </cell>
          <cell r="E11">
            <v>5026.2</v>
          </cell>
          <cell r="F11">
            <v>5274.6</v>
          </cell>
          <cell r="G11">
            <v>5456</v>
          </cell>
          <cell r="H11">
            <v>4590.6000000000004</v>
          </cell>
          <cell r="I11">
            <v>4366.3999999999996</v>
          </cell>
          <cell r="J11">
            <v>4886.2</v>
          </cell>
          <cell r="K11">
            <v>4553.8999999999996</v>
          </cell>
          <cell r="L11">
            <v>5122.1000000000004</v>
          </cell>
          <cell r="P11">
            <v>6857</v>
          </cell>
          <cell r="Q11">
            <v>5532.7</v>
          </cell>
          <cell r="R11">
            <v>4956.6000000000004</v>
          </cell>
          <cell r="S11">
            <v>4725.8999999999996</v>
          </cell>
          <cell r="T11">
            <v>4520.2</v>
          </cell>
          <cell r="U11">
            <v>4102.1000000000004</v>
          </cell>
          <cell r="V11">
            <v>4181.7</v>
          </cell>
          <cell r="W11">
            <v>5375.9</v>
          </cell>
          <cell r="X11">
            <v>4394</v>
          </cell>
          <cell r="Y11">
            <v>4453.8</v>
          </cell>
          <cell r="Z11">
            <v>4521.3</v>
          </cell>
          <cell r="AA11">
            <v>5125.7</v>
          </cell>
        </row>
        <row r="12">
          <cell r="C12">
            <v>7188</v>
          </cell>
          <cell r="D12">
            <v>5148.8</v>
          </cell>
          <cell r="E12">
            <v>5868.7</v>
          </cell>
          <cell r="F12">
            <v>19943.900000000001</v>
          </cell>
          <cell r="G12">
            <v>5717.5</v>
          </cell>
          <cell r="H12">
            <v>6223.4</v>
          </cell>
          <cell r="I12">
            <v>10609.7</v>
          </cell>
          <cell r="J12">
            <v>6457.6</v>
          </cell>
          <cell r="K12">
            <v>6137.4</v>
          </cell>
          <cell r="L12">
            <v>8486.7000000000007</v>
          </cell>
          <cell r="P12">
            <v>10045.5</v>
          </cell>
          <cell r="Q12">
            <v>5947.3</v>
          </cell>
          <cell r="R12">
            <v>5901.5</v>
          </cell>
          <cell r="S12">
            <v>9248.7000000000007</v>
          </cell>
          <cell r="T12">
            <v>3614.5</v>
          </cell>
          <cell r="U12">
            <v>4255.8999999999996</v>
          </cell>
          <cell r="V12">
            <v>12123.4</v>
          </cell>
          <cell r="W12">
            <v>7215.7</v>
          </cell>
          <cell r="X12">
            <v>8327.9</v>
          </cell>
          <cell r="Y12">
            <v>11666</v>
          </cell>
          <cell r="Z12">
            <v>6027.9</v>
          </cell>
          <cell r="AA12">
            <v>6068.1</v>
          </cell>
        </row>
        <row r="13">
          <cell r="C13">
            <v>4032.4</v>
          </cell>
          <cell r="D13">
            <v>2435.4</v>
          </cell>
          <cell r="E13">
            <v>3218.6</v>
          </cell>
          <cell r="F13">
            <v>2983</v>
          </cell>
          <cell r="G13">
            <v>3446.7</v>
          </cell>
          <cell r="H13">
            <v>4111.3</v>
          </cell>
          <cell r="I13">
            <v>2881.5</v>
          </cell>
          <cell r="J13">
            <v>2536.8000000000002</v>
          </cell>
          <cell r="K13">
            <v>2702.1</v>
          </cell>
          <cell r="L13">
            <v>2968.5</v>
          </cell>
          <cell r="P13">
            <v>3790.6</v>
          </cell>
          <cell r="Q13">
            <v>2473.6999999999998</v>
          </cell>
          <cell r="R13">
            <v>2716.1</v>
          </cell>
          <cell r="S13">
            <v>2401.6999999999998</v>
          </cell>
          <cell r="T13">
            <v>2860.3</v>
          </cell>
          <cell r="U13">
            <v>2447.1</v>
          </cell>
          <cell r="V13">
            <v>3675.5</v>
          </cell>
          <cell r="W13">
            <v>2939.6</v>
          </cell>
          <cell r="X13">
            <v>2081.5</v>
          </cell>
          <cell r="Y13">
            <v>5821.4</v>
          </cell>
          <cell r="Z13">
            <v>2663.4</v>
          </cell>
          <cell r="AA13">
            <v>4149.7</v>
          </cell>
        </row>
        <row r="14">
          <cell r="C14">
            <v>155.9</v>
          </cell>
          <cell r="D14">
            <v>123.3</v>
          </cell>
          <cell r="E14">
            <v>197.9</v>
          </cell>
          <cell r="F14">
            <v>184</v>
          </cell>
          <cell r="G14">
            <v>154.69999999999999</v>
          </cell>
          <cell r="H14">
            <v>159.69999999999999</v>
          </cell>
          <cell r="I14">
            <v>202.8</v>
          </cell>
          <cell r="J14">
            <v>224.7</v>
          </cell>
          <cell r="K14">
            <v>177.8</v>
          </cell>
          <cell r="L14">
            <v>196.2</v>
          </cell>
          <cell r="P14">
            <v>203.5</v>
          </cell>
          <cell r="Q14">
            <v>119.2</v>
          </cell>
          <cell r="R14">
            <v>72.2</v>
          </cell>
          <cell r="S14">
            <v>44.3</v>
          </cell>
          <cell r="T14">
            <v>46.7</v>
          </cell>
          <cell r="U14">
            <v>69.5</v>
          </cell>
          <cell r="V14">
            <v>109.1</v>
          </cell>
          <cell r="W14">
            <v>76.2</v>
          </cell>
          <cell r="X14">
            <v>78</v>
          </cell>
          <cell r="Y14">
            <v>88.7</v>
          </cell>
          <cell r="Z14">
            <v>85.2</v>
          </cell>
          <cell r="AA14">
            <v>283.7</v>
          </cell>
        </row>
        <row r="17">
          <cell r="C17">
            <v>83.8</v>
          </cell>
          <cell r="D17">
            <v>201.5</v>
          </cell>
          <cell r="E17">
            <v>951</v>
          </cell>
          <cell r="F17">
            <v>134.5</v>
          </cell>
          <cell r="G17">
            <v>109.9</v>
          </cell>
          <cell r="H17">
            <v>92.8</v>
          </cell>
          <cell r="I17">
            <v>88.7</v>
          </cell>
          <cell r="J17">
            <v>185</v>
          </cell>
          <cell r="K17">
            <v>829.1</v>
          </cell>
          <cell r="L17">
            <v>109.3</v>
          </cell>
          <cell r="P17">
            <v>81.3</v>
          </cell>
          <cell r="Q17">
            <v>211.8</v>
          </cell>
          <cell r="R17">
            <v>1019.2</v>
          </cell>
          <cell r="S17">
            <v>17.600000000000001</v>
          </cell>
          <cell r="T17">
            <v>22</v>
          </cell>
          <cell r="U17">
            <v>57.1</v>
          </cell>
          <cell r="V17">
            <v>58.9</v>
          </cell>
          <cell r="W17">
            <v>161.5</v>
          </cell>
          <cell r="X17">
            <v>816</v>
          </cell>
          <cell r="Y17">
            <v>147.1</v>
          </cell>
          <cell r="Z17">
            <v>117.2</v>
          </cell>
          <cell r="AA17">
            <v>147</v>
          </cell>
        </row>
        <row r="18">
          <cell r="C18">
            <v>209</v>
          </cell>
          <cell r="D18">
            <v>107.1</v>
          </cell>
          <cell r="E18">
            <v>147</v>
          </cell>
          <cell r="F18">
            <v>1812.5</v>
          </cell>
          <cell r="G18">
            <v>266.5</v>
          </cell>
          <cell r="H18">
            <v>145.9</v>
          </cell>
          <cell r="I18">
            <v>245</v>
          </cell>
          <cell r="J18">
            <v>105.7</v>
          </cell>
          <cell r="K18">
            <v>141.69999999999999</v>
          </cell>
          <cell r="L18">
            <v>1685</v>
          </cell>
          <cell r="P18">
            <v>197.4</v>
          </cell>
          <cell r="Q18">
            <v>92.9</v>
          </cell>
          <cell r="R18">
            <v>65.5</v>
          </cell>
          <cell r="S18">
            <v>54.3</v>
          </cell>
          <cell r="T18">
            <v>244.6</v>
          </cell>
          <cell r="U18">
            <v>250.6</v>
          </cell>
          <cell r="V18">
            <v>850.7</v>
          </cell>
          <cell r="W18">
            <v>375.9</v>
          </cell>
          <cell r="X18">
            <v>326.89999999999998</v>
          </cell>
          <cell r="Y18">
            <v>1509.2</v>
          </cell>
          <cell r="Z18">
            <v>316.60000000000002</v>
          </cell>
          <cell r="AA18">
            <v>237.7</v>
          </cell>
        </row>
        <row r="19">
          <cell r="C19">
            <v>469.2</v>
          </cell>
          <cell r="D19">
            <v>510.8</v>
          </cell>
          <cell r="E19">
            <v>739</v>
          </cell>
          <cell r="F19">
            <v>537</v>
          </cell>
          <cell r="G19">
            <v>605.70000000000005</v>
          </cell>
          <cell r="H19">
            <v>680.7</v>
          </cell>
          <cell r="I19">
            <v>728.5</v>
          </cell>
          <cell r="J19">
            <v>669.2</v>
          </cell>
          <cell r="K19">
            <v>608.79999999999995</v>
          </cell>
          <cell r="L19">
            <v>724.8</v>
          </cell>
          <cell r="P19">
            <v>508.7</v>
          </cell>
          <cell r="Q19">
            <v>537.6</v>
          </cell>
          <cell r="R19">
            <v>358.7</v>
          </cell>
          <cell r="S19">
            <v>0</v>
          </cell>
          <cell r="T19">
            <v>55.6</v>
          </cell>
          <cell r="U19">
            <v>324.60000000000002</v>
          </cell>
          <cell r="V19">
            <v>415.3</v>
          </cell>
          <cell r="W19">
            <v>610.70000000000005</v>
          </cell>
          <cell r="X19">
            <v>590.4</v>
          </cell>
          <cell r="Y19">
            <v>696.8</v>
          </cell>
          <cell r="Z19">
            <v>636.1</v>
          </cell>
          <cell r="AA19">
            <v>1175.4000000000001</v>
          </cell>
        </row>
        <row r="20">
          <cell r="C20">
            <v>130.4</v>
          </cell>
          <cell r="D20">
            <v>111.2</v>
          </cell>
          <cell r="E20">
            <v>122.2</v>
          </cell>
          <cell r="F20">
            <v>112.2</v>
          </cell>
          <cell r="G20">
            <v>132</v>
          </cell>
          <cell r="H20">
            <v>108.5</v>
          </cell>
          <cell r="I20">
            <v>126.2</v>
          </cell>
          <cell r="J20">
            <v>115.9</v>
          </cell>
          <cell r="K20">
            <v>100.8</v>
          </cell>
          <cell r="L20">
            <v>132</v>
          </cell>
          <cell r="P20">
            <v>129.30000000000001</v>
          </cell>
          <cell r="Q20">
            <v>108</v>
          </cell>
          <cell r="R20">
            <v>78.3</v>
          </cell>
          <cell r="S20">
            <v>0.1</v>
          </cell>
          <cell r="T20">
            <v>2</v>
          </cell>
          <cell r="U20">
            <v>25.1</v>
          </cell>
          <cell r="V20">
            <v>69.3</v>
          </cell>
          <cell r="W20">
            <v>89.8</v>
          </cell>
          <cell r="X20">
            <v>118.8</v>
          </cell>
          <cell r="Y20">
            <v>168.5</v>
          </cell>
          <cell r="Z20">
            <v>141</v>
          </cell>
          <cell r="AA20">
            <v>150</v>
          </cell>
        </row>
        <row r="21">
          <cell r="C21">
            <v>616.9</v>
          </cell>
          <cell r="D21">
            <v>612.79999999999995</v>
          </cell>
          <cell r="E21">
            <v>828.7</v>
          </cell>
          <cell r="F21">
            <v>617.6</v>
          </cell>
          <cell r="G21">
            <v>830.8</v>
          </cell>
          <cell r="H21">
            <v>631.5</v>
          </cell>
          <cell r="I21">
            <v>667.9</v>
          </cell>
          <cell r="J21">
            <v>851.3</v>
          </cell>
          <cell r="K21">
            <v>638.6</v>
          </cell>
          <cell r="L21">
            <v>672.7</v>
          </cell>
          <cell r="P21">
            <v>903.5</v>
          </cell>
          <cell r="Q21">
            <v>683.9</v>
          </cell>
          <cell r="R21">
            <v>729.1</v>
          </cell>
          <cell r="S21">
            <v>393.7</v>
          </cell>
          <cell r="T21">
            <v>671</v>
          </cell>
          <cell r="U21">
            <v>634.70000000000005</v>
          </cell>
          <cell r="V21">
            <v>843.6</v>
          </cell>
          <cell r="W21">
            <v>679</v>
          </cell>
          <cell r="X21">
            <v>661.6</v>
          </cell>
          <cell r="Y21">
            <v>899.6</v>
          </cell>
          <cell r="Z21">
            <v>672.7</v>
          </cell>
          <cell r="AA21">
            <v>871.9</v>
          </cell>
        </row>
        <row r="23">
          <cell r="C23">
            <v>182.1</v>
          </cell>
          <cell r="D23">
            <v>191.7</v>
          </cell>
          <cell r="E23">
            <v>234.6</v>
          </cell>
          <cell r="F23">
            <v>123</v>
          </cell>
          <cell r="G23">
            <v>210.3</v>
          </cell>
          <cell r="H23">
            <v>160</v>
          </cell>
          <cell r="I23">
            <v>182.3</v>
          </cell>
          <cell r="J23">
            <v>157</v>
          </cell>
          <cell r="K23">
            <v>190.3</v>
          </cell>
          <cell r="L23">
            <v>202.7</v>
          </cell>
          <cell r="P23">
            <v>147.80000000000001</v>
          </cell>
          <cell r="Q23">
            <v>113.1</v>
          </cell>
          <cell r="R23">
            <v>85.7</v>
          </cell>
          <cell r="S23">
            <v>13.2</v>
          </cell>
          <cell r="T23">
            <v>19.5</v>
          </cell>
          <cell r="U23">
            <v>62.1</v>
          </cell>
          <cell r="V23">
            <v>75</v>
          </cell>
          <cell r="W23">
            <v>56.4</v>
          </cell>
          <cell r="X23">
            <v>70.599999999999994</v>
          </cell>
          <cell r="Y23">
            <v>69</v>
          </cell>
          <cell r="Z23">
            <v>83.5</v>
          </cell>
          <cell r="AA23">
            <v>88.7</v>
          </cell>
        </row>
        <row r="26">
          <cell r="C26">
            <v>11907</v>
          </cell>
          <cell r="D26">
            <v>9127</v>
          </cell>
          <cell r="E26">
            <v>9509</v>
          </cell>
          <cell r="F26">
            <v>10543.9</v>
          </cell>
          <cell r="G26">
            <v>10067.9</v>
          </cell>
          <cell r="H26">
            <v>9903.2000000000007</v>
          </cell>
          <cell r="I26">
            <v>10004.299999999999</v>
          </cell>
          <cell r="J26">
            <v>9832.5</v>
          </cell>
          <cell r="K26">
            <v>9974.2999999999993</v>
          </cell>
          <cell r="L26">
            <v>9390.4</v>
          </cell>
          <cell r="P26">
            <v>13445.2</v>
          </cell>
          <cell r="Q26">
            <v>10310.5</v>
          </cell>
          <cell r="R26">
            <v>6501.7</v>
          </cell>
          <cell r="S26">
            <v>5021.7</v>
          </cell>
          <cell r="T26">
            <v>7902</v>
          </cell>
          <cell r="U26">
            <v>9994.2999999999993</v>
          </cell>
          <cell r="V26">
            <v>9354.7000000000007</v>
          </cell>
          <cell r="W26">
            <v>10612.7</v>
          </cell>
          <cell r="X26">
            <v>9243.6</v>
          </cell>
          <cell r="Y26">
            <v>9724.1</v>
          </cell>
          <cell r="Z26">
            <v>10549.4</v>
          </cell>
          <cell r="AA26">
            <v>9655.9</v>
          </cell>
        </row>
        <row r="29">
          <cell r="C29">
            <v>3757.8</v>
          </cell>
          <cell r="D29">
            <v>3085.9</v>
          </cell>
          <cell r="E29">
            <v>2978.9</v>
          </cell>
          <cell r="F29">
            <v>2939.9</v>
          </cell>
          <cell r="G29">
            <v>3666.4</v>
          </cell>
          <cell r="H29">
            <v>2898.9</v>
          </cell>
          <cell r="I29">
            <v>3304.2</v>
          </cell>
          <cell r="J29">
            <v>3639.2</v>
          </cell>
          <cell r="K29">
            <v>3281.1</v>
          </cell>
          <cell r="L29">
            <v>3780.7</v>
          </cell>
          <cell r="P29">
            <v>2997.1</v>
          </cell>
          <cell r="Q29">
            <v>3273.6</v>
          </cell>
          <cell r="R29">
            <v>2864.9</v>
          </cell>
          <cell r="S29">
            <v>1538</v>
          </cell>
          <cell r="T29">
            <v>1993.8</v>
          </cell>
          <cell r="U29">
            <v>2372.6</v>
          </cell>
          <cell r="V29">
            <v>3089.3</v>
          </cell>
          <cell r="W29">
            <v>2515.3000000000002</v>
          </cell>
          <cell r="X29">
            <v>2567.3000000000002</v>
          </cell>
          <cell r="Y29">
            <v>3464.4</v>
          </cell>
          <cell r="Z29">
            <v>3023.9</v>
          </cell>
          <cell r="AA29">
            <v>3707.1</v>
          </cell>
        </row>
        <row r="30">
          <cell r="C30">
            <v>1725.2</v>
          </cell>
          <cell r="D30">
            <v>1545.4</v>
          </cell>
          <cell r="E30">
            <v>1502.5</v>
          </cell>
          <cell r="F30">
            <v>1595.9</v>
          </cell>
          <cell r="G30">
            <v>2033.7</v>
          </cell>
          <cell r="H30">
            <v>1452.9</v>
          </cell>
          <cell r="I30">
            <v>1576.9</v>
          </cell>
          <cell r="J30">
            <v>1819.8</v>
          </cell>
          <cell r="K30">
            <v>1518.1</v>
          </cell>
          <cell r="L30">
            <v>1884.8</v>
          </cell>
          <cell r="P30">
            <v>1630.3</v>
          </cell>
          <cell r="Q30">
            <v>1564.8</v>
          </cell>
          <cell r="R30">
            <v>1336.4</v>
          </cell>
          <cell r="S30">
            <v>621.20000000000005</v>
          </cell>
          <cell r="T30">
            <v>587.9</v>
          </cell>
          <cell r="U30">
            <v>812.5</v>
          </cell>
          <cell r="V30">
            <v>1275.2</v>
          </cell>
          <cell r="W30">
            <v>1104.4000000000001</v>
          </cell>
          <cell r="X30">
            <v>1119.9000000000001</v>
          </cell>
          <cell r="Y30">
            <v>1434.2</v>
          </cell>
          <cell r="Z30">
            <v>1233.0999999999999</v>
          </cell>
          <cell r="AA30">
            <v>1726.6</v>
          </cell>
        </row>
        <row r="33">
          <cell r="C33">
            <v>620.79999999999995</v>
          </cell>
          <cell r="D33">
            <v>595.6</v>
          </cell>
          <cell r="E33">
            <v>595.6</v>
          </cell>
          <cell r="F33">
            <v>616</v>
          </cell>
          <cell r="G33">
            <v>595.70000000000005</v>
          </cell>
          <cell r="H33">
            <v>619.1</v>
          </cell>
          <cell r="I33">
            <v>610.1</v>
          </cell>
          <cell r="J33">
            <v>605.9</v>
          </cell>
          <cell r="K33">
            <v>621</v>
          </cell>
          <cell r="L33">
            <v>617.6</v>
          </cell>
          <cell r="P33">
            <v>664.1</v>
          </cell>
          <cell r="Q33">
            <v>633.6</v>
          </cell>
          <cell r="R33">
            <v>622.70000000000005</v>
          </cell>
          <cell r="S33">
            <v>620.9</v>
          </cell>
          <cell r="T33">
            <v>583</v>
          </cell>
          <cell r="U33">
            <v>599.1</v>
          </cell>
          <cell r="V33">
            <v>604.79999999999995</v>
          </cell>
          <cell r="W33">
            <v>633.5</v>
          </cell>
          <cell r="X33">
            <v>628</v>
          </cell>
          <cell r="Z33">
            <v>640.70000000000005</v>
          </cell>
          <cell r="AA33">
            <v>629.70000000000005</v>
          </cell>
        </row>
        <row r="34">
          <cell r="C34">
            <v>565</v>
          </cell>
          <cell r="D34">
            <v>584.1</v>
          </cell>
          <cell r="E34">
            <v>473.3</v>
          </cell>
          <cell r="F34">
            <v>593.20000000000005</v>
          </cell>
          <cell r="G34">
            <v>573.6</v>
          </cell>
          <cell r="H34">
            <v>642.1</v>
          </cell>
          <cell r="I34">
            <v>555.20000000000005</v>
          </cell>
          <cell r="J34">
            <v>616.5</v>
          </cell>
          <cell r="K34">
            <v>590</v>
          </cell>
          <cell r="L34">
            <v>567.1</v>
          </cell>
          <cell r="P34">
            <v>630</v>
          </cell>
          <cell r="Q34">
            <v>680.1</v>
          </cell>
          <cell r="R34">
            <v>612</v>
          </cell>
          <cell r="S34">
            <v>509.3</v>
          </cell>
          <cell r="T34">
            <v>462.4</v>
          </cell>
          <cell r="U34">
            <v>472.8</v>
          </cell>
          <cell r="V34">
            <v>599.20000000000005</v>
          </cell>
          <cell r="W34">
            <v>711.2</v>
          </cell>
          <cell r="X34">
            <v>653</v>
          </cell>
          <cell r="Y34">
            <v>589.79999999999995</v>
          </cell>
          <cell r="Z34">
            <v>596.5</v>
          </cell>
          <cell r="AA34">
            <v>611.6</v>
          </cell>
        </row>
        <row r="37">
          <cell r="C37">
            <v>994.1</v>
          </cell>
          <cell r="D37">
            <v>1039.7</v>
          </cell>
          <cell r="E37">
            <v>1023.6</v>
          </cell>
          <cell r="F37">
            <v>834.8</v>
          </cell>
          <cell r="G37">
            <v>1013.1</v>
          </cell>
          <cell r="H37">
            <v>817.5</v>
          </cell>
          <cell r="I37">
            <v>911.9</v>
          </cell>
          <cell r="J37">
            <v>947.1</v>
          </cell>
          <cell r="K37">
            <v>792.6</v>
          </cell>
          <cell r="L37">
            <v>1084.5</v>
          </cell>
          <cell r="P37">
            <v>1141</v>
          </cell>
          <cell r="Q37">
            <v>971.4</v>
          </cell>
          <cell r="R37">
            <v>641.79999999999995</v>
          </cell>
          <cell r="S37">
            <v>0</v>
          </cell>
          <cell r="T37">
            <v>58.3</v>
          </cell>
          <cell r="U37">
            <v>478.6</v>
          </cell>
          <cell r="V37">
            <v>846.3</v>
          </cell>
          <cell r="W37">
            <v>731.8</v>
          </cell>
          <cell r="X37">
            <v>875.4</v>
          </cell>
          <cell r="Y37">
            <v>1011.7</v>
          </cell>
          <cell r="Z37">
            <v>950.2</v>
          </cell>
          <cell r="AA37">
            <v>1175.5999999999999</v>
          </cell>
        </row>
        <row r="38">
          <cell r="C38">
            <v>1019.2</v>
          </cell>
          <cell r="D38">
            <v>59.6</v>
          </cell>
          <cell r="E38">
            <v>48.9</v>
          </cell>
          <cell r="F38">
            <v>41.1</v>
          </cell>
          <cell r="G38">
            <v>45.7</v>
          </cell>
          <cell r="H38">
            <v>34.200000000000003</v>
          </cell>
          <cell r="I38">
            <v>39.200000000000003</v>
          </cell>
          <cell r="J38">
            <v>38.6</v>
          </cell>
          <cell r="K38">
            <v>106</v>
          </cell>
          <cell r="L38">
            <v>414</v>
          </cell>
          <cell r="P38">
            <v>243.2</v>
          </cell>
          <cell r="Q38">
            <v>44.2</v>
          </cell>
          <cell r="R38">
            <v>27.8</v>
          </cell>
          <cell r="S38">
            <v>0.2</v>
          </cell>
          <cell r="T38">
            <v>3.9</v>
          </cell>
          <cell r="U38">
            <v>22.4</v>
          </cell>
          <cell r="V38">
            <v>31.6</v>
          </cell>
          <cell r="W38">
            <v>27.8</v>
          </cell>
          <cell r="X38">
            <v>35.299999999999997</v>
          </cell>
          <cell r="Y38">
            <v>39</v>
          </cell>
          <cell r="Z38">
            <v>118.8</v>
          </cell>
          <cell r="AA38">
            <v>595.1</v>
          </cell>
        </row>
        <row r="42">
          <cell r="C42">
            <v>88.3</v>
          </cell>
          <cell r="D42">
            <v>86.2</v>
          </cell>
          <cell r="E42">
            <v>83.9</v>
          </cell>
          <cell r="F42">
            <v>77.7</v>
          </cell>
          <cell r="G42">
            <v>83.9</v>
          </cell>
          <cell r="H42">
            <v>83.4</v>
          </cell>
          <cell r="I42">
            <v>80</v>
          </cell>
          <cell r="J42">
            <v>83.6</v>
          </cell>
          <cell r="K42">
            <v>80.7</v>
          </cell>
          <cell r="L42">
            <v>79.7</v>
          </cell>
          <cell r="P42">
            <v>82</v>
          </cell>
          <cell r="Q42">
            <v>82.3</v>
          </cell>
          <cell r="R42">
            <v>50.6</v>
          </cell>
          <cell r="S42">
            <v>3.8</v>
          </cell>
          <cell r="T42">
            <v>1.2</v>
          </cell>
          <cell r="U42">
            <v>11.3</v>
          </cell>
          <cell r="V42">
            <v>60.9</v>
          </cell>
          <cell r="W42">
            <v>72.400000000000006</v>
          </cell>
          <cell r="X42">
            <v>75.3</v>
          </cell>
          <cell r="Y42">
            <v>83.4</v>
          </cell>
          <cell r="Z42">
            <v>84.1</v>
          </cell>
          <cell r="AA42">
            <v>77.900000000000006</v>
          </cell>
        </row>
        <row r="43">
          <cell r="C43">
            <v>23.4</v>
          </cell>
          <cell r="D43">
            <v>23.2</v>
          </cell>
          <cell r="E43">
            <v>24</v>
          </cell>
          <cell r="F43">
            <v>25</v>
          </cell>
          <cell r="G43">
            <v>23.4</v>
          </cell>
          <cell r="H43">
            <v>24</v>
          </cell>
          <cell r="I43">
            <v>23.9</v>
          </cell>
          <cell r="J43">
            <v>23.3</v>
          </cell>
          <cell r="K43">
            <v>23.2</v>
          </cell>
          <cell r="L43">
            <v>23.3</v>
          </cell>
          <cell r="P43">
            <v>23.5</v>
          </cell>
          <cell r="Q43">
            <v>23.4</v>
          </cell>
          <cell r="R43">
            <v>16</v>
          </cell>
          <cell r="S43">
            <v>0.3</v>
          </cell>
          <cell r="T43">
            <v>1.5</v>
          </cell>
          <cell r="U43">
            <v>0.5</v>
          </cell>
          <cell r="V43">
            <v>6.5</v>
          </cell>
          <cell r="W43">
            <v>18.600000000000001</v>
          </cell>
          <cell r="X43">
            <v>23</v>
          </cell>
          <cell r="Y43">
            <v>29.4</v>
          </cell>
          <cell r="Z43">
            <v>30.6</v>
          </cell>
          <cell r="AA43">
            <v>26.1</v>
          </cell>
        </row>
        <row r="51">
          <cell r="C51">
            <v>692.8</v>
          </cell>
          <cell r="D51">
            <v>669.5</v>
          </cell>
          <cell r="E51">
            <v>676.6</v>
          </cell>
          <cell r="F51">
            <v>703.8</v>
          </cell>
          <cell r="G51">
            <v>620.70000000000005</v>
          </cell>
          <cell r="H51">
            <v>570.29999999999995</v>
          </cell>
          <cell r="I51">
            <v>639.29999999999995</v>
          </cell>
          <cell r="J51">
            <v>637.9</v>
          </cell>
          <cell r="K51">
            <v>571</v>
          </cell>
          <cell r="L51">
            <v>427.5</v>
          </cell>
          <cell r="P51">
            <v>672.4</v>
          </cell>
          <cell r="Q51">
            <v>627.5</v>
          </cell>
          <cell r="R51">
            <v>552.1</v>
          </cell>
          <cell r="S51">
            <v>90.3</v>
          </cell>
          <cell r="T51">
            <v>24.6</v>
          </cell>
          <cell r="U51">
            <v>14.7</v>
          </cell>
          <cell r="V51">
            <v>50.1</v>
          </cell>
          <cell r="W51">
            <v>140.1</v>
          </cell>
          <cell r="X51">
            <v>132.80000000000001</v>
          </cell>
          <cell r="Y51">
            <v>162.6</v>
          </cell>
          <cell r="Z51">
            <v>199.6</v>
          </cell>
          <cell r="AA51">
            <v>227.1</v>
          </cell>
        </row>
        <row r="54">
          <cell r="C54">
            <v>70</v>
          </cell>
          <cell r="D54">
            <v>72.7</v>
          </cell>
          <cell r="E54">
            <v>74.900000000000006</v>
          </cell>
          <cell r="F54">
            <v>59.7</v>
          </cell>
          <cell r="G54">
            <v>74.2</v>
          </cell>
          <cell r="H54">
            <v>58.4</v>
          </cell>
          <cell r="I54">
            <v>69.7</v>
          </cell>
          <cell r="J54">
            <v>73.7</v>
          </cell>
          <cell r="K54">
            <v>56.5</v>
          </cell>
          <cell r="L54">
            <v>78.599999999999994</v>
          </cell>
          <cell r="P54">
            <v>83.7</v>
          </cell>
          <cell r="Q54">
            <v>65.5</v>
          </cell>
          <cell r="R54">
            <v>47</v>
          </cell>
          <cell r="S54">
            <v>0</v>
          </cell>
          <cell r="T54">
            <v>3.9</v>
          </cell>
          <cell r="U54">
            <v>31.9</v>
          </cell>
          <cell r="V54">
            <v>61.6</v>
          </cell>
          <cell r="W54">
            <v>50.3</v>
          </cell>
          <cell r="X54">
            <v>60.1</v>
          </cell>
          <cell r="Y54">
            <v>73</v>
          </cell>
          <cell r="Z54">
            <v>68.599999999999994</v>
          </cell>
          <cell r="AA54">
            <v>83.5</v>
          </cell>
        </row>
        <row r="55">
          <cell r="C55">
            <v>0.3</v>
          </cell>
          <cell r="D55">
            <v>0</v>
          </cell>
          <cell r="E55">
            <v>0.1</v>
          </cell>
          <cell r="F55">
            <v>0.1</v>
          </cell>
          <cell r="G55">
            <v>0.4</v>
          </cell>
          <cell r="H55">
            <v>0.1</v>
          </cell>
          <cell r="I55">
            <v>0</v>
          </cell>
          <cell r="J55">
            <v>0.1</v>
          </cell>
          <cell r="K55">
            <v>0.1</v>
          </cell>
          <cell r="L55">
            <v>0.1</v>
          </cell>
          <cell r="P55">
            <v>0.1</v>
          </cell>
          <cell r="Q55">
            <v>0.1</v>
          </cell>
          <cell r="R55">
            <v>0.1</v>
          </cell>
          <cell r="S55">
            <v>0</v>
          </cell>
          <cell r="T55">
            <v>0</v>
          </cell>
          <cell r="U55">
            <v>0</v>
          </cell>
          <cell r="V55">
            <v>0.1</v>
          </cell>
          <cell r="W55">
            <v>0.1</v>
          </cell>
          <cell r="X55">
            <v>0.2</v>
          </cell>
          <cell r="Y55">
            <v>0.1</v>
          </cell>
          <cell r="Z55">
            <v>0.1</v>
          </cell>
          <cell r="AA55">
            <v>0.1</v>
          </cell>
        </row>
        <row r="76">
          <cell r="C76">
            <v>259.3</v>
          </cell>
          <cell r="D76">
            <v>388.3</v>
          </cell>
          <cell r="E76">
            <v>352.8</v>
          </cell>
          <cell r="F76">
            <v>380.8</v>
          </cell>
          <cell r="G76">
            <v>305.89999999999998</v>
          </cell>
          <cell r="H76">
            <v>286.2</v>
          </cell>
          <cell r="I76">
            <v>252.1</v>
          </cell>
          <cell r="J76">
            <v>255.7</v>
          </cell>
          <cell r="K76">
            <v>237.8</v>
          </cell>
          <cell r="L76">
            <v>234.2</v>
          </cell>
          <cell r="P76">
            <v>286.39999999999998</v>
          </cell>
          <cell r="Q76">
            <v>362.4</v>
          </cell>
          <cell r="R76">
            <v>325.10000000000002</v>
          </cell>
          <cell r="S76">
            <v>131.9</v>
          </cell>
          <cell r="T76">
            <v>28.2</v>
          </cell>
          <cell r="U76">
            <v>35.6</v>
          </cell>
          <cell r="V76">
            <v>69.7</v>
          </cell>
          <cell r="W76">
            <v>88.3</v>
          </cell>
          <cell r="X76">
            <v>146.30000000000001</v>
          </cell>
          <cell r="Y76">
            <v>124</v>
          </cell>
          <cell r="Z76">
            <v>160.9</v>
          </cell>
          <cell r="AA76">
            <v>250.2</v>
          </cell>
        </row>
        <row r="78">
          <cell r="C78">
            <v>2.8</v>
          </cell>
          <cell r="E78">
            <v>2.8</v>
          </cell>
          <cell r="F78">
            <v>2.7</v>
          </cell>
          <cell r="G78">
            <v>3.2</v>
          </cell>
          <cell r="H78">
            <v>2.6</v>
          </cell>
          <cell r="I78">
            <v>2.9</v>
          </cell>
          <cell r="J78">
            <v>2.9</v>
          </cell>
          <cell r="K78">
            <v>2.6</v>
          </cell>
          <cell r="L78">
            <v>3</v>
          </cell>
          <cell r="P78">
            <v>2.7</v>
          </cell>
          <cell r="Q78">
            <v>2.6</v>
          </cell>
          <cell r="R78">
            <v>1.8</v>
          </cell>
          <cell r="S78">
            <v>0</v>
          </cell>
          <cell r="T78">
            <v>0.1</v>
          </cell>
          <cell r="U78">
            <v>0.6</v>
          </cell>
          <cell r="V78">
            <v>1.5</v>
          </cell>
          <cell r="W78">
            <v>2</v>
          </cell>
          <cell r="X78">
            <v>2.2999999999999998</v>
          </cell>
          <cell r="Y78">
            <v>3.2</v>
          </cell>
          <cell r="Z78">
            <v>3</v>
          </cell>
          <cell r="AA78">
            <v>1.9</v>
          </cell>
        </row>
        <row r="81">
          <cell r="C81">
            <v>4.3</v>
          </cell>
          <cell r="D81">
            <v>5.0999999999999996</v>
          </cell>
          <cell r="E81">
            <v>5.3</v>
          </cell>
          <cell r="F81">
            <v>4.7</v>
          </cell>
          <cell r="G81">
            <v>5.7</v>
          </cell>
          <cell r="H81">
            <v>4.5999999999999996</v>
          </cell>
          <cell r="I81">
            <v>5.3</v>
          </cell>
          <cell r="J81">
            <v>4.9000000000000004</v>
          </cell>
          <cell r="K81">
            <v>4.5</v>
          </cell>
          <cell r="L81">
            <v>5.3</v>
          </cell>
          <cell r="P81">
            <v>4.5999999999999996</v>
          </cell>
          <cell r="Q81">
            <v>4.5999999999999996</v>
          </cell>
          <cell r="R81">
            <v>3.2</v>
          </cell>
          <cell r="S81">
            <v>0.3</v>
          </cell>
          <cell r="T81">
            <v>0.4</v>
          </cell>
          <cell r="U81">
            <v>2.2999999999999998</v>
          </cell>
          <cell r="V81">
            <v>3.1</v>
          </cell>
          <cell r="W81">
            <v>3.8</v>
          </cell>
          <cell r="X81">
            <v>3.8</v>
          </cell>
          <cell r="Y81">
            <v>4.5999999999999996</v>
          </cell>
          <cell r="Z81">
            <v>4.5</v>
          </cell>
          <cell r="AA81">
            <v>3</v>
          </cell>
        </row>
        <row r="88">
          <cell r="P88">
            <v>21.3</v>
          </cell>
          <cell r="Q88">
            <v>8.1999999999999993</v>
          </cell>
          <cell r="R88">
            <v>7.9</v>
          </cell>
          <cell r="S88">
            <v>0.9</v>
          </cell>
          <cell r="T88">
            <v>1.6</v>
          </cell>
          <cell r="U88">
            <v>4</v>
          </cell>
          <cell r="V88">
            <v>10.3</v>
          </cell>
          <cell r="W88">
            <v>7.9</v>
          </cell>
          <cell r="X88">
            <v>3.5</v>
          </cell>
          <cell r="Y88">
            <v>7.1</v>
          </cell>
          <cell r="AA88">
            <v>29.8</v>
          </cell>
        </row>
        <row r="89">
          <cell r="P89">
            <v>712.9</v>
          </cell>
          <cell r="Q89">
            <v>788.2</v>
          </cell>
          <cell r="R89">
            <v>2211.6</v>
          </cell>
          <cell r="S89">
            <v>597.6</v>
          </cell>
          <cell r="T89">
            <v>552.1</v>
          </cell>
          <cell r="U89">
            <v>647.79999999999995</v>
          </cell>
          <cell r="V89">
            <v>829.1</v>
          </cell>
          <cell r="W89">
            <v>678.4</v>
          </cell>
          <cell r="X89">
            <v>709.6</v>
          </cell>
          <cell r="Y89">
            <v>908.4</v>
          </cell>
          <cell r="Z89">
            <v>804.2</v>
          </cell>
          <cell r="AA89">
            <v>930.9</v>
          </cell>
        </row>
        <row r="90">
          <cell r="P90">
            <v>710.5</v>
          </cell>
          <cell r="Q90">
            <v>775.2</v>
          </cell>
          <cell r="R90">
            <v>747.1</v>
          </cell>
          <cell r="S90">
            <v>596.5</v>
          </cell>
          <cell r="T90">
            <v>549.1</v>
          </cell>
          <cell r="U90">
            <v>641</v>
          </cell>
          <cell r="V90">
            <v>822.3</v>
          </cell>
          <cell r="W90">
            <v>669.2</v>
          </cell>
          <cell r="X90">
            <v>703.5</v>
          </cell>
          <cell r="Y90">
            <v>895.5</v>
          </cell>
          <cell r="Z90">
            <v>794.9</v>
          </cell>
          <cell r="AA90">
            <v>926.2</v>
          </cell>
        </row>
        <row r="91">
          <cell r="R91">
            <v>1462.4</v>
          </cell>
        </row>
        <row r="120">
          <cell r="C120">
            <v>287.5</v>
          </cell>
          <cell r="D120">
            <v>241</v>
          </cell>
          <cell r="E120">
            <v>235.7</v>
          </cell>
          <cell r="F120">
            <v>237.1</v>
          </cell>
          <cell r="G120">
            <v>300</v>
          </cell>
          <cell r="H120">
            <v>229</v>
          </cell>
          <cell r="I120">
            <v>256.89999999999998</v>
          </cell>
          <cell r="J120">
            <v>187.4</v>
          </cell>
          <cell r="K120">
            <v>148.30000000000001</v>
          </cell>
          <cell r="L120">
            <v>175.2</v>
          </cell>
          <cell r="M120">
            <v>68.599999999999994</v>
          </cell>
          <cell r="N120">
            <v>62.9</v>
          </cell>
          <cell r="P120">
            <v>207.4</v>
          </cell>
          <cell r="Q120">
            <v>254.7</v>
          </cell>
          <cell r="R120">
            <v>221.1</v>
          </cell>
          <cell r="S120">
            <v>113.6</v>
          </cell>
          <cell r="T120">
            <v>252.8</v>
          </cell>
          <cell r="U120">
            <v>353.9</v>
          </cell>
          <cell r="W120">
            <v>425.8</v>
          </cell>
          <cell r="X120">
            <v>409.6</v>
          </cell>
          <cell r="Z120">
            <v>224.1</v>
          </cell>
          <cell r="AA120">
            <v>286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N878"/>
  <sheetViews>
    <sheetView showGridLines="0" tabSelected="1" topLeftCell="A52" zoomScaleNormal="100" workbookViewId="0">
      <selection activeCell="AB76" sqref="AB76"/>
    </sheetView>
  </sheetViews>
  <sheetFormatPr baseColWidth="10" defaultColWidth="11.42578125" defaultRowHeight="12.75"/>
  <cols>
    <col min="1" max="1" width="0.85546875" customWidth="1"/>
    <col min="2" max="2" width="75" customWidth="1"/>
    <col min="3" max="13" width="10.7109375" customWidth="1"/>
    <col min="14" max="16" width="10.7109375" style="129" customWidth="1"/>
    <col min="17" max="18" width="11.7109375" style="129" customWidth="1"/>
    <col min="19" max="22" width="10" style="129" customWidth="1"/>
    <col min="23" max="23" width="9.85546875" style="129" customWidth="1"/>
    <col min="24" max="24" width="13.28515625" style="129" customWidth="1"/>
    <col min="25" max="25" width="11.7109375" style="129" customWidth="1"/>
    <col min="26" max="26" width="13.28515625" style="129" customWidth="1"/>
    <col min="27" max="27" width="11.28515625" style="129" customWidth="1"/>
    <col min="28" max="28" width="11.28515625" customWidth="1"/>
    <col min="29" max="29" width="9.5703125" customWidth="1"/>
    <col min="30" max="30" width="8.7109375" customWidth="1"/>
  </cols>
  <sheetData>
    <row r="1" spans="2:49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2:49" ht="17.25"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2:49" ht="1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2:49" ht="18" customHeight="1">
      <c r="B4" s="134" t="s">
        <v>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2:49" ht="15.75" customHeight="1">
      <c r="B5" s="135" t="s">
        <v>2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2:49" ht="16.5">
      <c r="B6" s="135" t="s">
        <v>3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2:49" ht="20.25" customHeight="1">
      <c r="B7" s="136" t="s">
        <v>4</v>
      </c>
      <c r="C7" s="138">
        <v>2019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6">
        <v>2019</v>
      </c>
      <c r="P7" s="138">
        <v>2020</v>
      </c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6">
        <v>2020</v>
      </c>
      <c r="AC7" s="141" t="s">
        <v>5</v>
      </c>
      <c r="AD7" s="142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</row>
    <row r="8" spans="2:49" ht="19.5" customHeight="1" thickBot="1">
      <c r="B8" s="137"/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0" t="s">
        <v>15</v>
      </c>
      <c r="M8" s="10" t="s">
        <v>16</v>
      </c>
      <c r="N8" s="10" t="s">
        <v>17</v>
      </c>
      <c r="O8" s="137"/>
      <c r="P8" s="11" t="s">
        <v>6</v>
      </c>
      <c r="Q8" s="11" t="s">
        <v>7</v>
      </c>
      <c r="R8" s="11" t="s">
        <v>8</v>
      </c>
      <c r="S8" s="11" t="s">
        <v>9</v>
      </c>
      <c r="T8" s="11" t="s">
        <v>10</v>
      </c>
      <c r="U8" s="11" t="s">
        <v>11</v>
      </c>
      <c r="V8" s="11" t="s">
        <v>12</v>
      </c>
      <c r="W8" s="11" t="s">
        <v>13</v>
      </c>
      <c r="X8" s="11" t="s">
        <v>14</v>
      </c>
      <c r="Y8" s="11" t="s">
        <v>15</v>
      </c>
      <c r="Z8" s="11" t="s">
        <v>18</v>
      </c>
      <c r="AA8" s="11" t="s">
        <v>17</v>
      </c>
      <c r="AB8" s="140"/>
      <c r="AC8" s="10" t="s">
        <v>19</v>
      </c>
      <c r="AD8" s="12" t="s">
        <v>20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  <row r="9" spans="2:49" ht="18" customHeight="1" thickTop="1">
      <c r="B9" s="13" t="s">
        <v>21</v>
      </c>
      <c r="C9" s="14">
        <f t="shared" ref="C9:AA9" si="0">+C10+C49+C57</f>
        <v>44455.900000000009</v>
      </c>
      <c r="D9" s="14">
        <f t="shared" si="0"/>
        <v>34322.699999999997</v>
      </c>
      <c r="E9" s="14">
        <f t="shared" si="0"/>
        <v>37421.799999999996</v>
      </c>
      <c r="F9" s="14">
        <f t="shared" si="0"/>
        <v>53156.69999999999</v>
      </c>
      <c r="G9" s="14">
        <f t="shared" si="0"/>
        <v>39244.700000000004</v>
      </c>
      <c r="H9" s="14">
        <f t="shared" si="0"/>
        <v>37723.899999999994</v>
      </c>
      <c r="I9" s="14">
        <f t="shared" si="0"/>
        <v>41360.799999999996</v>
      </c>
      <c r="J9" s="14">
        <f t="shared" si="0"/>
        <v>37889.399999999987</v>
      </c>
      <c r="K9" s="15">
        <f>+K10+K49+K57</f>
        <v>36945.699999999997</v>
      </c>
      <c r="L9" s="15">
        <f>+L10+L49+L57</f>
        <v>42225.1</v>
      </c>
      <c r="M9" s="15">
        <f>+M10+M49+M57</f>
        <v>35368.499999999993</v>
      </c>
      <c r="N9" s="15">
        <f t="shared" si="0"/>
        <v>43011.6</v>
      </c>
      <c r="O9" s="15">
        <f t="shared" si="0"/>
        <v>483126.8</v>
      </c>
      <c r="P9" s="16">
        <f t="shared" si="0"/>
        <v>48861.822465539997</v>
      </c>
      <c r="Q9" s="16">
        <f t="shared" si="0"/>
        <v>37262.273384510001</v>
      </c>
      <c r="R9" s="16">
        <f t="shared" si="0"/>
        <v>32417.119193899998</v>
      </c>
      <c r="S9" s="16">
        <f t="shared" si="0"/>
        <v>26721.338019039998</v>
      </c>
      <c r="T9" s="16">
        <f t="shared" si="0"/>
        <v>25778.413334100005</v>
      </c>
      <c r="U9" s="16">
        <f t="shared" si="0"/>
        <v>30197.796992890002</v>
      </c>
      <c r="V9" s="16">
        <f t="shared" si="0"/>
        <v>41772.071661119997</v>
      </c>
      <c r="W9" s="16">
        <f t="shared" si="0"/>
        <v>37428.492969760002</v>
      </c>
      <c r="X9" s="16">
        <f>+X10+X49+X57</f>
        <v>35923.089365219996</v>
      </c>
      <c r="Y9" s="16">
        <f>+Y10+Y49+Y57</f>
        <v>48958.922221960005</v>
      </c>
      <c r="Z9" s="16">
        <f>+Z10+Z49+Z57</f>
        <v>36329.133931670003</v>
      </c>
      <c r="AA9" s="16">
        <f t="shared" si="0"/>
        <v>41058.5</v>
      </c>
      <c r="AB9" s="17">
        <f>+AB10+AB49+AB57+AB65</f>
        <v>442708.97353970987</v>
      </c>
      <c r="AC9" s="18">
        <f t="shared" ref="AC9:AC67" si="1">+AB9-O9</f>
        <v>-40417.826460290118</v>
      </c>
      <c r="AD9" s="18">
        <f t="shared" ref="AD9:AD47" si="2">+AC9/O9*100</f>
        <v>-8.3658837514892817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2:49" ht="18" customHeight="1">
      <c r="B10" s="19" t="s">
        <v>22</v>
      </c>
      <c r="C10" s="20">
        <f t="shared" ref="C10:AB10" si="3">+C11+C16+C26+C44+C47+C48</f>
        <v>43447.600000000006</v>
      </c>
      <c r="D10" s="20">
        <f t="shared" si="3"/>
        <v>33120.6</v>
      </c>
      <c r="E10" s="20">
        <f t="shared" si="3"/>
        <v>36140.6</v>
      </c>
      <c r="F10" s="20">
        <f t="shared" si="3"/>
        <v>52065.599999999984</v>
      </c>
      <c r="G10" s="20">
        <f t="shared" si="3"/>
        <v>38056.5</v>
      </c>
      <c r="H10" s="20">
        <f t="shared" si="3"/>
        <v>35899.999999999993</v>
      </c>
      <c r="I10" s="20">
        <f t="shared" si="3"/>
        <v>40104.499999999993</v>
      </c>
      <c r="J10" s="20">
        <f t="shared" si="3"/>
        <v>36373.69999999999</v>
      </c>
      <c r="K10" s="21">
        <f>+K11+K16+K26+K44+K47+K48</f>
        <v>35781.1</v>
      </c>
      <c r="L10" s="21">
        <f>+L11+L16+L26+L44+L47+L48</f>
        <v>40832</v>
      </c>
      <c r="M10" s="21">
        <f>+M11+M16+M26+M44+M47+M48</f>
        <v>34093.499999999993</v>
      </c>
      <c r="N10" s="21">
        <f t="shared" si="3"/>
        <v>41811.5</v>
      </c>
      <c r="O10" s="22">
        <f t="shared" si="3"/>
        <v>467727.19999999995</v>
      </c>
      <c r="P10" s="21">
        <f t="shared" si="3"/>
        <v>47548.922465539996</v>
      </c>
      <c r="Q10" s="21">
        <f t="shared" si="3"/>
        <v>35884.773384510001</v>
      </c>
      <c r="R10" s="21">
        <f t="shared" si="3"/>
        <v>31113.2191939</v>
      </c>
      <c r="S10" s="21">
        <f t="shared" si="3"/>
        <v>25748.338019039998</v>
      </c>
      <c r="T10" s="21">
        <f t="shared" si="3"/>
        <v>24980.713334100004</v>
      </c>
      <c r="U10" s="21">
        <f t="shared" si="3"/>
        <v>29301.396992890001</v>
      </c>
      <c r="V10" s="21">
        <f t="shared" si="3"/>
        <v>40618.871661119992</v>
      </c>
      <c r="W10" s="21">
        <f t="shared" si="3"/>
        <v>36464.59296976</v>
      </c>
      <c r="X10" s="21">
        <f>+X11+X16+X26+X44+X47+X48</f>
        <v>34836.889365219991</v>
      </c>
      <c r="Y10" s="21">
        <f>+Y11+Y16+Y26+Y44+Y47+Y48</f>
        <v>44851.622221960002</v>
      </c>
      <c r="Z10" s="21">
        <f>+Z11+Z16+Z26+Z44+Z47+Z48</f>
        <v>35088.033931670005</v>
      </c>
      <c r="AA10" s="21">
        <f t="shared" si="3"/>
        <v>39497.4</v>
      </c>
      <c r="AB10" s="23">
        <f t="shared" si="3"/>
        <v>425934.77353970992</v>
      </c>
      <c r="AC10" s="20">
        <f t="shared" si="1"/>
        <v>-41792.426460290037</v>
      </c>
      <c r="AD10" s="23">
        <f t="shared" si="2"/>
        <v>-8.9352140436327065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</row>
    <row r="11" spans="2:49" ht="18" customHeight="1">
      <c r="B11" s="19" t="s">
        <v>23</v>
      </c>
      <c r="C11" s="24">
        <f t="shared" ref="C11:AB11" si="4">SUM(C12:C15)</f>
        <v>17271.600000000002</v>
      </c>
      <c r="D11" s="24">
        <f t="shared" si="4"/>
        <v>12598.4</v>
      </c>
      <c r="E11" s="24">
        <f t="shared" si="4"/>
        <v>14311.4</v>
      </c>
      <c r="F11" s="24">
        <f t="shared" si="4"/>
        <v>28385.5</v>
      </c>
      <c r="G11" s="24">
        <f t="shared" si="4"/>
        <v>14774.900000000001</v>
      </c>
      <c r="H11" s="24">
        <f t="shared" si="4"/>
        <v>15085</v>
      </c>
      <c r="I11" s="24">
        <f t="shared" si="4"/>
        <v>18060.399999999998</v>
      </c>
      <c r="J11" s="24">
        <f t="shared" si="4"/>
        <v>14105.3</v>
      </c>
      <c r="K11" s="25">
        <f>SUM(K12:K15)</f>
        <v>13571.199999999999</v>
      </c>
      <c r="L11" s="25">
        <f>SUM(L12:L15)</f>
        <v>16773.500000000004</v>
      </c>
      <c r="M11" s="25">
        <f>SUM(M12:M15)</f>
        <v>13139.8</v>
      </c>
      <c r="N11" s="25">
        <f t="shared" si="4"/>
        <v>16203.699999999999</v>
      </c>
      <c r="O11" s="26">
        <f t="shared" si="4"/>
        <v>194280.69999999995</v>
      </c>
      <c r="P11" s="25">
        <f t="shared" si="4"/>
        <v>20896.599999999999</v>
      </c>
      <c r="Q11" s="25">
        <f t="shared" si="4"/>
        <v>14072.900000000001</v>
      </c>
      <c r="R11" s="25">
        <f t="shared" si="4"/>
        <v>13646.400000000001</v>
      </c>
      <c r="S11" s="25">
        <f t="shared" si="4"/>
        <v>16420.599999999999</v>
      </c>
      <c r="T11" s="25">
        <f t="shared" si="4"/>
        <v>11041.7</v>
      </c>
      <c r="U11" s="25">
        <f t="shared" si="4"/>
        <v>10874.6</v>
      </c>
      <c r="V11" s="25">
        <f t="shared" si="4"/>
        <v>20089.699999999997</v>
      </c>
      <c r="W11" s="25">
        <f t="shared" si="4"/>
        <v>15607.4</v>
      </c>
      <c r="X11" s="25">
        <f>SUM(X12:X15)</f>
        <v>14881.4</v>
      </c>
      <c r="Y11" s="25">
        <f>SUM(Y12:Y15)</f>
        <v>22029.899999999998</v>
      </c>
      <c r="Z11" s="25">
        <f>SUM(Z12:Z15)</f>
        <v>13297.800000000001</v>
      </c>
      <c r="AA11" s="25">
        <f t="shared" si="4"/>
        <v>15627.2</v>
      </c>
      <c r="AB11" s="27">
        <f t="shared" si="4"/>
        <v>188486.19999999995</v>
      </c>
      <c r="AC11" s="24">
        <f t="shared" si="1"/>
        <v>-5794.5</v>
      </c>
      <c r="AD11" s="27">
        <f t="shared" si="2"/>
        <v>-2.982540211148097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2:49" ht="18" customHeight="1">
      <c r="B12" s="28" t="s">
        <v>24</v>
      </c>
      <c r="C12" s="29">
        <f>+[2]PP!C11</f>
        <v>5895.3</v>
      </c>
      <c r="D12" s="29">
        <f>+[2]PP!D11</f>
        <v>4890.8999999999996</v>
      </c>
      <c r="E12" s="29">
        <f>+[2]PP!E11</f>
        <v>5026.2</v>
      </c>
      <c r="F12" s="29">
        <f>+[2]PP!F11</f>
        <v>5274.6</v>
      </c>
      <c r="G12" s="29">
        <f>+[2]PP!G11</f>
        <v>5456</v>
      </c>
      <c r="H12" s="29">
        <f>+[2]PP!H11</f>
        <v>4590.6000000000004</v>
      </c>
      <c r="I12" s="29">
        <f>+[2]PP!I11</f>
        <v>4366.3999999999996</v>
      </c>
      <c r="J12" s="29">
        <f>+[2]PP!J11</f>
        <v>4886.2</v>
      </c>
      <c r="K12" s="30">
        <f>+[2]PP!K11</f>
        <v>4553.8999999999996</v>
      </c>
      <c r="L12" s="30">
        <f>+[2]PP!L11</f>
        <v>5122.1000000000004</v>
      </c>
      <c r="M12" s="30">
        <v>4521.2</v>
      </c>
      <c r="N12" s="30">
        <v>4864.3</v>
      </c>
      <c r="O12" s="31">
        <f>SUM(C12:N12)</f>
        <v>59447.7</v>
      </c>
      <c r="P12" s="30">
        <f>+[2]PP!P11</f>
        <v>6857</v>
      </c>
      <c r="Q12" s="30">
        <f>+[2]PP!Q11</f>
        <v>5532.7</v>
      </c>
      <c r="R12" s="30">
        <f>+[2]PP!R11</f>
        <v>4956.6000000000004</v>
      </c>
      <c r="S12" s="30">
        <f>+[2]PP!S11</f>
        <v>4725.8999999999996</v>
      </c>
      <c r="T12" s="30">
        <f>+[2]PP!T11</f>
        <v>4520.2</v>
      </c>
      <c r="U12" s="30">
        <f>+[2]PP!U11</f>
        <v>4102.1000000000004</v>
      </c>
      <c r="V12" s="30">
        <f>+[2]PP!V11</f>
        <v>4181.7</v>
      </c>
      <c r="W12" s="30">
        <f>+[2]PP!W11</f>
        <v>5375.9</v>
      </c>
      <c r="X12" s="30">
        <f>+[2]PP!X11</f>
        <v>4394</v>
      </c>
      <c r="Y12" s="30">
        <f>+[2]PP!Y11</f>
        <v>4453.8</v>
      </c>
      <c r="Z12" s="30">
        <f>+[2]PP!Z11</f>
        <v>4521.3</v>
      </c>
      <c r="AA12" s="30">
        <f>+[2]PP!AA11</f>
        <v>5125.7</v>
      </c>
      <c r="AB12" s="32">
        <f>SUM(P12:AA12)</f>
        <v>58746.900000000009</v>
      </c>
      <c r="AC12" s="29">
        <f t="shared" si="1"/>
        <v>-700.79999999998836</v>
      </c>
      <c r="AD12" s="32">
        <f t="shared" si="2"/>
        <v>-1.1788513264600453</v>
      </c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2:49" ht="18" customHeight="1">
      <c r="B13" s="28" t="s">
        <v>25</v>
      </c>
      <c r="C13" s="29">
        <f>+[2]PP!C12</f>
        <v>7188</v>
      </c>
      <c r="D13" s="29">
        <f>+[2]PP!D12</f>
        <v>5148.8</v>
      </c>
      <c r="E13" s="29">
        <f>+[2]PP!E12</f>
        <v>5868.7</v>
      </c>
      <c r="F13" s="29">
        <f>+[2]PP!F12</f>
        <v>19943.900000000001</v>
      </c>
      <c r="G13" s="29">
        <f>+[2]PP!G12</f>
        <v>5717.5</v>
      </c>
      <c r="H13" s="29">
        <f>+[2]PP!H12</f>
        <v>6223.4</v>
      </c>
      <c r="I13" s="29">
        <f>+[2]PP!I12</f>
        <v>10609.7</v>
      </c>
      <c r="J13" s="29">
        <f>+[2]PP!J12</f>
        <v>6457.6</v>
      </c>
      <c r="K13" s="30">
        <f>+[2]PP!K12</f>
        <v>6137.4</v>
      </c>
      <c r="L13" s="30">
        <f>+[2]PP!L12</f>
        <v>8486.7000000000007</v>
      </c>
      <c r="M13" s="30">
        <v>6119.7</v>
      </c>
      <c r="N13" s="30">
        <v>8280</v>
      </c>
      <c r="O13" s="31">
        <f>SUM(C13:N13)</f>
        <v>96181.4</v>
      </c>
      <c r="P13" s="30">
        <f>+[2]PP!P12</f>
        <v>10045.5</v>
      </c>
      <c r="Q13" s="30">
        <f>+[2]PP!Q12</f>
        <v>5947.3</v>
      </c>
      <c r="R13" s="30">
        <f>+[2]PP!R12</f>
        <v>5901.5</v>
      </c>
      <c r="S13" s="30">
        <f>+[2]PP!S12</f>
        <v>9248.7000000000007</v>
      </c>
      <c r="T13" s="30">
        <f>+[2]PP!T12</f>
        <v>3614.5</v>
      </c>
      <c r="U13" s="30">
        <f>+[2]PP!U12</f>
        <v>4255.8999999999996</v>
      </c>
      <c r="V13" s="30">
        <f>+[2]PP!V12</f>
        <v>12123.4</v>
      </c>
      <c r="W13" s="30">
        <f>+[2]PP!W12</f>
        <v>7215.7</v>
      </c>
      <c r="X13" s="30">
        <f>+[2]PP!X12</f>
        <v>8327.9</v>
      </c>
      <c r="Y13" s="30">
        <f>+[2]PP!Y12</f>
        <v>11666</v>
      </c>
      <c r="Z13" s="30">
        <f>+[2]PP!Z12</f>
        <v>6027.9</v>
      </c>
      <c r="AA13" s="30">
        <f>+[2]PP!AA12</f>
        <v>6068.1</v>
      </c>
      <c r="AB13" s="32">
        <f>SUM(P13:AA13)</f>
        <v>90442.4</v>
      </c>
      <c r="AC13" s="29">
        <f t="shared" si="1"/>
        <v>-5739</v>
      </c>
      <c r="AD13" s="32">
        <f t="shared" si="2"/>
        <v>-5.9668501394240474</v>
      </c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2:49" ht="18" customHeight="1">
      <c r="B14" s="28" t="s">
        <v>26</v>
      </c>
      <c r="C14" s="29">
        <f>+[2]PP!C13</f>
        <v>4032.4</v>
      </c>
      <c r="D14" s="29">
        <f>+[2]PP!D13</f>
        <v>2435.4</v>
      </c>
      <c r="E14" s="29">
        <f>+[2]PP!E13</f>
        <v>3218.6</v>
      </c>
      <c r="F14" s="29">
        <f>+[2]PP!F13</f>
        <v>2983</v>
      </c>
      <c r="G14" s="29">
        <f>+[2]PP!G13</f>
        <v>3446.7</v>
      </c>
      <c r="H14" s="29">
        <f>+[2]PP!H13</f>
        <v>4111.3</v>
      </c>
      <c r="I14" s="29">
        <f>+[2]PP!I13</f>
        <v>2881.5</v>
      </c>
      <c r="J14" s="29">
        <f>+[2]PP!J13</f>
        <v>2536.8000000000002</v>
      </c>
      <c r="K14" s="30">
        <f>+[2]PP!K13</f>
        <v>2702.1</v>
      </c>
      <c r="L14" s="30">
        <f>+[2]PP!L13</f>
        <v>2968.5</v>
      </c>
      <c r="M14" s="30">
        <v>2246.5</v>
      </c>
      <c r="N14" s="30">
        <v>2832.5</v>
      </c>
      <c r="O14" s="31">
        <f>SUM(C14:N14)</f>
        <v>36395.299999999996</v>
      </c>
      <c r="P14" s="30">
        <f>+[2]PP!P13</f>
        <v>3790.6</v>
      </c>
      <c r="Q14" s="30">
        <f>+[2]PP!Q13</f>
        <v>2473.6999999999998</v>
      </c>
      <c r="R14" s="30">
        <f>+[2]PP!R13</f>
        <v>2716.1</v>
      </c>
      <c r="S14" s="30">
        <f>+[2]PP!S13</f>
        <v>2401.6999999999998</v>
      </c>
      <c r="T14" s="30">
        <f>+[2]PP!T13</f>
        <v>2860.3</v>
      </c>
      <c r="U14" s="30">
        <f>+[2]PP!U13</f>
        <v>2447.1</v>
      </c>
      <c r="V14" s="30">
        <f>+[2]PP!V13</f>
        <v>3675.5</v>
      </c>
      <c r="W14" s="30">
        <f>+[2]PP!W13</f>
        <v>2939.6</v>
      </c>
      <c r="X14" s="30">
        <f>+[2]PP!X13</f>
        <v>2081.5</v>
      </c>
      <c r="Y14" s="30">
        <f>+[2]PP!Y13</f>
        <v>5821.4</v>
      </c>
      <c r="Z14" s="30">
        <f>+[2]PP!Z13</f>
        <v>2663.4</v>
      </c>
      <c r="AA14" s="30">
        <f>+[2]PP!AA13</f>
        <v>4149.7</v>
      </c>
      <c r="AB14" s="32">
        <f>SUM(P14:AA14)</f>
        <v>38020.599999999991</v>
      </c>
      <c r="AC14" s="29">
        <f t="shared" si="1"/>
        <v>1625.2999999999956</v>
      </c>
      <c r="AD14" s="32">
        <f t="shared" si="2"/>
        <v>4.4656865034770856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</row>
    <row r="15" spans="2:49" ht="18" customHeight="1">
      <c r="B15" s="28" t="s">
        <v>27</v>
      </c>
      <c r="C15" s="29">
        <f>+[2]PP!C14</f>
        <v>155.9</v>
      </c>
      <c r="D15" s="29">
        <f>+[2]PP!D14</f>
        <v>123.3</v>
      </c>
      <c r="E15" s="29">
        <f>+[2]PP!E14</f>
        <v>197.9</v>
      </c>
      <c r="F15" s="29">
        <f>+[2]PP!F14</f>
        <v>184</v>
      </c>
      <c r="G15" s="29">
        <f>+[2]PP!G14</f>
        <v>154.69999999999999</v>
      </c>
      <c r="H15" s="29">
        <f>+[2]PP!H14</f>
        <v>159.69999999999999</v>
      </c>
      <c r="I15" s="29">
        <f>+[2]PP!I14</f>
        <v>202.8</v>
      </c>
      <c r="J15" s="29">
        <f>+[2]PP!J14</f>
        <v>224.7</v>
      </c>
      <c r="K15" s="30">
        <f>+[2]PP!K14</f>
        <v>177.8</v>
      </c>
      <c r="L15" s="30">
        <f>+[2]PP!L14</f>
        <v>196.2</v>
      </c>
      <c r="M15" s="30">
        <v>252.4</v>
      </c>
      <c r="N15" s="30">
        <v>226.9</v>
      </c>
      <c r="O15" s="31">
        <f>SUM(C15:N15)</f>
        <v>2256.3000000000002</v>
      </c>
      <c r="P15" s="30">
        <f>+[2]PP!P14</f>
        <v>203.5</v>
      </c>
      <c r="Q15" s="30">
        <f>+[2]PP!Q14</f>
        <v>119.2</v>
      </c>
      <c r="R15" s="30">
        <f>+[2]PP!R14</f>
        <v>72.2</v>
      </c>
      <c r="S15" s="30">
        <f>+[2]PP!S14</f>
        <v>44.3</v>
      </c>
      <c r="T15" s="30">
        <f>+[2]PP!T14</f>
        <v>46.7</v>
      </c>
      <c r="U15" s="30">
        <f>+[2]PP!U14</f>
        <v>69.5</v>
      </c>
      <c r="V15" s="30">
        <f>+[2]PP!V14</f>
        <v>109.1</v>
      </c>
      <c r="W15" s="30">
        <f>+[2]PP!W14</f>
        <v>76.2</v>
      </c>
      <c r="X15" s="30">
        <f>+[2]PP!X14</f>
        <v>78</v>
      </c>
      <c r="Y15" s="30">
        <f>+[2]PP!Y14</f>
        <v>88.7</v>
      </c>
      <c r="Z15" s="30">
        <f>+[2]PP!Z14</f>
        <v>85.2</v>
      </c>
      <c r="AA15" s="30">
        <f>+[2]PP!AA14</f>
        <v>283.7</v>
      </c>
      <c r="AB15" s="32">
        <f>SUM(P15:AA15)</f>
        <v>1276.3000000000002</v>
      </c>
      <c r="AC15" s="29">
        <f t="shared" si="1"/>
        <v>-980</v>
      </c>
      <c r="AD15" s="32">
        <f t="shared" si="2"/>
        <v>-43.433940522093692</v>
      </c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2:49" ht="18" customHeight="1">
      <c r="B16" s="19" t="s">
        <v>28</v>
      </c>
      <c r="C16" s="20">
        <f t="shared" ref="C16:AB16" si="5">+C17+C25</f>
        <v>1777.3999999999999</v>
      </c>
      <c r="D16" s="20">
        <f t="shared" si="5"/>
        <v>1971.0000000000002</v>
      </c>
      <c r="E16" s="20">
        <f t="shared" si="5"/>
        <v>3117.2</v>
      </c>
      <c r="F16" s="20">
        <f t="shared" si="5"/>
        <v>3666.6</v>
      </c>
      <c r="G16" s="20">
        <f t="shared" si="5"/>
        <v>2325.4</v>
      </c>
      <c r="H16" s="20">
        <f t="shared" si="5"/>
        <v>1920.1000000000001</v>
      </c>
      <c r="I16" s="20">
        <f t="shared" si="5"/>
        <v>2198.3000000000002</v>
      </c>
      <c r="J16" s="20">
        <f t="shared" si="5"/>
        <v>2163.9</v>
      </c>
      <c r="K16" s="21">
        <f>+K17+K25</f>
        <v>2609.4</v>
      </c>
      <c r="L16" s="21">
        <f>+L17+L25</f>
        <v>3636.2</v>
      </c>
      <c r="M16" s="21">
        <f>+M17+M25</f>
        <v>2107.8000000000002</v>
      </c>
      <c r="N16" s="21">
        <f t="shared" si="5"/>
        <v>2071.2000000000003</v>
      </c>
      <c r="O16" s="22">
        <f t="shared" si="5"/>
        <v>29564.499999999993</v>
      </c>
      <c r="P16" s="21">
        <f t="shared" si="5"/>
        <v>2038.1224655399999</v>
      </c>
      <c r="Q16" s="21">
        <f t="shared" si="5"/>
        <v>1843.0733845100001</v>
      </c>
      <c r="R16" s="21">
        <f t="shared" si="5"/>
        <v>2517.6191939</v>
      </c>
      <c r="S16" s="21">
        <f t="shared" si="5"/>
        <v>492.03801903999999</v>
      </c>
      <c r="T16" s="21">
        <f t="shared" si="5"/>
        <v>1039.4133341000002</v>
      </c>
      <c r="U16" s="21">
        <f t="shared" si="5"/>
        <v>1588.6969928899998</v>
      </c>
      <c r="V16" s="21">
        <f t="shared" si="5"/>
        <v>2388.0716611200005</v>
      </c>
      <c r="W16" s="21">
        <f t="shared" si="5"/>
        <v>2080.3929697599997</v>
      </c>
      <c r="X16" s="21">
        <f>+X17+X25</f>
        <v>2672.4893652200003</v>
      </c>
      <c r="Y16" s="21">
        <f>+Y17+Y25</f>
        <v>3604.8222219599998</v>
      </c>
      <c r="Z16" s="21">
        <f>+Z17+Z25</f>
        <v>2131.8339316700003</v>
      </c>
      <c r="AA16" s="21">
        <f t="shared" si="5"/>
        <v>2854.9</v>
      </c>
      <c r="AB16" s="23">
        <f t="shared" si="5"/>
        <v>25251.473539710001</v>
      </c>
      <c r="AC16" s="20">
        <f t="shared" si="1"/>
        <v>-4313.0264602899915</v>
      </c>
      <c r="AD16" s="23">
        <f t="shared" si="2"/>
        <v>-14.588531719765232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</row>
    <row r="17" spans="2:49" ht="18" customHeight="1">
      <c r="B17" s="33" t="s">
        <v>29</v>
      </c>
      <c r="C17" s="20">
        <f t="shared" ref="C17:AB17" si="6">SUM(C18:C24)</f>
        <v>1595.3</v>
      </c>
      <c r="D17" s="20">
        <f t="shared" si="6"/>
        <v>1779.3000000000002</v>
      </c>
      <c r="E17" s="20">
        <f t="shared" si="6"/>
        <v>2882.6</v>
      </c>
      <c r="F17" s="20">
        <f t="shared" si="6"/>
        <v>3543.6</v>
      </c>
      <c r="G17" s="20">
        <f t="shared" si="6"/>
        <v>2115.1</v>
      </c>
      <c r="H17" s="20">
        <f t="shared" si="6"/>
        <v>1760.1000000000001</v>
      </c>
      <c r="I17" s="20">
        <f t="shared" si="6"/>
        <v>2016</v>
      </c>
      <c r="J17" s="20">
        <f t="shared" si="6"/>
        <v>2006.9</v>
      </c>
      <c r="K17" s="21">
        <f>SUM(K18:K24)</f>
        <v>2419.1</v>
      </c>
      <c r="L17" s="21">
        <f>SUM(L18:L24)</f>
        <v>3433.5</v>
      </c>
      <c r="M17" s="21">
        <f>SUM(M18:M24)</f>
        <v>1946.1000000000001</v>
      </c>
      <c r="N17" s="21">
        <f t="shared" si="6"/>
        <v>1876.6000000000001</v>
      </c>
      <c r="O17" s="22">
        <f t="shared" si="6"/>
        <v>27374.199999999993</v>
      </c>
      <c r="P17" s="21">
        <f t="shared" si="6"/>
        <v>1890.3224655399999</v>
      </c>
      <c r="Q17" s="21">
        <f t="shared" si="6"/>
        <v>1729.9733845100002</v>
      </c>
      <c r="R17" s="21">
        <f t="shared" si="6"/>
        <v>2431.9191939000002</v>
      </c>
      <c r="S17" s="21">
        <f t="shared" si="6"/>
        <v>478.83801904000001</v>
      </c>
      <c r="T17" s="21">
        <f t="shared" si="6"/>
        <v>1019.9133341</v>
      </c>
      <c r="U17" s="21">
        <f t="shared" si="6"/>
        <v>1526.5969928899999</v>
      </c>
      <c r="V17" s="21">
        <f t="shared" si="6"/>
        <v>2313.0716611200005</v>
      </c>
      <c r="W17" s="21">
        <f t="shared" si="6"/>
        <v>2023.9929697599998</v>
      </c>
      <c r="X17" s="21">
        <f>SUM(X18:X24)</f>
        <v>2601.8893652200004</v>
      </c>
      <c r="Y17" s="21">
        <f>SUM(Y18:Y24)</f>
        <v>3535.8222219599998</v>
      </c>
      <c r="Z17" s="21">
        <f>SUM(Z18:Z24)</f>
        <v>2048.3339316700003</v>
      </c>
      <c r="AA17" s="21">
        <f t="shared" si="6"/>
        <v>2766.2000000000003</v>
      </c>
      <c r="AB17" s="23">
        <f t="shared" si="6"/>
        <v>24366.873539710003</v>
      </c>
      <c r="AC17" s="20">
        <f t="shared" si="1"/>
        <v>-3007.3264602899908</v>
      </c>
      <c r="AD17" s="23">
        <f t="shared" si="2"/>
        <v>-10.985988486567614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</row>
    <row r="18" spans="2:49" ht="18" customHeight="1">
      <c r="B18" s="34" t="s">
        <v>30</v>
      </c>
      <c r="C18" s="35">
        <f>+[2]PP!C17</f>
        <v>83.8</v>
      </c>
      <c r="D18" s="35">
        <f>+[2]PP!D17</f>
        <v>201.5</v>
      </c>
      <c r="E18" s="35">
        <f>+[2]PP!E17</f>
        <v>951</v>
      </c>
      <c r="F18" s="35">
        <f>+[2]PP!F17</f>
        <v>134.5</v>
      </c>
      <c r="G18" s="35">
        <f>+[2]PP!G17</f>
        <v>109.9</v>
      </c>
      <c r="H18" s="35">
        <f>+[2]PP!H17</f>
        <v>92.8</v>
      </c>
      <c r="I18" s="35">
        <f>+[2]PP!I17</f>
        <v>88.7</v>
      </c>
      <c r="J18" s="35">
        <f>+[2]PP!J17</f>
        <v>185</v>
      </c>
      <c r="K18" s="36">
        <f>+[2]PP!K17</f>
        <v>829.1</v>
      </c>
      <c r="L18" s="36">
        <f>+[2]PP!L17</f>
        <v>109.3</v>
      </c>
      <c r="M18" s="36">
        <v>64.599999999999994</v>
      </c>
      <c r="N18" s="36">
        <v>54.1</v>
      </c>
      <c r="O18" s="31">
        <f t="shared" ref="O18:O25" si="7">SUM(C18:N18)</f>
        <v>2904.3</v>
      </c>
      <c r="P18" s="36">
        <f>+[2]PP!P17</f>
        <v>81.3</v>
      </c>
      <c r="Q18" s="36">
        <f>+[2]PP!Q17</f>
        <v>211.8</v>
      </c>
      <c r="R18" s="36">
        <f>+[2]PP!R17</f>
        <v>1019.2</v>
      </c>
      <c r="S18" s="36">
        <f>+[2]PP!S17</f>
        <v>17.600000000000001</v>
      </c>
      <c r="T18" s="36">
        <f>+[2]PP!T17</f>
        <v>22</v>
      </c>
      <c r="U18" s="36">
        <f>+[2]PP!U17</f>
        <v>57.1</v>
      </c>
      <c r="V18" s="36">
        <f>+[2]PP!V17</f>
        <v>58.9</v>
      </c>
      <c r="W18" s="36">
        <f>+[2]PP!W17</f>
        <v>161.5</v>
      </c>
      <c r="X18" s="36">
        <f>+[2]PP!X17</f>
        <v>816</v>
      </c>
      <c r="Y18" s="36">
        <f>+[2]PP!Y17</f>
        <v>147.1</v>
      </c>
      <c r="Z18" s="36">
        <f>+[2]PP!Z17</f>
        <v>117.2</v>
      </c>
      <c r="AA18" s="36">
        <f>+[2]PP!AA17</f>
        <v>147</v>
      </c>
      <c r="AB18" s="32">
        <f t="shared" ref="AB18:AB25" si="8">SUM(P18:AA18)</f>
        <v>2856.7</v>
      </c>
      <c r="AC18" s="29">
        <f t="shared" si="1"/>
        <v>-47.600000000000364</v>
      </c>
      <c r="AD18" s="32">
        <f t="shared" si="2"/>
        <v>-1.6389491443721502</v>
      </c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</row>
    <row r="19" spans="2:49" ht="18" customHeight="1">
      <c r="B19" s="34" t="s">
        <v>31</v>
      </c>
      <c r="C19" s="35">
        <f>+[2]PP!C18</f>
        <v>209</v>
      </c>
      <c r="D19" s="35">
        <f>+[2]PP!D18</f>
        <v>107.1</v>
      </c>
      <c r="E19" s="35">
        <f>+[2]PP!E18</f>
        <v>147</v>
      </c>
      <c r="F19" s="35">
        <f>+[2]PP!F18</f>
        <v>1812.5</v>
      </c>
      <c r="G19" s="35">
        <f>+[2]PP!G18</f>
        <v>266.5</v>
      </c>
      <c r="H19" s="35">
        <f>+[2]PP!H18</f>
        <v>145.9</v>
      </c>
      <c r="I19" s="35">
        <f>+[2]PP!I18</f>
        <v>245</v>
      </c>
      <c r="J19" s="35">
        <f>+[2]PP!J18</f>
        <v>105.7</v>
      </c>
      <c r="K19" s="36">
        <f>+[2]PP!K18</f>
        <v>141.69999999999999</v>
      </c>
      <c r="L19" s="36">
        <f>+[2]PP!L18</f>
        <v>1685</v>
      </c>
      <c r="M19" s="36">
        <v>160.69999999999999</v>
      </c>
      <c r="N19" s="36">
        <v>128.9</v>
      </c>
      <c r="O19" s="31">
        <f t="shared" si="7"/>
        <v>5154.9999999999991</v>
      </c>
      <c r="P19" s="36">
        <f>+[2]PP!P18</f>
        <v>197.4</v>
      </c>
      <c r="Q19" s="36">
        <f>+[2]PP!Q18</f>
        <v>92.9</v>
      </c>
      <c r="R19" s="36">
        <f>+[2]PP!R18</f>
        <v>65.5</v>
      </c>
      <c r="S19" s="36">
        <f>+[2]PP!S18</f>
        <v>54.3</v>
      </c>
      <c r="T19" s="36">
        <f>+[2]PP!T18</f>
        <v>244.6</v>
      </c>
      <c r="U19" s="36">
        <f>+[2]PP!U18</f>
        <v>250.6</v>
      </c>
      <c r="V19" s="36">
        <f>+[2]PP!V18</f>
        <v>850.7</v>
      </c>
      <c r="W19" s="36">
        <f>+[2]PP!W18</f>
        <v>375.9</v>
      </c>
      <c r="X19" s="36">
        <f>+[2]PP!X18</f>
        <v>326.89999999999998</v>
      </c>
      <c r="Y19" s="36">
        <f>+[2]PP!Y18</f>
        <v>1509.2</v>
      </c>
      <c r="Z19" s="36">
        <f>+[2]PP!Z18</f>
        <v>316.60000000000002</v>
      </c>
      <c r="AA19" s="36">
        <f>+[2]PP!AA18</f>
        <v>237.7</v>
      </c>
      <c r="AB19" s="32">
        <f t="shared" si="8"/>
        <v>4522.3</v>
      </c>
      <c r="AC19" s="29">
        <f t="shared" si="1"/>
        <v>-632.69999999999891</v>
      </c>
      <c r="AD19" s="32">
        <f t="shared" si="2"/>
        <v>-12.273520853540234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2:49" ht="18" customHeight="1">
      <c r="B20" s="34" t="s">
        <v>32</v>
      </c>
      <c r="C20" s="35">
        <f>+[2]PP!C19</f>
        <v>469.2</v>
      </c>
      <c r="D20" s="35">
        <f>+[2]PP!D19</f>
        <v>510.8</v>
      </c>
      <c r="E20" s="35">
        <f>+[2]PP!E19</f>
        <v>739</v>
      </c>
      <c r="F20" s="35">
        <f>+[2]PP!F19</f>
        <v>537</v>
      </c>
      <c r="G20" s="35">
        <f>+[2]PP!G19</f>
        <v>605.70000000000005</v>
      </c>
      <c r="H20" s="35">
        <f>+[2]PP!H19</f>
        <v>680.7</v>
      </c>
      <c r="I20" s="35">
        <f>+[2]PP!I19</f>
        <v>728.5</v>
      </c>
      <c r="J20" s="35">
        <f>+[2]PP!J19</f>
        <v>669.2</v>
      </c>
      <c r="K20" s="36">
        <f>+[2]PP!K19</f>
        <v>608.79999999999995</v>
      </c>
      <c r="L20" s="36">
        <f>+[2]PP!L19</f>
        <v>724.8</v>
      </c>
      <c r="M20" s="36">
        <v>620.5</v>
      </c>
      <c r="N20" s="36">
        <v>631.70000000000005</v>
      </c>
      <c r="O20" s="31">
        <f t="shared" si="7"/>
        <v>7525.9</v>
      </c>
      <c r="P20" s="36">
        <f>+[2]PP!P19</f>
        <v>508.7</v>
      </c>
      <c r="Q20" s="36">
        <f>+[2]PP!Q19</f>
        <v>537.6</v>
      </c>
      <c r="R20" s="36">
        <f>+[2]PP!R19</f>
        <v>358.7</v>
      </c>
      <c r="S20" s="36">
        <f>+[2]PP!S19</f>
        <v>0</v>
      </c>
      <c r="T20" s="36">
        <f>+[2]PP!T19</f>
        <v>55.6</v>
      </c>
      <c r="U20" s="36">
        <f>+[2]PP!U19</f>
        <v>324.60000000000002</v>
      </c>
      <c r="V20" s="36">
        <f>+[2]PP!V19</f>
        <v>415.3</v>
      </c>
      <c r="W20" s="36">
        <f>+[2]PP!W19</f>
        <v>610.70000000000005</v>
      </c>
      <c r="X20" s="36">
        <f>+[2]PP!X19</f>
        <v>590.4</v>
      </c>
      <c r="Y20" s="36">
        <f>+[2]PP!Y19</f>
        <v>696.8</v>
      </c>
      <c r="Z20" s="36">
        <f>+[2]PP!Z19</f>
        <v>636.1</v>
      </c>
      <c r="AA20" s="36">
        <f>+[2]PP!AA19</f>
        <v>1175.4000000000001</v>
      </c>
      <c r="AB20" s="32">
        <f t="shared" si="8"/>
        <v>5909.9</v>
      </c>
      <c r="AC20" s="29">
        <f t="shared" si="1"/>
        <v>-1616</v>
      </c>
      <c r="AD20" s="32">
        <f t="shared" si="2"/>
        <v>-21.47251491515965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</row>
    <row r="21" spans="2:49" ht="18" customHeight="1">
      <c r="B21" s="34" t="s">
        <v>33</v>
      </c>
      <c r="C21" s="35">
        <f>+[2]PP!C20</f>
        <v>130.4</v>
      </c>
      <c r="D21" s="35">
        <f>+[2]PP!D20</f>
        <v>111.2</v>
      </c>
      <c r="E21" s="35">
        <f>+[2]PP!E20</f>
        <v>122.2</v>
      </c>
      <c r="F21" s="35">
        <f>+[2]PP!F20</f>
        <v>112.2</v>
      </c>
      <c r="G21" s="35">
        <f>+[2]PP!G20</f>
        <v>132</v>
      </c>
      <c r="H21" s="35">
        <f>+[2]PP!H20</f>
        <v>108.5</v>
      </c>
      <c r="I21" s="35">
        <f>+[2]PP!I20</f>
        <v>126.2</v>
      </c>
      <c r="J21" s="35">
        <f>+[2]PP!J20</f>
        <v>115.9</v>
      </c>
      <c r="K21" s="36">
        <f>+[2]PP!K20</f>
        <v>100.8</v>
      </c>
      <c r="L21" s="36">
        <f>+[2]PP!L20</f>
        <v>132</v>
      </c>
      <c r="M21" s="36">
        <v>107.1</v>
      </c>
      <c r="N21" s="36">
        <v>123.7</v>
      </c>
      <c r="O21" s="31">
        <f t="shared" si="7"/>
        <v>1422.2</v>
      </c>
      <c r="P21" s="36">
        <f>+[2]PP!P20</f>
        <v>129.30000000000001</v>
      </c>
      <c r="Q21" s="36">
        <f>+[2]PP!Q20</f>
        <v>108</v>
      </c>
      <c r="R21" s="36">
        <f>+[2]PP!R20</f>
        <v>78.3</v>
      </c>
      <c r="S21" s="36">
        <f>+[2]PP!S20</f>
        <v>0.1</v>
      </c>
      <c r="T21" s="36">
        <f>+[2]PP!T20</f>
        <v>2</v>
      </c>
      <c r="U21" s="36">
        <f>+[2]PP!U20</f>
        <v>25.1</v>
      </c>
      <c r="V21" s="36">
        <f>+[2]PP!V20</f>
        <v>69.3</v>
      </c>
      <c r="W21" s="36">
        <f>+[2]PP!W20</f>
        <v>89.8</v>
      </c>
      <c r="X21" s="36">
        <f>+[2]PP!X20</f>
        <v>118.8</v>
      </c>
      <c r="Y21" s="36">
        <f>+[2]PP!Y20</f>
        <v>168.5</v>
      </c>
      <c r="Z21" s="36">
        <f>+[2]PP!Z20</f>
        <v>141</v>
      </c>
      <c r="AA21" s="36">
        <f>+[2]PP!AA20</f>
        <v>150</v>
      </c>
      <c r="AB21" s="32">
        <f t="shared" si="8"/>
        <v>1080.2</v>
      </c>
      <c r="AC21" s="29">
        <f t="shared" si="1"/>
        <v>-342</v>
      </c>
      <c r="AD21" s="32">
        <f t="shared" si="2"/>
        <v>-24.047250738292785</v>
      </c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</row>
    <row r="22" spans="2:49" ht="18" customHeight="1">
      <c r="B22" s="34" t="s">
        <v>34</v>
      </c>
      <c r="C22" s="37">
        <v>51</v>
      </c>
      <c r="D22" s="37">
        <v>45.5</v>
      </c>
      <c r="E22" s="37">
        <v>56.3</v>
      </c>
      <c r="F22" s="37">
        <v>42.4</v>
      </c>
      <c r="G22" s="37">
        <v>52.4</v>
      </c>
      <c r="H22" s="37">
        <v>78.5</v>
      </c>
      <c r="I22" s="37">
        <v>52.1</v>
      </c>
      <c r="J22" s="37">
        <v>49.5</v>
      </c>
      <c r="K22" s="37">
        <v>66.099999999999994</v>
      </c>
      <c r="L22" s="37">
        <v>50.7</v>
      </c>
      <c r="M22" s="37">
        <v>97.6</v>
      </c>
      <c r="N22" s="37">
        <v>72.5</v>
      </c>
      <c r="O22" s="31">
        <f t="shared" si="7"/>
        <v>714.60000000000014</v>
      </c>
      <c r="P22" s="36">
        <v>45.8</v>
      </c>
      <c r="Q22" s="36">
        <v>42.6</v>
      </c>
      <c r="R22" s="36">
        <v>32.4</v>
      </c>
      <c r="S22" s="36">
        <v>7.3</v>
      </c>
      <c r="T22" s="36">
        <v>5.3</v>
      </c>
      <c r="U22" s="36">
        <v>24.4</v>
      </c>
      <c r="V22" s="36">
        <v>43.4</v>
      </c>
      <c r="W22" s="36">
        <v>29.1</v>
      </c>
      <c r="X22" s="36">
        <v>66.400000000000006</v>
      </c>
      <c r="Y22" s="36">
        <v>61.4</v>
      </c>
      <c r="Z22" s="36">
        <v>79.5</v>
      </c>
      <c r="AA22" s="36">
        <v>84.9</v>
      </c>
      <c r="AB22" s="32">
        <f t="shared" si="8"/>
        <v>522.5</v>
      </c>
      <c r="AC22" s="29">
        <f t="shared" si="1"/>
        <v>-192.10000000000014</v>
      </c>
      <c r="AD22" s="32">
        <f t="shared" si="2"/>
        <v>-26.882171844388481</v>
      </c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2:49" ht="18" customHeight="1">
      <c r="B23" s="38" t="s">
        <v>35</v>
      </c>
      <c r="C23" s="35">
        <f>+[2]PP!C21</f>
        <v>616.9</v>
      </c>
      <c r="D23" s="35">
        <f>+[2]PP!D21</f>
        <v>612.79999999999995</v>
      </c>
      <c r="E23" s="35">
        <f>+[2]PP!E21</f>
        <v>828.7</v>
      </c>
      <c r="F23" s="35">
        <f>+[2]PP!F21</f>
        <v>617.6</v>
      </c>
      <c r="G23" s="35">
        <f>+[2]PP!G21</f>
        <v>830.8</v>
      </c>
      <c r="H23" s="35">
        <f>+[2]PP!H21</f>
        <v>631.5</v>
      </c>
      <c r="I23" s="35">
        <f>+[2]PP!I21</f>
        <v>667.9</v>
      </c>
      <c r="J23" s="35">
        <f>+[2]PP!J21</f>
        <v>851.3</v>
      </c>
      <c r="K23" s="36">
        <f>+[2]PP!K21</f>
        <v>638.6</v>
      </c>
      <c r="L23" s="36">
        <f>+[2]PP!L21</f>
        <v>672.7</v>
      </c>
      <c r="M23" s="36">
        <v>851.9</v>
      </c>
      <c r="N23" s="36">
        <v>825.8</v>
      </c>
      <c r="O23" s="31">
        <f t="shared" si="7"/>
        <v>8646.4999999999982</v>
      </c>
      <c r="P23" s="36">
        <f>+[2]PP!P21</f>
        <v>903.5</v>
      </c>
      <c r="Q23" s="36">
        <f>+[2]PP!Q21</f>
        <v>683.9</v>
      </c>
      <c r="R23" s="36">
        <f>+[2]PP!R21</f>
        <v>729.1</v>
      </c>
      <c r="S23" s="35">
        <f>+[2]PP!S21</f>
        <v>393.7</v>
      </c>
      <c r="T23" s="36">
        <f>+[2]PP!T21</f>
        <v>671</v>
      </c>
      <c r="U23" s="36">
        <f>+[2]PP!U21</f>
        <v>634.70000000000005</v>
      </c>
      <c r="V23" s="36">
        <f>+[2]PP!V21</f>
        <v>843.6</v>
      </c>
      <c r="W23" s="36">
        <f>+[2]PP!W21</f>
        <v>679</v>
      </c>
      <c r="X23" s="36">
        <f>+[2]PP!X21</f>
        <v>661.6</v>
      </c>
      <c r="Y23" s="36">
        <f>+[2]PP!Y21</f>
        <v>899.6</v>
      </c>
      <c r="Z23" s="36">
        <f>+[2]PP!Z21</f>
        <v>672.7</v>
      </c>
      <c r="AA23" s="36">
        <f>+[2]PP!AA21</f>
        <v>871.9</v>
      </c>
      <c r="AB23" s="32">
        <f t="shared" si="8"/>
        <v>8644.3000000000011</v>
      </c>
      <c r="AC23" s="29">
        <f t="shared" si="1"/>
        <v>-2.1999999999970896</v>
      </c>
      <c r="AD23" s="32">
        <f t="shared" si="2"/>
        <v>-2.5443821199295554E-2</v>
      </c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</row>
    <row r="24" spans="2:49" s="40" customFormat="1" ht="18" customHeight="1">
      <c r="B24" s="38" t="s">
        <v>36</v>
      </c>
      <c r="C24" s="37">
        <v>35</v>
      </c>
      <c r="D24" s="37">
        <v>190.4</v>
      </c>
      <c r="E24" s="37">
        <v>38.4</v>
      </c>
      <c r="F24" s="37">
        <v>287.39999999999998</v>
      </c>
      <c r="G24" s="37">
        <v>117.8</v>
      </c>
      <c r="H24" s="37">
        <v>22.2</v>
      </c>
      <c r="I24" s="37">
        <v>107.6</v>
      </c>
      <c r="J24" s="37">
        <v>30.3</v>
      </c>
      <c r="K24" s="37">
        <v>34</v>
      </c>
      <c r="L24" s="37">
        <v>59</v>
      </c>
      <c r="M24" s="37">
        <v>43.7</v>
      </c>
      <c r="N24" s="37">
        <v>39.9</v>
      </c>
      <c r="O24" s="31">
        <f t="shared" si="7"/>
        <v>1005.7</v>
      </c>
      <c r="P24" s="36">
        <v>24.32246554</v>
      </c>
      <c r="Q24" s="36">
        <v>53.173384509999998</v>
      </c>
      <c r="R24" s="36">
        <v>148.71919389999999</v>
      </c>
      <c r="S24" s="36">
        <v>5.8380190399999998</v>
      </c>
      <c r="T24" s="36">
        <v>19.4133341</v>
      </c>
      <c r="U24" s="36">
        <v>210.09699289000002</v>
      </c>
      <c r="V24" s="36">
        <v>31.871661120000002</v>
      </c>
      <c r="W24" s="36">
        <v>77.992969760000008</v>
      </c>
      <c r="X24" s="36">
        <v>21.789365220000001</v>
      </c>
      <c r="Y24" s="36">
        <v>53.222221959999999</v>
      </c>
      <c r="Z24" s="36">
        <v>85.233931670000004</v>
      </c>
      <c r="AA24" s="36">
        <v>99.3</v>
      </c>
      <c r="AB24" s="32">
        <f t="shared" si="8"/>
        <v>830.97353971000007</v>
      </c>
      <c r="AC24" s="29">
        <f t="shared" si="1"/>
        <v>-174.72646028999998</v>
      </c>
      <c r="AD24" s="32">
        <f t="shared" si="2"/>
        <v>-17.373616415432032</v>
      </c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</row>
    <row r="25" spans="2:49" s="40" customFormat="1" ht="18" customHeight="1">
      <c r="B25" s="33" t="s">
        <v>37</v>
      </c>
      <c r="C25" s="24">
        <f>+[2]PP!C23</f>
        <v>182.1</v>
      </c>
      <c r="D25" s="24">
        <f>+[2]PP!D23</f>
        <v>191.7</v>
      </c>
      <c r="E25" s="24">
        <f>+[2]PP!E23</f>
        <v>234.6</v>
      </c>
      <c r="F25" s="24">
        <f>+[2]PP!F23</f>
        <v>123</v>
      </c>
      <c r="G25" s="24">
        <f>+[2]PP!G23</f>
        <v>210.3</v>
      </c>
      <c r="H25" s="24">
        <f>+[2]PP!H23</f>
        <v>160</v>
      </c>
      <c r="I25" s="24">
        <f>+[2]PP!I23</f>
        <v>182.3</v>
      </c>
      <c r="J25" s="24">
        <f>+[2]PP!J23</f>
        <v>157</v>
      </c>
      <c r="K25" s="25">
        <f>+[2]PP!K23</f>
        <v>190.3</v>
      </c>
      <c r="L25" s="25">
        <f>+[2]PP!L23</f>
        <v>202.7</v>
      </c>
      <c r="M25" s="25">
        <v>161.69999999999999</v>
      </c>
      <c r="N25" s="25">
        <v>194.6</v>
      </c>
      <c r="O25" s="26">
        <f t="shared" si="7"/>
        <v>2190.3000000000002</v>
      </c>
      <c r="P25" s="25">
        <f>+[2]PP!P23</f>
        <v>147.80000000000001</v>
      </c>
      <c r="Q25" s="25">
        <f>+[2]PP!Q23</f>
        <v>113.1</v>
      </c>
      <c r="R25" s="25">
        <f>+[2]PP!R23</f>
        <v>85.7</v>
      </c>
      <c r="S25" s="25">
        <f>+[2]PP!S23</f>
        <v>13.2</v>
      </c>
      <c r="T25" s="25">
        <f>+[2]PP!T23</f>
        <v>19.5</v>
      </c>
      <c r="U25" s="25">
        <f>+[2]PP!U23</f>
        <v>62.1</v>
      </c>
      <c r="V25" s="25">
        <f>+[2]PP!V23</f>
        <v>75</v>
      </c>
      <c r="W25" s="25">
        <f>+[2]PP!W23</f>
        <v>56.4</v>
      </c>
      <c r="X25" s="25">
        <f>+[2]PP!X23</f>
        <v>70.599999999999994</v>
      </c>
      <c r="Y25" s="25">
        <f>+[2]PP!Y23</f>
        <v>69</v>
      </c>
      <c r="Z25" s="25">
        <f>+[2]PP!Z23</f>
        <v>83.5</v>
      </c>
      <c r="AA25" s="25">
        <f>+[2]PP!AA23</f>
        <v>88.7</v>
      </c>
      <c r="AB25" s="27">
        <f t="shared" si="8"/>
        <v>884.6</v>
      </c>
      <c r="AC25" s="24">
        <f t="shared" si="1"/>
        <v>-1305.7000000000003</v>
      </c>
      <c r="AD25" s="27">
        <f t="shared" si="2"/>
        <v>-59.612838423960191</v>
      </c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</row>
    <row r="26" spans="2:49" s="40" customFormat="1" ht="18" customHeight="1">
      <c r="B26" s="19" t="s">
        <v>38</v>
      </c>
      <c r="C26" s="20">
        <f t="shared" ref="C26:AB26" si="9">+C27+C29+C38+C43</f>
        <v>23635.299999999996</v>
      </c>
      <c r="D26" s="20">
        <f t="shared" si="9"/>
        <v>17808.7</v>
      </c>
      <c r="E26" s="20">
        <f t="shared" si="9"/>
        <v>17960.400000000001</v>
      </c>
      <c r="F26" s="20">
        <f t="shared" si="9"/>
        <v>19249.499999999996</v>
      </c>
      <c r="G26" s="20">
        <f t="shared" si="9"/>
        <v>20260.7</v>
      </c>
      <c r="H26" s="20">
        <f t="shared" si="9"/>
        <v>18265.8</v>
      </c>
      <c r="I26" s="20">
        <f t="shared" si="9"/>
        <v>19136.7</v>
      </c>
      <c r="J26" s="20">
        <f t="shared" si="9"/>
        <v>19392.699999999997</v>
      </c>
      <c r="K26" s="21">
        <f>+K27+K29+K38+K43</f>
        <v>18972.599999999999</v>
      </c>
      <c r="L26" s="21">
        <f>+L27+L29+L38+L43</f>
        <v>19916.099999999999</v>
      </c>
      <c r="M26" s="21">
        <f>+M27+M29+M38+M43</f>
        <v>18302.5</v>
      </c>
      <c r="N26" s="21">
        <f t="shared" si="9"/>
        <v>22962.2</v>
      </c>
      <c r="O26" s="22">
        <f t="shared" si="9"/>
        <v>235863.2</v>
      </c>
      <c r="P26" s="21">
        <f t="shared" si="9"/>
        <v>23857.9</v>
      </c>
      <c r="Q26" s="21">
        <f t="shared" si="9"/>
        <v>19275.399999999998</v>
      </c>
      <c r="R26" s="21">
        <f t="shared" si="9"/>
        <v>14349.6</v>
      </c>
      <c r="S26" s="21">
        <f t="shared" si="9"/>
        <v>8745.2999999999975</v>
      </c>
      <c r="T26" s="21">
        <f t="shared" si="9"/>
        <v>12870.5</v>
      </c>
      <c r="U26" s="21">
        <f t="shared" si="9"/>
        <v>16791.5</v>
      </c>
      <c r="V26" s="21">
        <f t="shared" si="9"/>
        <v>18028.7</v>
      </c>
      <c r="W26" s="21">
        <f t="shared" si="9"/>
        <v>18586</v>
      </c>
      <c r="X26" s="21">
        <f>+X27+X29+X38+X43</f>
        <v>17089.3</v>
      </c>
      <c r="Y26" s="21">
        <f>+Y27+Y29+Y38+Y43</f>
        <v>18981.200000000004</v>
      </c>
      <c r="Z26" s="21">
        <f>+Z27+Z29+Z38+Z43</f>
        <v>19389.800000000003</v>
      </c>
      <c r="AA26" s="21">
        <f t="shared" si="9"/>
        <v>20704.600000000002</v>
      </c>
      <c r="AB26" s="23">
        <f t="shared" si="9"/>
        <v>208669.79999999996</v>
      </c>
      <c r="AC26" s="20">
        <f t="shared" si="1"/>
        <v>-27193.400000000052</v>
      </c>
      <c r="AD26" s="23">
        <f t="shared" si="2"/>
        <v>-11.529310210325329</v>
      </c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</row>
    <row r="27" spans="2:49" s="40" customFormat="1" ht="18" customHeight="1">
      <c r="B27" s="33" t="s">
        <v>39</v>
      </c>
      <c r="C27" s="20">
        <f t="shared" ref="C27:AB27" si="10">+C28</f>
        <v>11907</v>
      </c>
      <c r="D27" s="20">
        <f t="shared" si="10"/>
        <v>9127</v>
      </c>
      <c r="E27" s="20">
        <f t="shared" si="10"/>
        <v>9509</v>
      </c>
      <c r="F27" s="20">
        <f t="shared" si="10"/>
        <v>10543.9</v>
      </c>
      <c r="G27" s="20">
        <f t="shared" si="10"/>
        <v>10067.9</v>
      </c>
      <c r="H27" s="20">
        <f t="shared" si="10"/>
        <v>9903.2000000000007</v>
      </c>
      <c r="I27" s="20">
        <f t="shared" si="10"/>
        <v>10004.299999999999</v>
      </c>
      <c r="J27" s="20">
        <f t="shared" si="10"/>
        <v>9832.5</v>
      </c>
      <c r="K27" s="21">
        <f t="shared" si="10"/>
        <v>9974.2999999999993</v>
      </c>
      <c r="L27" s="21">
        <f t="shared" si="10"/>
        <v>9390.4</v>
      </c>
      <c r="M27" s="21">
        <f t="shared" si="10"/>
        <v>9448.6</v>
      </c>
      <c r="N27" s="21">
        <f t="shared" si="10"/>
        <v>10897.5</v>
      </c>
      <c r="O27" s="22">
        <f t="shared" si="10"/>
        <v>120605.6</v>
      </c>
      <c r="P27" s="21">
        <f t="shared" si="10"/>
        <v>13445.2</v>
      </c>
      <c r="Q27" s="21">
        <f t="shared" si="10"/>
        <v>10310.5</v>
      </c>
      <c r="R27" s="21">
        <f t="shared" si="10"/>
        <v>6501.7</v>
      </c>
      <c r="S27" s="21">
        <f t="shared" si="10"/>
        <v>5021.7</v>
      </c>
      <c r="T27" s="21">
        <f t="shared" si="10"/>
        <v>7902</v>
      </c>
      <c r="U27" s="21">
        <f t="shared" si="10"/>
        <v>9994.2999999999993</v>
      </c>
      <c r="V27" s="21">
        <f t="shared" si="10"/>
        <v>9354.7000000000007</v>
      </c>
      <c r="W27" s="21">
        <f t="shared" si="10"/>
        <v>10612.7</v>
      </c>
      <c r="X27" s="21">
        <f t="shared" si="10"/>
        <v>9243.6</v>
      </c>
      <c r="Y27" s="21">
        <f t="shared" si="10"/>
        <v>9724.1</v>
      </c>
      <c r="Z27" s="21">
        <f t="shared" si="10"/>
        <v>10549.4</v>
      </c>
      <c r="AA27" s="21">
        <f t="shared" si="10"/>
        <v>9655.9</v>
      </c>
      <c r="AB27" s="23">
        <f t="shared" si="10"/>
        <v>112315.79999999999</v>
      </c>
      <c r="AC27" s="20">
        <f t="shared" si="1"/>
        <v>-8289.8000000000175</v>
      </c>
      <c r="AD27" s="23">
        <f t="shared" si="2"/>
        <v>-6.873478511777245</v>
      </c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</row>
    <row r="28" spans="2:49" s="40" customFormat="1" ht="18" customHeight="1">
      <c r="B28" s="41" t="s">
        <v>40</v>
      </c>
      <c r="C28" s="35">
        <f>+[2]PP!C26</f>
        <v>11907</v>
      </c>
      <c r="D28" s="35">
        <f>+[2]PP!D26</f>
        <v>9127</v>
      </c>
      <c r="E28" s="35">
        <f>+[2]PP!E26</f>
        <v>9509</v>
      </c>
      <c r="F28" s="35">
        <f>+[2]PP!F26</f>
        <v>10543.9</v>
      </c>
      <c r="G28" s="35">
        <f>+[2]PP!G26</f>
        <v>10067.9</v>
      </c>
      <c r="H28" s="35">
        <f>+[2]PP!H26</f>
        <v>9903.2000000000007</v>
      </c>
      <c r="I28" s="35">
        <f>+[2]PP!I26</f>
        <v>10004.299999999999</v>
      </c>
      <c r="J28" s="35">
        <f>+[2]PP!J26</f>
        <v>9832.5</v>
      </c>
      <c r="K28" s="36">
        <f>+[2]PP!K26</f>
        <v>9974.2999999999993</v>
      </c>
      <c r="L28" s="36">
        <f>+[2]PP!L26</f>
        <v>9390.4</v>
      </c>
      <c r="M28" s="37">
        <v>9448.6</v>
      </c>
      <c r="N28" s="37">
        <v>10897.5</v>
      </c>
      <c r="O28" s="31">
        <f>SUM(C28:N28)</f>
        <v>120605.6</v>
      </c>
      <c r="P28" s="36">
        <f>+[2]PP!P26</f>
        <v>13445.2</v>
      </c>
      <c r="Q28" s="36">
        <f>+[2]PP!Q26</f>
        <v>10310.5</v>
      </c>
      <c r="R28" s="36">
        <f>+[2]PP!R26</f>
        <v>6501.7</v>
      </c>
      <c r="S28" s="36">
        <f>+[2]PP!S26</f>
        <v>5021.7</v>
      </c>
      <c r="T28" s="36">
        <f>+[2]PP!T26</f>
        <v>7902</v>
      </c>
      <c r="U28" s="36">
        <f>+[2]PP!U26</f>
        <v>9994.2999999999993</v>
      </c>
      <c r="V28" s="36">
        <f>+[2]PP!V26</f>
        <v>9354.7000000000007</v>
      </c>
      <c r="W28" s="36">
        <f>+[2]PP!W26</f>
        <v>10612.7</v>
      </c>
      <c r="X28" s="36">
        <f>+[2]PP!X26</f>
        <v>9243.6</v>
      </c>
      <c r="Y28" s="36">
        <f>+[2]PP!Y26</f>
        <v>9724.1</v>
      </c>
      <c r="Z28" s="36">
        <f>+[2]PP!Z26</f>
        <v>10549.4</v>
      </c>
      <c r="AA28" s="36">
        <f>+[2]PP!AA26</f>
        <v>9655.9</v>
      </c>
      <c r="AB28" s="32">
        <f>SUM(P28:AA28)</f>
        <v>112315.79999999999</v>
      </c>
      <c r="AC28" s="35">
        <f t="shared" si="1"/>
        <v>-8289.8000000000175</v>
      </c>
      <c r="AD28" s="42">
        <f t="shared" si="2"/>
        <v>-6.873478511777245</v>
      </c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</row>
    <row r="29" spans="2:49" s="40" customFormat="1" ht="18" customHeight="1">
      <c r="B29" s="43" t="s">
        <v>41</v>
      </c>
      <c r="C29" s="20">
        <f t="shared" ref="C29:AB29" si="11">SUM(C30:C37)</f>
        <v>9510.2999999999975</v>
      </c>
      <c r="D29" s="20">
        <f t="shared" si="11"/>
        <v>7391.7000000000007</v>
      </c>
      <c r="E29" s="20">
        <f t="shared" si="11"/>
        <v>7160.3</v>
      </c>
      <c r="F29" s="20">
        <f t="shared" si="11"/>
        <v>7619.9</v>
      </c>
      <c r="G29" s="21">
        <f t="shared" si="11"/>
        <v>8889.7000000000025</v>
      </c>
      <c r="H29" s="20">
        <f t="shared" si="11"/>
        <v>7298.0000000000009</v>
      </c>
      <c r="I29" s="20">
        <f t="shared" si="11"/>
        <v>7964.7000000000007</v>
      </c>
      <c r="J29" s="20">
        <f t="shared" si="11"/>
        <v>8340.2999999999993</v>
      </c>
      <c r="K29" s="21">
        <f>SUM(K30:K37)</f>
        <v>7878.7999999999984</v>
      </c>
      <c r="L29" s="21">
        <f>SUM(L30:L37)</f>
        <v>8802.4</v>
      </c>
      <c r="M29" s="21">
        <f>SUM(M30:M37)</f>
        <v>7320.9999999999991</v>
      </c>
      <c r="N29" s="21">
        <f t="shared" si="11"/>
        <v>9564.5</v>
      </c>
      <c r="O29" s="22">
        <f t="shared" si="11"/>
        <v>97741.6</v>
      </c>
      <c r="P29" s="21">
        <f t="shared" si="11"/>
        <v>8824.5</v>
      </c>
      <c r="Q29" s="21">
        <f t="shared" si="11"/>
        <v>7779</v>
      </c>
      <c r="R29" s="21">
        <f t="shared" si="11"/>
        <v>7064.4999999999991</v>
      </c>
      <c r="S29" s="21">
        <f t="shared" si="11"/>
        <v>3706.3999999999996</v>
      </c>
      <c r="T29" s="21">
        <f t="shared" si="11"/>
        <v>4886.9999999999991</v>
      </c>
      <c r="U29" s="21">
        <f t="shared" si="11"/>
        <v>6250.5000000000009</v>
      </c>
      <c r="V29" s="21">
        <f t="shared" si="11"/>
        <v>7672.3000000000011</v>
      </c>
      <c r="W29" s="21">
        <f t="shared" si="11"/>
        <v>7075.3</v>
      </c>
      <c r="X29" s="21">
        <f>SUM(X30:X37)</f>
        <v>6794.9</v>
      </c>
      <c r="Y29" s="21">
        <f>SUM(Y30:Y37)</f>
        <v>8049.2000000000016</v>
      </c>
      <c r="Z29" s="21">
        <f>SUM(Z30:Z37)</f>
        <v>7619.3</v>
      </c>
      <c r="AA29" s="21">
        <f t="shared" si="11"/>
        <v>8970.5000000000018</v>
      </c>
      <c r="AB29" s="23">
        <f t="shared" si="11"/>
        <v>84693.39999999998</v>
      </c>
      <c r="AC29" s="20">
        <f t="shared" si="1"/>
        <v>-13048.200000000026</v>
      </c>
      <c r="AD29" s="23">
        <f t="shared" si="2"/>
        <v>-13.349689385072502</v>
      </c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</row>
    <row r="30" spans="2:49" s="40" customFormat="1" ht="18" customHeight="1">
      <c r="B30" s="41" t="s">
        <v>42</v>
      </c>
      <c r="C30" s="35">
        <f>+[2]PP!C29</f>
        <v>3757.8</v>
      </c>
      <c r="D30" s="35">
        <f>+[2]PP!D29</f>
        <v>3085.9</v>
      </c>
      <c r="E30" s="35">
        <f>+[2]PP!E29</f>
        <v>2978.9</v>
      </c>
      <c r="F30" s="35">
        <f>+[2]PP!F29</f>
        <v>2939.9</v>
      </c>
      <c r="G30" s="35">
        <f>+[2]PP!G29</f>
        <v>3666.4</v>
      </c>
      <c r="H30" s="35">
        <f>+[2]PP!H29</f>
        <v>2898.9</v>
      </c>
      <c r="I30" s="35">
        <f>+[2]PP!I29</f>
        <v>3304.2</v>
      </c>
      <c r="J30" s="35">
        <f>+[2]PP!J29</f>
        <v>3639.2</v>
      </c>
      <c r="K30" s="36">
        <f>+[2]PP!K29</f>
        <v>3281.1</v>
      </c>
      <c r="L30" s="36">
        <f>+[2]PP!L29</f>
        <v>3780.7</v>
      </c>
      <c r="M30" s="36">
        <v>3053.3</v>
      </c>
      <c r="N30" s="36">
        <v>4204.3999999999996</v>
      </c>
      <c r="O30" s="31">
        <f t="shared" ref="O30:O37" si="12">SUM(C30:N30)</f>
        <v>40590.700000000004</v>
      </c>
      <c r="P30" s="36">
        <f>+[2]PP!P29</f>
        <v>2997.1</v>
      </c>
      <c r="Q30" s="36">
        <f>+[2]PP!Q29</f>
        <v>3273.6</v>
      </c>
      <c r="R30" s="36">
        <f>+[2]PP!R29</f>
        <v>2864.9</v>
      </c>
      <c r="S30" s="36">
        <f>+[2]PP!S29</f>
        <v>1538</v>
      </c>
      <c r="T30" s="36">
        <f>+[2]PP!T29</f>
        <v>1993.8</v>
      </c>
      <c r="U30" s="36">
        <f>+[2]PP!U29</f>
        <v>2372.6</v>
      </c>
      <c r="V30" s="36">
        <f>+[2]PP!V29</f>
        <v>3089.3</v>
      </c>
      <c r="W30" s="36">
        <f>+[2]PP!W29</f>
        <v>2515.3000000000002</v>
      </c>
      <c r="X30" s="36">
        <f>+[2]PP!X29</f>
        <v>2567.3000000000002</v>
      </c>
      <c r="Y30" s="36">
        <f>+[2]PP!Y29</f>
        <v>3464.4</v>
      </c>
      <c r="Z30" s="36">
        <f>+[2]PP!Z29</f>
        <v>3023.9</v>
      </c>
      <c r="AA30" s="36">
        <f>+[2]PP!AA29</f>
        <v>3707.1</v>
      </c>
      <c r="AB30" s="32">
        <f t="shared" ref="AB30:AB37" si="13">SUM(P30:AA30)</f>
        <v>33407.300000000003</v>
      </c>
      <c r="AC30" s="35">
        <f t="shared" si="1"/>
        <v>-7183.4000000000015</v>
      </c>
      <c r="AD30" s="42">
        <f t="shared" si="2"/>
        <v>-17.697157230597156</v>
      </c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</row>
    <row r="31" spans="2:49" s="40" customFormat="1" ht="18" customHeight="1">
      <c r="B31" s="41" t="s">
        <v>43</v>
      </c>
      <c r="C31" s="35">
        <f>+[2]PP!C30</f>
        <v>1725.2</v>
      </c>
      <c r="D31" s="35">
        <f>+[2]PP!D30</f>
        <v>1545.4</v>
      </c>
      <c r="E31" s="35">
        <f>+[2]PP!E30</f>
        <v>1502.5</v>
      </c>
      <c r="F31" s="35">
        <f>+[2]PP!F30</f>
        <v>1595.9</v>
      </c>
      <c r="G31" s="35">
        <f>+[2]PP!G30</f>
        <v>2033.7</v>
      </c>
      <c r="H31" s="35">
        <f>+[2]PP!H30</f>
        <v>1452.9</v>
      </c>
      <c r="I31" s="35">
        <f>+[2]PP!I30</f>
        <v>1576.9</v>
      </c>
      <c r="J31" s="35">
        <f>+[2]PP!J30</f>
        <v>1819.8</v>
      </c>
      <c r="K31" s="36">
        <f>+[2]PP!K30</f>
        <v>1518.1</v>
      </c>
      <c r="L31" s="36">
        <f>+[2]PP!L30</f>
        <v>1884.8</v>
      </c>
      <c r="M31" s="36">
        <v>1561</v>
      </c>
      <c r="N31" s="36">
        <v>2021.4</v>
      </c>
      <c r="O31" s="31">
        <f t="shared" si="12"/>
        <v>20237.600000000002</v>
      </c>
      <c r="P31" s="36">
        <f>+[2]PP!P30</f>
        <v>1630.3</v>
      </c>
      <c r="Q31" s="36">
        <f>+[2]PP!Q30</f>
        <v>1564.8</v>
      </c>
      <c r="R31" s="36">
        <f>+[2]PP!R30</f>
        <v>1336.4</v>
      </c>
      <c r="S31" s="36">
        <f>+[2]PP!S30</f>
        <v>621.20000000000005</v>
      </c>
      <c r="T31" s="36">
        <f>+[2]PP!T30</f>
        <v>587.9</v>
      </c>
      <c r="U31" s="36">
        <f>+[2]PP!U30</f>
        <v>812.5</v>
      </c>
      <c r="V31" s="36">
        <f>+[2]PP!V30</f>
        <v>1275.2</v>
      </c>
      <c r="W31" s="36">
        <f>+[2]PP!W30</f>
        <v>1104.4000000000001</v>
      </c>
      <c r="X31" s="36">
        <f>+[2]PP!X30</f>
        <v>1119.9000000000001</v>
      </c>
      <c r="Y31" s="36">
        <f>+[2]PP!Y30</f>
        <v>1434.2</v>
      </c>
      <c r="Z31" s="36">
        <f>+[2]PP!Z30</f>
        <v>1233.0999999999999</v>
      </c>
      <c r="AA31" s="36">
        <f>+[2]PP!AA30</f>
        <v>1726.6</v>
      </c>
      <c r="AB31" s="32">
        <f t="shared" si="13"/>
        <v>14446.5</v>
      </c>
      <c r="AC31" s="29">
        <f t="shared" si="1"/>
        <v>-5791.1000000000022</v>
      </c>
      <c r="AD31" s="32">
        <f t="shared" si="2"/>
        <v>-28.615547298098598</v>
      </c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</row>
    <row r="32" spans="2:49" s="40" customFormat="1" ht="18" customHeight="1">
      <c r="B32" s="41" t="s">
        <v>44</v>
      </c>
      <c r="C32" s="37">
        <v>933.5</v>
      </c>
      <c r="D32" s="37">
        <v>419.2</v>
      </c>
      <c r="E32" s="37">
        <v>412.3</v>
      </c>
      <c r="F32" s="37">
        <v>478.8</v>
      </c>
      <c r="G32" s="37">
        <v>637.1</v>
      </c>
      <c r="H32" s="37">
        <v>381.2</v>
      </c>
      <c r="I32" s="37">
        <v>414.5</v>
      </c>
      <c r="J32" s="37">
        <v>473.3</v>
      </c>
      <c r="K32" s="37">
        <v>481.9</v>
      </c>
      <c r="L32" s="37">
        <v>474.4</v>
      </c>
      <c r="M32" s="37">
        <v>517.9</v>
      </c>
      <c r="N32" s="37">
        <v>843.8</v>
      </c>
      <c r="O32" s="31">
        <f t="shared" si="12"/>
        <v>6467.8999999999987</v>
      </c>
      <c r="P32" s="36">
        <v>1088.8</v>
      </c>
      <c r="Q32" s="36">
        <v>451.2</v>
      </c>
      <c r="R32" s="36">
        <v>436</v>
      </c>
      <c r="S32" s="36">
        <v>181.7</v>
      </c>
      <c r="T32" s="36">
        <v>625.20000000000005</v>
      </c>
      <c r="U32" s="36">
        <v>830.5</v>
      </c>
      <c r="V32" s="36">
        <v>729.6</v>
      </c>
      <c r="W32" s="36">
        <v>727.2</v>
      </c>
      <c r="X32" s="36">
        <v>426.3</v>
      </c>
      <c r="Y32" s="36">
        <v>557.1</v>
      </c>
      <c r="Z32" s="36">
        <v>702.2</v>
      </c>
      <c r="AA32" s="36">
        <v>831</v>
      </c>
      <c r="AB32" s="32">
        <f t="shared" si="13"/>
        <v>7586.8</v>
      </c>
      <c r="AC32" s="35">
        <f t="shared" si="1"/>
        <v>1118.9000000000015</v>
      </c>
      <c r="AD32" s="42">
        <f t="shared" si="2"/>
        <v>17.2992779727578</v>
      </c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</row>
    <row r="33" spans="1:49" s="40" customFormat="1" ht="18" customHeight="1">
      <c r="B33" s="41" t="s">
        <v>45</v>
      </c>
      <c r="C33" s="44">
        <v>1860.3</v>
      </c>
      <c r="D33" s="44">
        <v>1138.8</v>
      </c>
      <c r="E33" s="44">
        <v>1175.3</v>
      </c>
      <c r="F33" s="44">
        <v>1369.5</v>
      </c>
      <c r="G33" s="44">
        <v>1354</v>
      </c>
      <c r="H33" s="44">
        <v>1255.5999999999999</v>
      </c>
      <c r="I33" s="44">
        <v>1479.3</v>
      </c>
      <c r="J33" s="44">
        <v>1156.0999999999999</v>
      </c>
      <c r="K33" s="44">
        <v>1361.1</v>
      </c>
      <c r="L33" s="44">
        <v>1453.4</v>
      </c>
      <c r="M33" s="44">
        <v>1024.2</v>
      </c>
      <c r="N33" s="44">
        <v>1347.3</v>
      </c>
      <c r="O33" s="31">
        <f t="shared" si="12"/>
        <v>15974.9</v>
      </c>
      <c r="P33" s="45">
        <v>1763.6</v>
      </c>
      <c r="Q33" s="45">
        <v>1145.9000000000001</v>
      </c>
      <c r="R33" s="45">
        <v>1155.5999999999999</v>
      </c>
      <c r="S33" s="45">
        <v>229.1</v>
      </c>
      <c r="T33" s="45">
        <v>601.9</v>
      </c>
      <c r="U33" s="45">
        <v>1123.8</v>
      </c>
      <c r="V33" s="45">
        <v>1335.3</v>
      </c>
      <c r="W33" s="45">
        <v>1307.2</v>
      </c>
      <c r="X33" s="45">
        <v>1361.8</v>
      </c>
      <c r="Y33" s="45">
        <v>1332.1</v>
      </c>
      <c r="Z33" s="45">
        <v>1374.8</v>
      </c>
      <c r="AA33" s="45">
        <v>1401.8</v>
      </c>
      <c r="AB33" s="32">
        <f t="shared" si="13"/>
        <v>14132.899999999998</v>
      </c>
      <c r="AC33" s="35">
        <f t="shared" si="1"/>
        <v>-1842.0000000000018</v>
      </c>
      <c r="AD33" s="42">
        <f t="shared" si="2"/>
        <v>-11.530588610883335</v>
      </c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</row>
    <row r="34" spans="1:49" s="40" customFormat="1" ht="18" customHeight="1">
      <c r="B34" s="41" t="s">
        <v>46</v>
      </c>
      <c r="C34" s="37">
        <v>46.3</v>
      </c>
      <c r="D34" s="37">
        <v>22.7</v>
      </c>
      <c r="E34" s="37">
        <v>21.7</v>
      </c>
      <c r="F34" s="37">
        <v>26.2</v>
      </c>
      <c r="G34" s="37">
        <v>28.5</v>
      </c>
      <c r="H34" s="37">
        <v>30.4</v>
      </c>
      <c r="I34" s="37">
        <v>23.8</v>
      </c>
      <c r="J34" s="37">
        <v>28.8</v>
      </c>
      <c r="K34" s="37">
        <v>24.9</v>
      </c>
      <c r="L34" s="37">
        <v>23.6</v>
      </c>
      <c r="M34" s="37">
        <v>24.7</v>
      </c>
      <c r="N34" s="37">
        <v>49</v>
      </c>
      <c r="O34" s="31">
        <f t="shared" si="12"/>
        <v>350.6</v>
      </c>
      <c r="P34" s="36">
        <v>48.1</v>
      </c>
      <c r="Q34" s="36">
        <v>28.4</v>
      </c>
      <c r="R34" s="36">
        <v>36.9</v>
      </c>
      <c r="S34" s="36">
        <v>5.6</v>
      </c>
      <c r="T34" s="36">
        <v>29.6</v>
      </c>
      <c r="U34" s="36">
        <v>36.1</v>
      </c>
      <c r="V34" s="36">
        <v>38.1</v>
      </c>
      <c r="W34" s="36">
        <v>40.299999999999997</v>
      </c>
      <c r="X34" s="36">
        <v>37.9</v>
      </c>
      <c r="Y34" s="36">
        <v>36.799999999999997</v>
      </c>
      <c r="Z34" s="36">
        <v>46.6</v>
      </c>
      <c r="AA34" s="36">
        <v>62</v>
      </c>
      <c r="AB34" s="32">
        <f t="shared" si="13"/>
        <v>446.4</v>
      </c>
      <c r="AC34" s="35">
        <f t="shared" si="1"/>
        <v>95.799999999999955</v>
      </c>
      <c r="AD34" s="42">
        <f t="shared" si="2"/>
        <v>27.324586423274372</v>
      </c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</row>
    <row r="35" spans="1:49" s="40" customFormat="1" ht="18" customHeight="1">
      <c r="B35" s="41" t="s">
        <v>47</v>
      </c>
      <c r="C35" s="29">
        <f>+[2]PP!C33</f>
        <v>620.79999999999995</v>
      </c>
      <c r="D35" s="29">
        <f>+[2]PP!D33</f>
        <v>595.6</v>
      </c>
      <c r="E35" s="29">
        <f>+[2]PP!E33</f>
        <v>595.6</v>
      </c>
      <c r="F35" s="29">
        <f>+[2]PP!F33</f>
        <v>616</v>
      </c>
      <c r="G35" s="29">
        <f>+[2]PP!G33</f>
        <v>595.70000000000005</v>
      </c>
      <c r="H35" s="29">
        <f>+[2]PP!H33</f>
        <v>619.1</v>
      </c>
      <c r="I35" s="29">
        <f>+[2]PP!I33</f>
        <v>610.1</v>
      </c>
      <c r="J35" s="29">
        <f>+[2]PP!J33</f>
        <v>605.9</v>
      </c>
      <c r="K35" s="30">
        <f>+[2]PP!K33</f>
        <v>621</v>
      </c>
      <c r="L35" s="30">
        <f>+[2]PP!L33</f>
        <v>617.6</v>
      </c>
      <c r="M35" s="30">
        <v>610.5</v>
      </c>
      <c r="N35" s="30">
        <v>605.1</v>
      </c>
      <c r="O35" s="31">
        <f t="shared" si="12"/>
        <v>7313</v>
      </c>
      <c r="P35" s="30">
        <f>+[2]PP!P33</f>
        <v>664.1</v>
      </c>
      <c r="Q35" s="30">
        <f>+[2]PP!Q33</f>
        <v>633.6</v>
      </c>
      <c r="R35" s="30">
        <f>+[2]PP!R33</f>
        <v>622.70000000000005</v>
      </c>
      <c r="S35" s="30">
        <f>+[2]PP!S33</f>
        <v>620.9</v>
      </c>
      <c r="T35" s="30">
        <f>+[2]PP!T33</f>
        <v>583</v>
      </c>
      <c r="U35" s="30">
        <f>+[2]PP!U33</f>
        <v>599.1</v>
      </c>
      <c r="V35" s="30">
        <f>+[2]PP!V33</f>
        <v>604.79999999999995</v>
      </c>
      <c r="W35" s="30">
        <f>+[2]PP!W33</f>
        <v>633.5</v>
      </c>
      <c r="X35" s="30">
        <f>+[2]PP!X33</f>
        <v>628</v>
      </c>
      <c r="Y35" s="30">
        <v>634.1</v>
      </c>
      <c r="Z35" s="30">
        <f>+[2]PP!Z33</f>
        <v>640.70000000000005</v>
      </c>
      <c r="AA35" s="30">
        <f>+[2]PP!AA33</f>
        <v>629.70000000000005</v>
      </c>
      <c r="AB35" s="32">
        <f t="shared" si="13"/>
        <v>7494.2</v>
      </c>
      <c r="AC35" s="29">
        <f t="shared" si="1"/>
        <v>181.19999999999982</v>
      </c>
      <c r="AD35" s="32">
        <f t="shared" si="2"/>
        <v>2.4777792971420731</v>
      </c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</row>
    <row r="36" spans="1:49" s="40" customFormat="1" ht="18" customHeight="1">
      <c r="B36" s="41" t="s">
        <v>48</v>
      </c>
      <c r="C36" s="29">
        <f>+[2]PP!C34</f>
        <v>565</v>
      </c>
      <c r="D36" s="29">
        <f>+[2]PP!D34</f>
        <v>584.1</v>
      </c>
      <c r="E36" s="29">
        <f>+[2]PP!E34</f>
        <v>473.3</v>
      </c>
      <c r="F36" s="29">
        <f>+[2]PP!F34</f>
        <v>593.20000000000005</v>
      </c>
      <c r="G36" s="29">
        <f>+[2]PP!G34</f>
        <v>573.6</v>
      </c>
      <c r="H36" s="29">
        <f>+[2]PP!H34</f>
        <v>642.1</v>
      </c>
      <c r="I36" s="29">
        <f>+[2]PP!I34</f>
        <v>555.20000000000005</v>
      </c>
      <c r="J36" s="29">
        <f>+[2]PP!J34</f>
        <v>616.5</v>
      </c>
      <c r="K36" s="30">
        <f>+[2]PP!K34</f>
        <v>590</v>
      </c>
      <c r="L36" s="30">
        <f>+[2]PP!L34</f>
        <v>567.1</v>
      </c>
      <c r="M36" s="30">
        <v>529.4</v>
      </c>
      <c r="N36" s="30">
        <v>492.8</v>
      </c>
      <c r="O36" s="31">
        <f t="shared" si="12"/>
        <v>6782.3</v>
      </c>
      <c r="P36" s="30">
        <f>+[2]PP!P34</f>
        <v>630</v>
      </c>
      <c r="Q36" s="30">
        <f>+[2]PP!Q34</f>
        <v>680.1</v>
      </c>
      <c r="R36" s="30">
        <f>+[2]PP!R34</f>
        <v>612</v>
      </c>
      <c r="S36" s="30">
        <f>+[2]PP!S34</f>
        <v>509.3</v>
      </c>
      <c r="T36" s="30">
        <f>+[2]PP!T34</f>
        <v>462.4</v>
      </c>
      <c r="U36" s="30">
        <f>+[2]PP!U34</f>
        <v>472.8</v>
      </c>
      <c r="V36" s="30">
        <f>+[2]PP!V34</f>
        <v>599.20000000000005</v>
      </c>
      <c r="W36" s="30">
        <f>+[2]PP!W34</f>
        <v>711.2</v>
      </c>
      <c r="X36" s="30">
        <f>+[2]PP!X34</f>
        <v>653</v>
      </c>
      <c r="Y36" s="30">
        <f>+[2]PP!Y34</f>
        <v>589.79999999999995</v>
      </c>
      <c r="Z36" s="30">
        <f>+[2]PP!Z34</f>
        <v>596.5</v>
      </c>
      <c r="AA36" s="30">
        <f>+[2]PP!AA34</f>
        <v>611.6</v>
      </c>
      <c r="AB36" s="32">
        <f t="shared" si="13"/>
        <v>7127.9000000000005</v>
      </c>
      <c r="AC36" s="29">
        <f t="shared" si="1"/>
        <v>345.60000000000036</v>
      </c>
      <c r="AD36" s="32">
        <f t="shared" si="2"/>
        <v>5.0956165312652102</v>
      </c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</row>
    <row r="37" spans="1:49" s="40" customFormat="1" ht="18" customHeight="1">
      <c r="B37" s="41" t="s">
        <v>36</v>
      </c>
      <c r="C37" s="37">
        <v>1.4</v>
      </c>
      <c r="D37" s="37">
        <v>0</v>
      </c>
      <c r="E37" s="37">
        <v>0.7</v>
      </c>
      <c r="F37" s="37">
        <v>0.4</v>
      </c>
      <c r="G37" s="37">
        <v>0.7</v>
      </c>
      <c r="H37" s="37">
        <v>17.8</v>
      </c>
      <c r="I37" s="37">
        <v>0.7</v>
      </c>
      <c r="J37" s="37">
        <v>0.7</v>
      </c>
      <c r="K37" s="37">
        <v>0.7</v>
      </c>
      <c r="L37" s="37">
        <v>0.8</v>
      </c>
      <c r="M37" s="37">
        <v>0</v>
      </c>
      <c r="N37" s="37">
        <v>0.7</v>
      </c>
      <c r="O37" s="31">
        <f t="shared" si="12"/>
        <v>24.599999999999998</v>
      </c>
      <c r="P37" s="36">
        <v>2.5</v>
      </c>
      <c r="Q37" s="36">
        <v>1.4</v>
      </c>
      <c r="R37" s="36">
        <v>0</v>
      </c>
      <c r="S37" s="36">
        <v>0.6</v>
      </c>
      <c r="T37" s="36">
        <v>3.2</v>
      </c>
      <c r="U37" s="36">
        <v>3.1</v>
      </c>
      <c r="V37" s="36">
        <v>0.8</v>
      </c>
      <c r="W37" s="36">
        <v>36.200000000000003</v>
      </c>
      <c r="X37" s="36">
        <v>0.7</v>
      </c>
      <c r="Y37" s="36">
        <v>0.7</v>
      </c>
      <c r="Z37" s="36">
        <v>1.5</v>
      </c>
      <c r="AA37" s="36">
        <v>0.7</v>
      </c>
      <c r="AB37" s="32">
        <f t="shared" si="13"/>
        <v>51.400000000000013</v>
      </c>
      <c r="AC37" s="35">
        <f t="shared" si="1"/>
        <v>26.800000000000015</v>
      </c>
      <c r="AD37" s="42">
        <f t="shared" si="2"/>
        <v>108.94308943089437</v>
      </c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</row>
    <row r="38" spans="1:49" s="40" customFormat="1" ht="18" customHeight="1">
      <c r="B38" s="43" t="s">
        <v>49</v>
      </c>
      <c r="C38" s="20">
        <f t="shared" ref="C38:AB38" si="14">SUM(C39:C42)</f>
        <v>2125.0000000000005</v>
      </c>
      <c r="D38" s="20">
        <f t="shared" si="14"/>
        <v>1208.7</v>
      </c>
      <c r="E38" s="20">
        <f t="shared" si="14"/>
        <v>1180.4000000000001</v>
      </c>
      <c r="F38" s="20">
        <f t="shared" si="14"/>
        <v>978.6</v>
      </c>
      <c r="G38" s="20">
        <f t="shared" si="14"/>
        <v>1166.1000000000001</v>
      </c>
      <c r="H38" s="20">
        <f t="shared" si="14"/>
        <v>959.1</v>
      </c>
      <c r="I38" s="20">
        <f t="shared" si="14"/>
        <v>1055</v>
      </c>
      <c r="J38" s="20">
        <f t="shared" si="14"/>
        <v>1092.5999999999999</v>
      </c>
      <c r="K38" s="21">
        <f>SUM(K39:K42)</f>
        <v>1002.5000000000001</v>
      </c>
      <c r="L38" s="21">
        <f>SUM(L39:L42)</f>
        <v>1601.5</v>
      </c>
      <c r="M38" s="21">
        <f>SUM(M39:M42)</f>
        <v>1419.9</v>
      </c>
      <c r="N38" s="21">
        <f t="shared" si="14"/>
        <v>2327.7000000000003</v>
      </c>
      <c r="O38" s="22">
        <f t="shared" si="14"/>
        <v>16117.1</v>
      </c>
      <c r="P38" s="21">
        <f t="shared" si="14"/>
        <v>1489.7</v>
      </c>
      <c r="Q38" s="21">
        <f t="shared" si="14"/>
        <v>1121.3000000000002</v>
      </c>
      <c r="R38" s="21">
        <f t="shared" si="14"/>
        <v>736.19999999999993</v>
      </c>
      <c r="S38" s="21">
        <f t="shared" si="14"/>
        <v>4.3</v>
      </c>
      <c r="T38" s="21">
        <f t="shared" si="14"/>
        <v>64.900000000000006</v>
      </c>
      <c r="U38" s="21">
        <f t="shared" si="14"/>
        <v>512.79999999999995</v>
      </c>
      <c r="V38" s="21">
        <f t="shared" si="14"/>
        <v>945.3</v>
      </c>
      <c r="W38" s="21">
        <f t="shared" si="14"/>
        <v>850.59999999999991</v>
      </c>
      <c r="X38" s="21">
        <f>SUM(X39:X42)</f>
        <v>1008.9999999999999</v>
      </c>
      <c r="Y38" s="21">
        <f>SUM(Y39:Y42)</f>
        <v>1163.5000000000002</v>
      </c>
      <c r="Z38" s="21">
        <f>SUM(Z39:Z42)</f>
        <v>1183.6999999999998</v>
      </c>
      <c r="AA38" s="21">
        <f t="shared" si="14"/>
        <v>1874.6999999999998</v>
      </c>
      <c r="AB38" s="23">
        <f t="shared" si="14"/>
        <v>10955.999999999998</v>
      </c>
      <c r="AC38" s="20">
        <f t="shared" si="1"/>
        <v>-5161.1000000000022</v>
      </c>
      <c r="AD38" s="23">
        <f t="shared" si="2"/>
        <v>-32.022510253085244</v>
      </c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</row>
    <row r="39" spans="1:49" s="40" customFormat="1" ht="18" customHeight="1">
      <c r="B39" s="46" t="s">
        <v>50</v>
      </c>
      <c r="C39" s="35">
        <f>+[2]PP!C37</f>
        <v>994.1</v>
      </c>
      <c r="D39" s="35">
        <f>+[2]PP!D37</f>
        <v>1039.7</v>
      </c>
      <c r="E39" s="35">
        <f>+[2]PP!E37</f>
        <v>1023.6</v>
      </c>
      <c r="F39" s="35">
        <f>+[2]PP!F37</f>
        <v>834.8</v>
      </c>
      <c r="G39" s="35">
        <f>+[2]PP!G37</f>
        <v>1013.1</v>
      </c>
      <c r="H39" s="35">
        <f>+[2]PP!H37</f>
        <v>817.5</v>
      </c>
      <c r="I39" s="35">
        <f>+[2]PP!I37</f>
        <v>911.9</v>
      </c>
      <c r="J39" s="35">
        <f>+[2]PP!J37</f>
        <v>947.1</v>
      </c>
      <c r="K39" s="36">
        <f>+[2]PP!K37</f>
        <v>792.6</v>
      </c>
      <c r="L39" s="36">
        <f>+[2]PP!L37</f>
        <v>1084.5</v>
      </c>
      <c r="M39" s="36">
        <v>935.6</v>
      </c>
      <c r="N39" s="36">
        <v>1047.5</v>
      </c>
      <c r="O39" s="31">
        <f>SUM(C39:N39)</f>
        <v>11442</v>
      </c>
      <c r="P39" s="36">
        <f>+[2]PP!P37</f>
        <v>1141</v>
      </c>
      <c r="Q39" s="36">
        <f>+[2]PP!Q37</f>
        <v>971.4</v>
      </c>
      <c r="R39" s="36">
        <f>+[2]PP!R37</f>
        <v>641.79999999999995</v>
      </c>
      <c r="S39" s="36">
        <f>+[2]PP!S37</f>
        <v>0</v>
      </c>
      <c r="T39" s="36">
        <f>+[2]PP!T37</f>
        <v>58.3</v>
      </c>
      <c r="U39" s="36">
        <f>+[2]PP!U37</f>
        <v>478.6</v>
      </c>
      <c r="V39" s="36">
        <f>+[2]PP!V37</f>
        <v>846.3</v>
      </c>
      <c r="W39" s="36">
        <f>+[2]PP!W37</f>
        <v>731.8</v>
      </c>
      <c r="X39" s="36">
        <f>+[2]PP!X37</f>
        <v>875.4</v>
      </c>
      <c r="Y39" s="36">
        <f>+[2]PP!Y37</f>
        <v>1011.7</v>
      </c>
      <c r="Z39" s="36">
        <f>+[2]PP!Z37</f>
        <v>950.2</v>
      </c>
      <c r="AA39" s="36">
        <f>+[2]PP!AA37</f>
        <v>1175.5999999999999</v>
      </c>
      <c r="AB39" s="32">
        <f>SUM(P39:AA39)</f>
        <v>8882.0999999999985</v>
      </c>
      <c r="AC39" s="35">
        <f t="shared" si="1"/>
        <v>-2559.9000000000015</v>
      </c>
      <c r="AD39" s="42">
        <f t="shared" si="2"/>
        <v>-22.372836916622983</v>
      </c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</row>
    <row r="40" spans="1:49" s="40" customFormat="1" ht="18" customHeight="1">
      <c r="B40" s="46" t="s">
        <v>51</v>
      </c>
      <c r="C40" s="35">
        <f>+[2]PP!C38</f>
        <v>1019.2</v>
      </c>
      <c r="D40" s="35">
        <f>+[2]PP!D38</f>
        <v>59.6</v>
      </c>
      <c r="E40" s="35">
        <f>+[2]PP!E38</f>
        <v>48.9</v>
      </c>
      <c r="F40" s="35">
        <f>+[2]PP!F38</f>
        <v>41.1</v>
      </c>
      <c r="G40" s="35">
        <f>+[2]PP!G38</f>
        <v>45.7</v>
      </c>
      <c r="H40" s="35">
        <f>+[2]PP!H38</f>
        <v>34.200000000000003</v>
      </c>
      <c r="I40" s="35">
        <f>+[2]PP!I38</f>
        <v>39.200000000000003</v>
      </c>
      <c r="J40" s="35">
        <f>+[2]PP!J38</f>
        <v>38.6</v>
      </c>
      <c r="K40" s="36">
        <f>+[2]PP!K38</f>
        <v>106</v>
      </c>
      <c r="L40" s="36">
        <f>+[2]PP!L38</f>
        <v>414</v>
      </c>
      <c r="M40" s="36">
        <v>381.8</v>
      </c>
      <c r="N40" s="36">
        <v>1178.3</v>
      </c>
      <c r="O40" s="31">
        <f>SUM(C40:N40)</f>
        <v>3406.6000000000004</v>
      </c>
      <c r="P40" s="36">
        <f>+[2]PP!P38</f>
        <v>243.2</v>
      </c>
      <c r="Q40" s="36">
        <f>+[2]PP!Q38</f>
        <v>44.2</v>
      </c>
      <c r="R40" s="36">
        <f>+[2]PP!R38</f>
        <v>27.8</v>
      </c>
      <c r="S40" s="36">
        <f>+[2]PP!S38</f>
        <v>0.2</v>
      </c>
      <c r="T40" s="36">
        <f>+[2]PP!T38</f>
        <v>3.9</v>
      </c>
      <c r="U40" s="36">
        <f>+[2]PP!U38</f>
        <v>22.4</v>
      </c>
      <c r="V40" s="36">
        <f>+[2]PP!V38</f>
        <v>31.6</v>
      </c>
      <c r="W40" s="36">
        <f>+[2]PP!W38</f>
        <v>27.8</v>
      </c>
      <c r="X40" s="36">
        <f>+[2]PP!X38</f>
        <v>35.299999999999997</v>
      </c>
      <c r="Y40" s="36">
        <f>+[2]PP!Y38</f>
        <v>39</v>
      </c>
      <c r="Z40" s="36">
        <f>+[2]PP!Z38</f>
        <v>118.8</v>
      </c>
      <c r="AA40" s="36">
        <f>+[2]PP!AA38</f>
        <v>595.1</v>
      </c>
      <c r="AB40" s="32">
        <f>SUM(P40:AA40)</f>
        <v>1189.3</v>
      </c>
      <c r="AC40" s="35">
        <f t="shared" si="1"/>
        <v>-2217.3000000000002</v>
      </c>
      <c r="AD40" s="42">
        <f t="shared" si="2"/>
        <v>-65.088357893500842</v>
      </c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</row>
    <row r="41" spans="1:49" s="40" customFormat="1" ht="18" customHeight="1">
      <c r="B41" s="41" t="s">
        <v>52</v>
      </c>
      <c r="C41" s="35">
        <f>+[2]PP!C42</f>
        <v>88.3</v>
      </c>
      <c r="D41" s="35">
        <f>+[2]PP!D42</f>
        <v>86.2</v>
      </c>
      <c r="E41" s="35">
        <f>+[2]PP!E42</f>
        <v>83.9</v>
      </c>
      <c r="F41" s="35">
        <f>+[2]PP!F42</f>
        <v>77.7</v>
      </c>
      <c r="G41" s="35">
        <f>+[2]PP!G42</f>
        <v>83.9</v>
      </c>
      <c r="H41" s="35">
        <f>+[2]PP!H42</f>
        <v>83.4</v>
      </c>
      <c r="I41" s="35">
        <f>+[2]PP!I42</f>
        <v>80</v>
      </c>
      <c r="J41" s="35">
        <f>+[2]PP!J42</f>
        <v>83.6</v>
      </c>
      <c r="K41" s="36">
        <f>+[2]PP!K42</f>
        <v>80.7</v>
      </c>
      <c r="L41" s="36">
        <f>+[2]PP!L42</f>
        <v>79.7</v>
      </c>
      <c r="M41" s="36">
        <v>79.400000000000006</v>
      </c>
      <c r="N41" s="36">
        <v>79</v>
      </c>
      <c r="O41" s="31">
        <f>SUM(C41:N41)</f>
        <v>985.80000000000007</v>
      </c>
      <c r="P41" s="36">
        <f>+[2]PP!P42</f>
        <v>82</v>
      </c>
      <c r="Q41" s="36">
        <f>+[2]PP!Q42</f>
        <v>82.3</v>
      </c>
      <c r="R41" s="36">
        <f>+[2]PP!R42</f>
        <v>50.6</v>
      </c>
      <c r="S41" s="36">
        <f>+[2]PP!S42</f>
        <v>3.8</v>
      </c>
      <c r="T41" s="36">
        <f>+[2]PP!T42</f>
        <v>1.2</v>
      </c>
      <c r="U41" s="36">
        <f>+[2]PP!U42</f>
        <v>11.3</v>
      </c>
      <c r="V41" s="36">
        <f>+[2]PP!V42</f>
        <v>60.9</v>
      </c>
      <c r="W41" s="36">
        <f>+[2]PP!W42</f>
        <v>72.400000000000006</v>
      </c>
      <c r="X41" s="36">
        <f>+[2]PP!X42</f>
        <v>75.3</v>
      </c>
      <c r="Y41" s="36">
        <f>+[2]PP!Y42</f>
        <v>83.4</v>
      </c>
      <c r="Z41" s="36">
        <f>+[2]PP!Z42</f>
        <v>84.1</v>
      </c>
      <c r="AA41" s="36">
        <f>+[2]PP!AA42</f>
        <v>77.900000000000006</v>
      </c>
      <c r="AB41" s="32">
        <f>SUM(P41:AA41)</f>
        <v>685.2</v>
      </c>
      <c r="AC41" s="35">
        <f t="shared" si="1"/>
        <v>-300.60000000000002</v>
      </c>
      <c r="AD41" s="42">
        <f t="shared" si="2"/>
        <v>-30.493000608642728</v>
      </c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</row>
    <row r="42" spans="1:49" s="40" customFormat="1" ht="18" customHeight="1">
      <c r="B42" s="41" t="s">
        <v>53</v>
      </c>
      <c r="C42" s="35">
        <f>+[2]PP!C43</f>
        <v>23.4</v>
      </c>
      <c r="D42" s="35">
        <f>+[2]PP!D43</f>
        <v>23.2</v>
      </c>
      <c r="E42" s="35">
        <f>+[2]PP!E43</f>
        <v>24</v>
      </c>
      <c r="F42" s="35">
        <f>+[2]PP!F43</f>
        <v>25</v>
      </c>
      <c r="G42" s="35">
        <f>+[2]PP!G43</f>
        <v>23.4</v>
      </c>
      <c r="H42" s="35">
        <f>+[2]PP!H43</f>
        <v>24</v>
      </c>
      <c r="I42" s="35">
        <f>+[2]PP!I43</f>
        <v>23.9</v>
      </c>
      <c r="J42" s="35">
        <f>+[2]PP!J43</f>
        <v>23.3</v>
      </c>
      <c r="K42" s="36">
        <f>+[2]PP!K43</f>
        <v>23.2</v>
      </c>
      <c r="L42" s="36">
        <f>+[2]PP!L43</f>
        <v>23.3</v>
      </c>
      <c r="M42" s="36">
        <v>23.1</v>
      </c>
      <c r="N42" s="36">
        <v>22.9</v>
      </c>
      <c r="O42" s="31">
        <f>SUM(C42:N42)</f>
        <v>282.7</v>
      </c>
      <c r="P42" s="36">
        <f>+[2]PP!P43</f>
        <v>23.5</v>
      </c>
      <c r="Q42" s="36">
        <f>+[2]PP!Q43</f>
        <v>23.4</v>
      </c>
      <c r="R42" s="36">
        <f>+[2]PP!R43</f>
        <v>16</v>
      </c>
      <c r="S42" s="36">
        <f>+[2]PP!S43</f>
        <v>0.3</v>
      </c>
      <c r="T42" s="36">
        <f>+[2]PP!T43</f>
        <v>1.5</v>
      </c>
      <c r="U42" s="36">
        <f>+[2]PP!U43</f>
        <v>0.5</v>
      </c>
      <c r="V42" s="36">
        <f>+[2]PP!V43</f>
        <v>6.5</v>
      </c>
      <c r="W42" s="36">
        <f>+[2]PP!W43</f>
        <v>18.600000000000001</v>
      </c>
      <c r="X42" s="36">
        <f>+[2]PP!X43</f>
        <v>23</v>
      </c>
      <c r="Y42" s="36">
        <f>+[2]PP!Y43</f>
        <v>29.4</v>
      </c>
      <c r="Z42" s="36">
        <f>+[2]PP!Z43</f>
        <v>30.6</v>
      </c>
      <c r="AA42" s="36">
        <f>+[2]PP!AA43</f>
        <v>26.1</v>
      </c>
      <c r="AB42" s="32">
        <f>SUM(P42:AA42)</f>
        <v>199.39999999999998</v>
      </c>
      <c r="AC42" s="29">
        <f t="shared" si="1"/>
        <v>-83.300000000000011</v>
      </c>
      <c r="AD42" s="32">
        <f t="shared" si="2"/>
        <v>-29.46586487442519</v>
      </c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</row>
    <row r="43" spans="1:49" s="40" customFormat="1" ht="18" customHeight="1">
      <c r="B43" s="33" t="s">
        <v>54</v>
      </c>
      <c r="C43" s="47">
        <v>93</v>
      </c>
      <c r="D43" s="47">
        <v>81.3</v>
      </c>
      <c r="E43" s="47">
        <v>110.7</v>
      </c>
      <c r="F43" s="47">
        <v>107.1</v>
      </c>
      <c r="G43" s="47">
        <v>137</v>
      </c>
      <c r="H43" s="47">
        <v>105.5</v>
      </c>
      <c r="I43" s="47">
        <v>112.7</v>
      </c>
      <c r="J43" s="47">
        <v>127.3</v>
      </c>
      <c r="K43" s="47">
        <v>117</v>
      </c>
      <c r="L43" s="47">
        <v>121.8</v>
      </c>
      <c r="M43" s="47">
        <v>113</v>
      </c>
      <c r="N43" s="47">
        <v>172.5</v>
      </c>
      <c r="O43" s="26">
        <f>SUM(C43:N43)</f>
        <v>1398.9</v>
      </c>
      <c r="P43" s="21">
        <v>98.5</v>
      </c>
      <c r="Q43" s="21">
        <v>64.599999999999994</v>
      </c>
      <c r="R43" s="21">
        <v>47.2</v>
      </c>
      <c r="S43" s="21">
        <v>12.9</v>
      </c>
      <c r="T43" s="21">
        <v>16.600000000000001</v>
      </c>
      <c r="U43" s="21">
        <v>33.9</v>
      </c>
      <c r="V43" s="21">
        <v>56.4</v>
      </c>
      <c r="W43" s="21">
        <v>47.4</v>
      </c>
      <c r="X43" s="21">
        <v>41.8</v>
      </c>
      <c r="Y43" s="21">
        <v>44.4</v>
      </c>
      <c r="Z43" s="21">
        <v>37.4</v>
      </c>
      <c r="AA43" s="21">
        <v>203.5</v>
      </c>
      <c r="AB43" s="27">
        <f>SUM(P43:AA43)</f>
        <v>704.59999999999991</v>
      </c>
      <c r="AC43" s="20">
        <f t="shared" si="1"/>
        <v>-694.30000000000018</v>
      </c>
      <c r="AD43" s="23">
        <f t="shared" si="2"/>
        <v>-49.631853599256573</v>
      </c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</row>
    <row r="44" spans="1:49" s="40" customFormat="1" ht="18" customHeight="1">
      <c r="B44" s="48" t="s">
        <v>55</v>
      </c>
      <c r="C44" s="20">
        <f t="shared" ref="C44:AB44" si="15">SUM(C45:C46)</f>
        <v>693</v>
      </c>
      <c r="D44" s="20">
        <f t="shared" si="15"/>
        <v>669.8</v>
      </c>
      <c r="E44" s="20">
        <f t="shared" si="15"/>
        <v>676.6</v>
      </c>
      <c r="F44" s="20">
        <f t="shared" si="15"/>
        <v>704.19999999999993</v>
      </c>
      <c r="G44" s="20">
        <f t="shared" si="15"/>
        <v>620.90000000000009</v>
      </c>
      <c r="H44" s="20">
        <f t="shared" si="15"/>
        <v>570.59999999999991</v>
      </c>
      <c r="I44" s="20">
        <f t="shared" si="15"/>
        <v>639.4</v>
      </c>
      <c r="J44" s="20">
        <f t="shared" si="15"/>
        <v>638</v>
      </c>
      <c r="K44" s="21">
        <f>SUM(K45:K46)</f>
        <v>571.29999999999995</v>
      </c>
      <c r="L44" s="21">
        <f>SUM(L45:L46)</f>
        <v>427.5</v>
      </c>
      <c r="M44" s="21">
        <f>SUM(M45:M46)</f>
        <v>474.1</v>
      </c>
      <c r="N44" s="21">
        <f t="shared" si="15"/>
        <v>497.3</v>
      </c>
      <c r="O44" s="22">
        <f t="shared" si="15"/>
        <v>7182.7</v>
      </c>
      <c r="P44" s="21">
        <f t="shared" si="15"/>
        <v>672.5</v>
      </c>
      <c r="Q44" s="21">
        <f t="shared" si="15"/>
        <v>627.79999999999995</v>
      </c>
      <c r="R44" s="21">
        <f t="shared" si="15"/>
        <v>552.5</v>
      </c>
      <c r="S44" s="21">
        <f t="shared" si="15"/>
        <v>90.399999999999991</v>
      </c>
      <c r="T44" s="21">
        <f t="shared" si="15"/>
        <v>25.200000000000003</v>
      </c>
      <c r="U44" s="21">
        <f t="shared" si="15"/>
        <v>14.7</v>
      </c>
      <c r="V44" s="21">
        <f t="shared" si="15"/>
        <v>50.7</v>
      </c>
      <c r="W44" s="21">
        <f t="shared" si="15"/>
        <v>140.4</v>
      </c>
      <c r="X44" s="21">
        <f>SUM(X45:X46)</f>
        <v>133.4</v>
      </c>
      <c r="Y44" s="21">
        <f>SUM(Y45:Y46)</f>
        <v>162.6</v>
      </c>
      <c r="Z44" s="21">
        <f>SUM(Z45:Z46)</f>
        <v>199.9</v>
      </c>
      <c r="AA44" s="21">
        <f t="shared" si="15"/>
        <v>227.1</v>
      </c>
      <c r="AB44" s="23">
        <f t="shared" si="15"/>
        <v>2897.2</v>
      </c>
      <c r="AC44" s="20">
        <f t="shared" si="1"/>
        <v>-4285.5</v>
      </c>
      <c r="AD44" s="23">
        <f t="shared" si="2"/>
        <v>-59.66419313071686</v>
      </c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</row>
    <row r="45" spans="1:49" s="40" customFormat="1" ht="18" customHeight="1">
      <c r="B45" s="41" t="s">
        <v>56</v>
      </c>
      <c r="C45" s="35">
        <f>+[2]PP!C51</f>
        <v>692.8</v>
      </c>
      <c r="D45" s="35">
        <f>+[2]PP!D51</f>
        <v>669.5</v>
      </c>
      <c r="E45" s="35">
        <f>+[2]PP!E51</f>
        <v>676.6</v>
      </c>
      <c r="F45" s="35">
        <f>+[2]PP!F51</f>
        <v>703.8</v>
      </c>
      <c r="G45" s="35">
        <f>+[2]PP!G51</f>
        <v>620.70000000000005</v>
      </c>
      <c r="H45" s="35">
        <f>+[2]PP!H51</f>
        <v>570.29999999999995</v>
      </c>
      <c r="I45" s="35">
        <f>+[2]PP!I51</f>
        <v>639.29999999999995</v>
      </c>
      <c r="J45" s="35">
        <f>+[2]PP!J51</f>
        <v>637.9</v>
      </c>
      <c r="K45" s="36">
        <f>+[2]PP!K51</f>
        <v>571</v>
      </c>
      <c r="L45" s="36">
        <f>+[2]PP!L51</f>
        <v>427.5</v>
      </c>
      <c r="M45" s="36">
        <v>473.5</v>
      </c>
      <c r="N45" s="36">
        <v>497.2</v>
      </c>
      <c r="O45" s="31">
        <f>SUM(C45:N45)</f>
        <v>7180.0999999999995</v>
      </c>
      <c r="P45" s="36">
        <f>+[2]PP!P51</f>
        <v>672.4</v>
      </c>
      <c r="Q45" s="36">
        <f>+[2]PP!Q51</f>
        <v>627.5</v>
      </c>
      <c r="R45" s="36">
        <f>+[2]PP!R51</f>
        <v>552.1</v>
      </c>
      <c r="S45" s="36">
        <f>+[2]PP!S51</f>
        <v>90.3</v>
      </c>
      <c r="T45" s="36">
        <f>+[2]PP!T51</f>
        <v>24.6</v>
      </c>
      <c r="U45" s="36">
        <f>+[2]PP!U51</f>
        <v>14.7</v>
      </c>
      <c r="V45" s="36">
        <f>+[2]PP!V51</f>
        <v>50.1</v>
      </c>
      <c r="W45" s="36">
        <f>+[2]PP!W51</f>
        <v>140.1</v>
      </c>
      <c r="X45" s="36">
        <f>+[2]PP!X51</f>
        <v>132.80000000000001</v>
      </c>
      <c r="Y45" s="36">
        <f>+[2]PP!Y51</f>
        <v>162.6</v>
      </c>
      <c r="Z45" s="36">
        <f>+[2]PP!Z51</f>
        <v>199.6</v>
      </c>
      <c r="AA45" s="36">
        <f>+[2]PP!AA51</f>
        <v>227.1</v>
      </c>
      <c r="AB45" s="32">
        <f>SUM(P45:AA45)</f>
        <v>2893.8999999999996</v>
      </c>
      <c r="AC45" s="35">
        <f t="shared" si="1"/>
        <v>-4286.2</v>
      </c>
      <c r="AD45" s="42">
        <f t="shared" si="2"/>
        <v>-59.695547415774151</v>
      </c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</row>
    <row r="46" spans="1:49" s="40" customFormat="1" ht="18" customHeight="1">
      <c r="B46" s="41" t="s">
        <v>36</v>
      </c>
      <c r="C46" s="35">
        <v>0.2</v>
      </c>
      <c r="D46" s="35">
        <v>0.3</v>
      </c>
      <c r="E46" s="35">
        <v>0</v>
      </c>
      <c r="F46" s="35">
        <v>0.4</v>
      </c>
      <c r="G46" s="35">
        <v>0.2</v>
      </c>
      <c r="H46" s="35">
        <v>0.3</v>
      </c>
      <c r="I46" s="35">
        <v>0.1</v>
      </c>
      <c r="J46" s="35">
        <v>0.1</v>
      </c>
      <c r="K46" s="36">
        <v>0.3</v>
      </c>
      <c r="L46" s="36">
        <v>0</v>
      </c>
      <c r="M46" s="36">
        <v>0.6</v>
      </c>
      <c r="N46" s="36">
        <v>0.1</v>
      </c>
      <c r="O46" s="31">
        <f>SUM(C46:N46)</f>
        <v>2.6000000000000005</v>
      </c>
      <c r="P46" s="36">
        <v>0.1</v>
      </c>
      <c r="Q46" s="36">
        <v>0.3</v>
      </c>
      <c r="R46" s="36">
        <v>0.4</v>
      </c>
      <c r="S46" s="36">
        <v>0.1</v>
      </c>
      <c r="T46" s="36">
        <v>0.6</v>
      </c>
      <c r="U46" s="36">
        <v>0</v>
      </c>
      <c r="V46" s="36">
        <v>0.6</v>
      </c>
      <c r="W46" s="36">
        <v>0.3</v>
      </c>
      <c r="X46" s="36">
        <v>0.6</v>
      </c>
      <c r="Y46" s="36">
        <v>0</v>
      </c>
      <c r="Z46" s="36">
        <v>0.3</v>
      </c>
      <c r="AA46" s="36">
        <v>0</v>
      </c>
      <c r="AB46" s="32">
        <f>SUM(P46:AA46)</f>
        <v>3.3</v>
      </c>
      <c r="AC46" s="35">
        <f t="shared" si="1"/>
        <v>0.69999999999999929</v>
      </c>
      <c r="AD46" s="42">
        <f t="shared" si="2"/>
        <v>26.923076923076888</v>
      </c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</row>
    <row r="47" spans="1:49" ht="18" customHeight="1">
      <c r="B47" s="48" t="s">
        <v>57</v>
      </c>
      <c r="C47" s="20">
        <f>+[2]PP!C54</f>
        <v>70</v>
      </c>
      <c r="D47" s="20">
        <f>+[2]PP!D54</f>
        <v>72.7</v>
      </c>
      <c r="E47" s="20">
        <f>+[2]PP!E54</f>
        <v>74.900000000000006</v>
      </c>
      <c r="F47" s="20">
        <f>+[2]PP!F54</f>
        <v>59.7</v>
      </c>
      <c r="G47" s="20">
        <f>+[2]PP!G54</f>
        <v>74.2</v>
      </c>
      <c r="H47" s="20">
        <f>+[2]PP!H54</f>
        <v>58.4</v>
      </c>
      <c r="I47" s="20">
        <f>+[2]PP!I54</f>
        <v>69.7</v>
      </c>
      <c r="J47" s="20">
        <f>+[2]PP!J54</f>
        <v>73.7</v>
      </c>
      <c r="K47" s="21">
        <f>+[2]PP!K54</f>
        <v>56.5</v>
      </c>
      <c r="L47" s="21">
        <f>+[2]PP!L54</f>
        <v>78.599999999999994</v>
      </c>
      <c r="M47" s="21">
        <v>69.099999999999994</v>
      </c>
      <c r="N47" s="21">
        <v>77</v>
      </c>
      <c r="O47" s="26">
        <f>SUM(C47:N47)</f>
        <v>834.5</v>
      </c>
      <c r="P47" s="21">
        <f>+[2]PP!P54</f>
        <v>83.7</v>
      </c>
      <c r="Q47" s="21">
        <f>+[2]PP!Q54</f>
        <v>65.5</v>
      </c>
      <c r="R47" s="21">
        <f>+[2]PP!R54</f>
        <v>47</v>
      </c>
      <c r="S47" s="21">
        <f>+[2]PP!S54</f>
        <v>0</v>
      </c>
      <c r="T47" s="21">
        <f>+[2]PP!T54</f>
        <v>3.9</v>
      </c>
      <c r="U47" s="21">
        <f>+[2]PP!U54</f>
        <v>31.9</v>
      </c>
      <c r="V47" s="21">
        <f>+[2]PP!V54</f>
        <v>61.6</v>
      </c>
      <c r="W47" s="21">
        <f>+[2]PP!W54</f>
        <v>50.3</v>
      </c>
      <c r="X47" s="21">
        <f>+[2]PP!X54</f>
        <v>60.1</v>
      </c>
      <c r="Y47" s="21">
        <f>+[2]PP!Y54</f>
        <v>73</v>
      </c>
      <c r="Z47" s="21">
        <f>+[2]PP!Z54</f>
        <v>68.599999999999994</v>
      </c>
      <c r="AA47" s="21">
        <f>+[2]PP!AA54</f>
        <v>83.5</v>
      </c>
      <c r="AB47" s="27">
        <f>SUM(P47:AA47)</f>
        <v>629.1</v>
      </c>
      <c r="AC47" s="20">
        <f t="shared" si="1"/>
        <v>-205.39999999999998</v>
      </c>
      <c r="AD47" s="23">
        <f t="shared" si="2"/>
        <v>-24.61354104254044</v>
      </c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</row>
    <row r="48" spans="1:49" ht="18" customHeight="1">
      <c r="A48" s="49"/>
      <c r="B48" s="48" t="s">
        <v>58</v>
      </c>
      <c r="C48" s="20">
        <f>+[2]PP!C55</f>
        <v>0.3</v>
      </c>
      <c r="D48" s="20">
        <f>+[2]PP!D55</f>
        <v>0</v>
      </c>
      <c r="E48" s="20">
        <f>+[2]PP!E55</f>
        <v>0.1</v>
      </c>
      <c r="F48" s="20">
        <f>+[2]PP!F55</f>
        <v>0.1</v>
      </c>
      <c r="G48" s="20">
        <f>+[2]PP!G55</f>
        <v>0.4</v>
      </c>
      <c r="H48" s="20">
        <f>+[2]PP!H55</f>
        <v>0.1</v>
      </c>
      <c r="I48" s="20">
        <f>+[2]PP!I55</f>
        <v>0</v>
      </c>
      <c r="J48" s="20">
        <f>+[2]PP!J55</f>
        <v>0.1</v>
      </c>
      <c r="K48" s="21">
        <f>+[2]PP!K55</f>
        <v>0.1</v>
      </c>
      <c r="L48" s="21">
        <f>+[2]PP!L55</f>
        <v>0.1</v>
      </c>
      <c r="M48" s="21">
        <v>0.2</v>
      </c>
      <c r="N48" s="21">
        <v>0.1</v>
      </c>
      <c r="O48" s="26">
        <f>SUM(C48:N48)</f>
        <v>1.6000000000000003</v>
      </c>
      <c r="P48" s="21">
        <f>+[2]PP!P55</f>
        <v>0.1</v>
      </c>
      <c r="Q48" s="21">
        <f>+[2]PP!Q55</f>
        <v>0.1</v>
      </c>
      <c r="R48" s="21">
        <f>+[2]PP!R55</f>
        <v>0.1</v>
      </c>
      <c r="S48" s="21">
        <f>+[2]PP!S55</f>
        <v>0</v>
      </c>
      <c r="T48" s="21">
        <f>+[2]PP!T55</f>
        <v>0</v>
      </c>
      <c r="U48" s="21">
        <f>+[2]PP!U55</f>
        <v>0</v>
      </c>
      <c r="V48" s="21">
        <f>+[2]PP!V55</f>
        <v>0.1</v>
      </c>
      <c r="W48" s="21">
        <f>+[2]PP!W55</f>
        <v>0.1</v>
      </c>
      <c r="X48" s="21">
        <f>+[2]PP!X55</f>
        <v>0.2</v>
      </c>
      <c r="Y48" s="21">
        <f>+[2]PP!Y55</f>
        <v>0.1</v>
      </c>
      <c r="Z48" s="21">
        <f>+[2]PP!Z55</f>
        <v>0.1</v>
      </c>
      <c r="AA48" s="21">
        <f>+[2]PP!AA55</f>
        <v>0.1</v>
      </c>
      <c r="AB48" s="27">
        <f>SUM(P48:AA48)</f>
        <v>0.99999999999999989</v>
      </c>
      <c r="AC48" s="20">
        <f t="shared" si="1"/>
        <v>-0.60000000000000042</v>
      </c>
      <c r="AD48" s="23">
        <v>0</v>
      </c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</row>
    <row r="49" spans="1:222" ht="18" customHeight="1">
      <c r="B49" s="19" t="s">
        <v>59</v>
      </c>
      <c r="C49" s="20">
        <f t="shared" ref="C49:AB49" si="16">+C50+C53+C56</f>
        <v>266.50000000000006</v>
      </c>
      <c r="D49" s="20">
        <f t="shared" si="16"/>
        <v>396.1</v>
      </c>
      <c r="E49" s="20">
        <f t="shared" si="16"/>
        <v>361.1</v>
      </c>
      <c r="F49" s="20">
        <f t="shared" si="16"/>
        <v>388.3</v>
      </c>
      <c r="G49" s="20">
        <f t="shared" si="16"/>
        <v>314.79999999999995</v>
      </c>
      <c r="H49" s="20">
        <f t="shared" si="16"/>
        <v>294.50000000000006</v>
      </c>
      <c r="I49" s="20">
        <f t="shared" si="16"/>
        <v>260.39999999999998</v>
      </c>
      <c r="J49" s="20">
        <f t="shared" si="16"/>
        <v>263.49999999999994</v>
      </c>
      <c r="K49" s="21">
        <f>+K50+K53+K56</f>
        <v>245</v>
      </c>
      <c r="L49" s="21">
        <f>+L50+L53+L56</f>
        <v>242.6</v>
      </c>
      <c r="M49" s="21">
        <f>+M50+M53+M56</f>
        <v>263.70000000000005</v>
      </c>
      <c r="N49" s="21">
        <f t="shared" si="16"/>
        <v>290.2</v>
      </c>
      <c r="O49" s="22">
        <f t="shared" si="16"/>
        <v>3586.7</v>
      </c>
      <c r="P49" s="21">
        <f t="shared" si="16"/>
        <v>294.3</v>
      </c>
      <c r="Q49" s="21">
        <f t="shared" si="16"/>
        <v>369.6</v>
      </c>
      <c r="R49" s="21">
        <f t="shared" si="16"/>
        <v>330.1</v>
      </c>
      <c r="S49" s="21">
        <f t="shared" si="16"/>
        <v>132.20000000000002</v>
      </c>
      <c r="T49" s="21">
        <f t="shared" si="16"/>
        <v>28.7</v>
      </c>
      <c r="U49" s="21">
        <f t="shared" si="16"/>
        <v>38.5</v>
      </c>
      <c r="V49" s="21">
        <f t="shared" si="16"/>
        <v>74.3</v>
      </c>
      <c r="W49" s="21">
        <f t="shared" si="16"/>
        <v>94.1</v>
      </c>
      <c r="X49" s="21">
        <f>+X50+X53+X56</f>
        <v>152.40000000000003</v>
      </c>
      <c r="Y49" s="21">
        <f>+Y50+Y53+Y56</f>
        <v>131.80000000000001</v>
      </c>
      <c r="Z49" s="21">
        <f>+Z50+Z53+Z56</f>
        <v>168.4</v>
      </c>
      <c r="AA49" s="21">
        <f t="shared" si="16"/>
        <v>255.2</v>
      </c>
      <c r="AB49" s="23">
        <f t="shared" si="16"/>
        <v>2069.6</v>
      </c>
      <c r="AC49" s="20">
        <f t="shared" si="1"/>
        <v>-1517.1</v>
      </c>
      <c r="AD49" s="23">
        <f>+AC49/O49*100</f>
        <v>-42.297934034070316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</row>
    <row r="50" spans="1:222" ht="18" customHeight="1">
      <c r="B50" s="50" t="s">
        <v>60</v>
      </c>
      <c r="C50" s="20">
        <f t="shared" ref="C50:AB50" si="17">+C51+C52</f>
        <v>0.1</v>
      </c>
      <c r="D50" s="20">
        <f t="shared" si="17"/>
        <v>0</v>
      </c>
      <c r="E50" s="20">
        <f t="shared" si="17"/>
        <v>0.2</v>
      </c>
      <c r="F50" s="20">
        <f t="shared" si="17"/>
        <v>0.1</v>
      </c>
      <c r="G50" s="20">
        <f t="shared" si="17"/>
        <v>0</v>
      </c>
      <c r="H50" s="20">
        <f t="shared" si="17"/>
        <v>1.1000000000000001</v>
      </c>
      <c r="I50" s="20">
        <f t="shared" si="17"/>
        <v>0.1</v>
      </c>
      <c r="J50" s="20">
        <f t="shared" si="17"/>
        <v>0</v>
      </c>
      <c r="K50" s="21">
        <f>+K51+K52</f>
        <v>0.1</v>
      </c>
      <c r="L50" s="21">
        <f>+L51+L52</f>
        <v>0.1</v>
      </c>
      <c r="M50" s="21">
        <f>+M51+M52</f>
        <v>0.1</v>
      </c>
      <c r="N50" s="21">
        <f t="shared" si="17"/>
        <v>0</v>
      </c>
      <c r="O50" s="22">
        <f t="shared" si="17"/>
        <v>1.9000000000000004</v>
      </c>
      <c r="P50" s="21">
        <f t="shared" si="17"/>
        <v>0.6</v>
      </c>
      <c r="Q50" s="21">
        <f t="shared" si="17"/>
        <v>0</v>
      </c>
      <c r="R50" s="21">
        <f t="shared" si="17"/>
        <v>0</v>
      </c>
      <c r="S50" s="21">
        <f t="shared" si="17"/>
        <v>0</v>
      </c>
      <c r="T50" s="21">
        <f t="shared" si="17"/>
        <v>0</v>
      </c>
      <c r="U50" s="21">
        <f t="shared" si="17"/>
        <v>0</v>
      </c>
      <c r="V50" s="21">
        <f t="shared" si="17"/>
        <v>0</v>
      </c>
      <c r="W50" s="21">
        <f t="shared" si="17"/>
        <v>0</v>
      </c>
      <c r="X50" s="21">
        <f t="shared" si="17"/>
        <v>0</v>
      </c>
      <c r="Y50" s="21">
        <f t="shared" si="17"/>
        <v>0</v>
      </c>
      <c r="Z50" s="21">
        <f t="shared" si="17"/>
        <v>0</v>
      </c>
      <c r="AA50" s="21">
        <f t="shared" si="17"/>
        <v>0.1</v>
      </c>
      <c r="AB50" s="23">
        <f t="shared" si="17"/>
        <v>0.7</v>
      </c>
      <c r="AC50" s="20">
        <f t="shared" si="1"/>
        <v>-1.2000000000000004</v>
      </c>
      <c r="AD50" s="23">
        <f>+AC50/O50*100</f>
        <v>-63.15789473684211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</row>
    <row r="51" spans="1:222" ht="18" customHeight="1">
      <c r="B51" s="46" t="s">
        <v>61</v>
      </c>
      <c r="C51" s="37">
        <v>0.1</v>
      </c>
      <c r="D51" s="37">
        <v>0</v>
      </c>
      <c r="E51" s="37">
        <v>0.2</v>
      </c>
      <c r="F51" s="37">
        <v>0.1</v>
      </c>
      <c r="G51" s="37">
        <v>0</v>
      </c>
      <c r="H51" s="37">
        <v>1.1000000000000001</v>
      </c>
      <c r="I51" s="37">
        <v>0.1</v>
      </c>
      <c r="J51" s="37">
        <v>0</v>
      </c>
      <c r="K51" s="37">
        <v>0.1</v>
      </c>
      <c r="L51" s="37">
        <v>0.1</v>
      </c>
      <c r="M51" s="37">
        <v>0.1</v>
      </c>
      <c r="N51" s="37">
        <v>0</v>
      </c>
      <c r="O51" s="31">
        <f>SUM(C51:N51)</f>
        <v>1.9000000000000004</v>
      </c>
      <c r="P51" s="36">
        <v>0.6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0.1</v>
      </c>
      <c r="AB51" s="32">
        <f>SUM(P51:AA51)</f>
        <v>0.7</v>
      </c>
      <c r="AC51" s="35">
        <f t="shared" si="1"/>
        <v>-1.2000000000000004</v>
      </c>
      <c r="AD51" s="42">
        <f>+AC51/O51*100</f>
        <v>-63.15789473684211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222" ht="18" customHeight="1">
      <c r="B52" s="46" t="s">
        <v>62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6">
        <v>0</v>
      </c>
      <c r="L52" s="36">
        <v>0</v>
      </c>
      <c r="M52" s="36">
        <v>0</v>
      </c>
      <c r="N52" s="36">
        <v>0</v>
      </c>
      <c r="O52" s="31">
        <f>SUM(C52:N52)</f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2">
        <f>SUM(P52:AA52)</f>
        <v>0</v>
      </c>
      <c r="AC52" s="35">
        <f t="shared" si="1"/>
        <v>0</v>
      </c>
      <c r="AD52" s="51">
        <v>0</v>
      </c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222" ht="18" customHeight="1">
      <c r="B53" s="50" t="s">
        <v>63</v>
      </c>
      <c r="C53" s="20">
        <f t="shared" ref="C53:AB53" si="18">+C54+C55</f>
        <v>262.10000000000002</v>
      </c>
      <c r="D53" s="20">
        <f t="shared" si="18"/>
        <v>391</v>
      </c>
      <c r="E53" s="20">
        <f t="shared" si="18"/>
        <v>355.6</v>
      </c>
      <c r="F53" s="20">
        <f t="shared" si="18"/>
        <v>383.5</v>
      </c>
      <c r="G53" s="20">
        <f t="shared" si="18"/>
        <v>309.09999999999997</v>
      </c>
      <c r="H53" s="20">
        <f t="shared" si="18"/>
        <v>288.8</v>
      </c>
      <c r="I53" s="20">
        <f t="shared" si="18"/>
        <v>255</v>
      </c>
      <c r="J53" s="20">
        <f t="shared" si="18"/>
        <v>258.59999999999997</v>
      </c>
      <c r="K53" s="21">
        <f>+K54+K55</f>
        <v>240.4</v>
      </c>
      <c r="L53" s="21">
        <f>+L54+L55</f>
        <v>237.2</v>
      </c>
      <c r="M53" s="21">
        <f>+M54+M55</f>
        <v>259.10000000000002</v>
      </c>
      <c r="N53" s="21">
        <f t="shared" si="18"/>
        <v>286.3</v>
      </c>
      <c r="O53" s="22">
        <f t="shared" si="18"/>
        <v>3526.7</v>
      </c>
      <c r="P53" s="21">
        <f t="shared" si="18"/>
        <v>289.09999999999997</v>
      </c>
      <c r="Q53" s="21">
        <f t="shared" si="18"/>
        <v>365</v>
      </c>
      <c r="R53" s="21">
        <f t="shared" si="18"/>
        <v>326.90000000000003</v>
      </c>
      <c r="S53" s="21">
        <f t="shared" si="18"/>
        <v>131.9</v>
      </c>
      <c r="T53" s="21">
        <f t="shared" si="18"/>
        <v>28.3</v>
      </c>
      <c r="U53" s="21">
        <f t="shared" si="18"/>
        <v>36.200000000000003</v>
      </c>
      <c r="V53" s="21">
        <f t="shared" si="18"/>
        <v>71.2</v>
      </c>
      <c r="W53" s="21">
        <f t="shared" si="18"/>
        <v>90.3</v>
      </c>
      <c r="X53" s="21">
        <f t="shared" si="18"/>
        <v>148.60000000000002</v>
      </c>
      <c r="Y53" s="21">
        <f t="shared" si="18"/>
        <v>127.2</v>
      </c>
      <c r="Z53" s="21">
        <f t="shared" si="18"/>
        <v>163.9</v>
      </c>
      <c r="AA53" s="21">
        <f t="shared" si="18"/>
        <v>252.1</v>
      </c>
      <c r="AB53" s="23">
        <f t="shared" si="18"/>
        <v>2030.7</v>
      </c>
      <c r="AC53" s="20">
        <f t="shared" si="1"/>
        <v>-1495.9999999999998</v>
      </c>
      <c r="AD53" s="23">
        <f t="shared" ref="AD53:AD64" si="19">+AC53/O53*100</f>
        <v>-42.419258797175821</v>
      </c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</row>
    <row r="54" spans="1:222" ht="18" customHeight="1">
      <c r="A54" s="52"/>
      <c r="B54" s="41" t="s">
        <v>64</v>
      </c>
      <c r="C54" s="35">
        <f>+[2]PP!C76</f>
        <v>259.3</v>
      </c>
      <c r="D54" s="35">
        <f>+[2]PP!D76</f>
        <v>388.3</v>
      </c>
      <c r="E54" s="35">
        <f>+[2]PP!E76</f>
        <v>352.8</v>
      </c>
      <c r="F54" s="35">
        <f>+[2]PP!F76</f>
        <v>380.8</v>
      </c>
      <c r="G54" s="35">
        <f>+[2]PP!G76</f>
        <v>305.89999999999998</v>
      </c>
      <c r="H54" s="35">
        <f>+[2]PP!H76</f>
        <v>286.2</v>
      </c>
      <c r="I54" s="35">
        <f>+[2]PP!I76</f>
        <v>252.1</v>
      </c>
      <c r="J54" s="35">
        <f>+[2]PP!J76</f>
        <v>255.7</v>
      </c>
      <c r="K54" s="36">
        <f>+[2]PP!K76</f>
        <v>237.8</v>
      </c>
      <c r="L54" s="36">
        <f>+[2]PP!L76</f>
        <v>234.2</v>
      </c>
      <c r="M54" s="36">
        <v>256.60000000000002</v>
      </c>
      <c r="N54" s="36">
        <v>284.10000000000002</v>
      </c>
      <c r="O54" s="31">
        <f>SUM(C54:N54)</f>
        <v>3493.7999999999997</v>
      </c>
      <c r="P54" s="36">
        <f>+[2]PP!P76</f>
        <v>286.39999999999998</v>
      </c>
      <c r="Q54" s="36">
        <f>+[2]PP!Q76</f>
        <v>362.4</v>
      </c>
      <c r="R54" s="36">
        <f>+[2]PP!R76</f>
        <v>325.10000000000002</v>
      </c>
      <c r="S54" s="36">
        <f>+[2]PP!S76</f>
        <v>131.9</v>
      </c>
      <c r="T54" s="36">
        <f>+[2]PP!T76</f>
        <v>28.2</v>
      </c>
      <c r="U54" s="36">
        <f>+[2]PP!U76</f>
        <v>35.6</v>
      </c>
      <c r="V54" s="36">
        <f>+[2]PP!V76</f>
        <v>69.7</v>
      </c>
      <c r="W54" s="36">
        <f>+[2]PP!W76</f>
        <v>88.3</v>
      </c>
      <c r="X54" s="36">
        <f>+[2]PP!X76</f>
        <v>146.30000000000001</v>
      </c>
      <c r="Y54" s="36">
        <f>+[2]PP!Y76</f>
        <v>124</v>
      </c>
      <c r="Z54" s="36">
        <f>+[2]PP!Z76</f>
        <v>160.9</v>
      </c>
      <c r="AA54" s="36">
        <f>+[2]PP!AA76</f>
        <v>250.2</v>
      </c>
      <c r="AB54" s="32">
        <f>SUM(P54:AA54)</f>
        <v>2009</v>
      </c>
      <c r="AC54" s="35">
        <f t="shared" si="1"/>
        <v>-1484.7999999999997</v>
      </c>
      <c r="AD54" s="42">
        <f t="shared" si="19"/>
        <v>-42.49813956150895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</row>
    <row r="55" spans="1:222" ht="18" customHeight="1">
      <c r="B55" s="41" t="s">
        <v>36</v>
      </c>
      <c r="C55" s="35">
        <f>+[2]PP!C78</f>
        <v>2.8</v>
      </c>
      <c r="D55" s="35">
        <v>2.7</v>
      </c>
      <c r="E55" s="35">
        <f>+[2]PP!E78</f>
        <v>2.8</v>
      </c>
      <c r="F55" s="35">
        <f>+[2]PP!F78</f>
        <v>2.7</v>
      </c>
      <c r="G55" s="35">
        <f>+[2]PP!G78</f>
        <v>3.2</v>
      </c>
      <c r="H55" s="35">
        <f>+[2]PP!H78</f>
        <v>2.6</v>
      </c>
      <c r="I55" s="35">
        <f>+[2]PP!I78</f>
        <v>2.9</v>
      </c>
      <c r="J55" s="35">
        <f>+[2]PP!J78</f>
        <v>2.9</v>
      </c>
      <c r="K55" s="36">
        <f>+[2]PP!K78</f>
        <v>2.6</v>
      </c>
      <c r="L55" s="36">
        <f>+[2]PP!L78</f>
        <v>3</v>
      </c>
      <c r="M55" s="36">
        <v>2.5</v>
      </c>
      <c r="N55" s="36">
        <v>2.2000000000000002</v>
      </c>
      <c r="O55" s="31">
        <f>SUM(C55:N55)</f>
        <v>32.9</v>
      </c>
      <c r="P55" s="36">
        <f>+[2]PP!P78</f>
        <v>2.7</v>
      </c>
      <c r="Q55" s="36">
        <f>+[2]PP!Q78</f>
        <v>2.6</v>
      </c>
      <c r="R55" s="36">
        <f>+[2]PP!R78</f>
        <v>1.8</v>
      </c>
      <c r="S55" s="36">
        <f>+[2]PP!S78</f>
        <v>0</v>
      </c>
      <c r="T55" s="36">
        <f>+[2]PP!T78</f>
        <v>0.1</v>
      </c>
      <c r="U55" s="36">
        <f>+[2]PP!U78</f>
        <v>0.6</v>
      </c>
      <c r="V55" s="36">
        <f>+[2]PP!V78</f>
        <v>1.5</v>
      </c>
      <c r="W55" s="36">
        <f>+[2]PP!W78</f>
        <v>2</v>
      </c>
      <c r="X55" s="36">
        <f>+[2]PP!X78</f>
        <v>2.2999999999999998</v>
      </c>
      <c r="Y55" s="36">
        <f>+[2]PP!Y78</f>
        <v>3.2</v>
      </c>
      <c r="Z55" s="36">
        <f>+[2]PP!Z78</f>
        <v>3</v>
      </c>
      <c r="AA55" s="36">
        <f>+[2]PP!AA78</f>
        <v>1.9</v>
      </c>
      <c r="AB55" s="32">
        <f>SUM(P55:AA55)</f>
        <v>21.7</v>
      </c>
      <c r="AC55" s="35">
        <f t="shared" si="1"/>
        <v>-11.2</v>
      </c>
      <c r="AD55" s="42">
        <f t="shared" si="19"/>
        <v>-34.042553191489361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</row>
    <row r="56" spans="1:222" ht="18" customHeight="1">
      <c r="B56" s="50" t="s">
        <v>65</v>
      </c>
      <c r="C56" s="20">
        <f>+[2]PP!C81</f>
        <v>4.3</v>
      </c>
      <c r="D56" s="20">
        <f>+[2]PP!D81</f>
        <v>5.0999999999999996</v>
      </c>
      <c r="E56" s="20">
        <f>+[2]PP!E81</f>
        <v>5.3</v>
      </c>
      <c r="F56" s="20">
        <f>+[2]PP!F81</f>
        <v>4.7</v>
      </c>
      <c r="G56" s="20">
        <f>+[2]PP!G81</f>
        <v>5.7</v>
      </c>
      <c r="H56" s="20">
        <f>+[2]PP!H81</f>
        <v>4.5999999999999996</v>
      </c>
      <c r="I56" s="20">
        <f>+[2]PP!I81</f>
        <v>5.3</v>
      </c>
      <c r="J56" s="20">
        <f>+[2]PP!J81</f>
        <v>4.9000000000000004</v>
      </c>
      <c r="K56" s="21">
        <f>+[2]PP!K81</f>
        <v>4.5</v>
      </c>
      <c r="L56" s="21">
        <f>+[2]PP!L81</f>
        <v>5.3</v>
      </c>
      <c r="M56" s="21">
        <v>4.5</v>
      </c>
      <c r="N56" s="21">
        <v>3.9</v>
      </c>
      <c r="O56" s="21">
        <f>SUM(C56:N56)</f>
        <v>58.099999999999987</v>
      </c>
      <c r="P56" s="20">
        <f>+[2]PP!P81</f>
        <v>4.5999999999999996</v>
      </c>
      <c r="Q56" s="20">
        <f>+[2]PP!Q81</f>
        <v>4.5999999999999996</v>
      </c>
      <c r="R56" s="21">
        <f>+[2]PP!R81</f>
        <v>3.2</v>
      </c>
      <c r="S56" s="21">
        <f>+[2]PP!S81</f>
        <v>0.3</v>
      </c>
      <c r="T56" s="21">
        <f>+[2]PP!T81</f>
        <v>0.4</v>
      </c>
      <c r="U56" s="21">
        <f>+[2]PP!U81</f>
        <v>2.2999999999999998</v>
      </c>
      <c r="V56" s="21">
        <f>+[2]PP!V81</f>
        <v>3.1</v>
      </c>
      <c r="W56" s="21">
        <f>+[2]PP!W81</f>
        <v>3.8</v>
      </c>
      <c r="X56" s="21">
        <f>+[2]PP!X81</f>
        <v>3.8</v>
      </c>
      <c r="Y56" s="21">
        <f>+[2]PP!Y81</f>
        <v>4.5999999999999996</v>
      </c>
      <c r="Z56" s="21">
        <f>+[2]PP!Z81</f>
        <v>4.5</v>
      </c>
      <c r="AA56" s="21">
        <f>+[2]PP!AA81</f>
        <v>3</v>
      </c>
      <c r="AB56" s="27">
        <f>SUM(P56:AA56)</f>
        <v>38.200000000000003</v>
      </c>
      <c r="AC56" s="20">
        <f t="shared" si="1"/>
        <v>-19.899999999999984</v>
      </c>
      <c r="AD56" s="23">
        <f t="shared" si="19"/>
        <v>-34.251290877796883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</row>
    <row r="57" spans="1:222" ht="18" customHeight="1">
      <c r="B57" s="53" t="s">
        <v>66</v>
      </c>
      <c r="C57" s="20">
        <f t="shared" ref="C57:AB57" si="20">+C58+C62+C63</f>
        <v>741.80000000000007</v>
      </c>
      <c r="D57" s="20">
        <f t="shared" si="20"/>
        <v>806</v>
      </c>
      <c r="E57" s="20">
        <f t="shared" si="20"/>
        <v>920.1</v>
      </c>
      <c r="F57" s="20">
        <f t="shared" si="20"/>
        <v>702.8</v>
      </c>
      <c r="G57" s="20">
        <f t="shared" si="20"/>
        <v>873.40000000000009</v>
      </c>
      <c r="H57" s="20">
        <f t="shared" si="20"/>
        <v>1529.4</v>
      </c>
      <c r="I57" s="20">
        <f t="shared" si="20"/>
        <v>995.9</v>
      </c>
      <c r="J57" s="20">
        <f t="shared" si="20"/>
        <v>1252.2</v>
      </c>
      <c r="K57" s="21">
        <f>+K58+K62+K63</f>
        <v>919.6</v>
      </c>
      <c r="L57" s="21">
        <f>+L58+L62+L63</f>
        <v>1150.5</v>
      </c>
      <c r="M57" s="21">
        <f>+M58+M62+M63</f>
        <v>1011.3</v>
      </c>
      <c r="N57" s="21">
        <f t="shared" si="20"/>
        <v>909.90000000000009</v>
      </c>
      <c r="O57" s="22">
        <f t="shared" si="20"/>
        <v>11812.900000000001</v>
      </c>
      <c r="P57" s="21">
        <f t="shared" si="20"/>
        <v>1018.6</v>
      </c>
      <c r="Q57" s="21">
        <f t="shared" si="20"/>
        <v>1007.9000000000001</v>
      </c>
      <c r="R57" s="21">
        <f t="shared" si="20"/>
        <v>973.79999999999984</v>
      </c>
      <c r="S57" s="21">
        <f t="shared" si="20"/>
        <v>840.80000000000007</v>
      </c>
      <c r="T57" s="21">
        <f t="shared" si="20"/>
        <v>769</v>
      </c>
      <c r="U57" s="21">
        <f t="shared" si="20"/>
        <v>857.9</v>
      </c>
      <c r="V57" s="21">
        <f t="shared" si="20"/>
        <v>1078.9000000000001</v>
      </c>
      <c r="W57" s="21">
        <f t="shared" si="20"/>
        <v>869.8</v>
      </c>
      <c r="X57" s="21">
        <f t="shared" si="20"/>
        <v>933.8</v>
      </c>
      <c r="Y57" s="21">
        <f t="shared" si="20"/>
        <v>3975.5</v>
      </c>
      <c r="Z57" s="21">
        <f t="shared" si="20"/>
        <v>1072.7</v>
      </c>
      <c r="AA57" s="21">
        <f t="shared" si="20"/>
        <v>1305.9000000000001</v>
      </c>
      <c r="AB57" s="23">
        <f t="shared" si="20"/>
        <v>14704.599999999999</v>
      </c>
      <c r="AC57" s="20">
        <f t="shared" si="1"/>
        <v>2891.6999999999971</v>
      </c>
      <c r="AD57" s="23">
        <f t="shared" si="19"/>
        <v>24.479171075688413</v>
      </c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</row>
    <row r="58" spans="1:222" s="54" customFormat="1" ht="18" customHeight="1">
      <c r="B58" s="53" t="s">
        <v>67</v>
      </c>
      <c r="C58" s="20">
        <f t="shared" ref="C58:AB58" si="21">+C59</f>
        <v>202.8</v>
      </c>
      <c r="D58" s="20">
        <f t="shared" si="21"/>
        <v>210.4</v>
      </c>
      <c r="E58" s="20">
        <f t="shared" si="21"/>
        <v>161.4</v>
      </c>
      <c r="F58" s="20">
        <f t="shared" si="21"/>
        <v>167.1</v>
      </c>
      <c r="G58" s="20">
        <f t="shared" si="21"/>
        <v>151.69999999999999</v>
      </c>
      <c r="H58" s="20">
        <f t="shared" si="21"/>
        <v>180.60000000000002</v>
      </c>
      <c r="I58" s="20">
        <f t="shared" si="21"/>
        <v>178.7</v>
      </c>
      <c r="J58" s="20">
        <f t="shared" si="21"/>
        <v>204.5</v>
      </c>
      <c r="K58" s="21">
        <f t="shared" si="21"/>
        <v>173.5</v>
      </c>
      <c r="L58" s="21">
        <f t="shared" si="21"/>
        <v>229.1</v>
      </c>
      <c r="M58" s="21">
        <f t="shared" si="21"/>
        <v>176.8</v>
      </c>
      <c r="N58" s="21">
        <f t="shared" si="21"/>
        <v>266.3</v>
      </c>
      <c r="O58" s="22">
        <f t="shared" si="21"/>
        <v>2302.9</v>
      </c>
      <c r="P58" s="21">
        <f t="shared" si="21"/>
        <v>284.40000000000003</v>
      </c>
      <c r="Q58" s="21">
        <f t="shared" si="21"/>
        <v>211.5</v>
      </c>
      <c r="R58" s="21">
        <f t="shared" si="21"/>
        <v>216.7</v>
      </c>
      <c r="S58" s="21">
        <f t="shared" si="21"/>
        <v>242.3</v>
      </c>
      <c r="T58" s="21">
        <f t="shared" si="21"/>
        <v>215.3</v>
      </c>
      <c r="U58" s="21">
        <f t="shared" si="21"/>
        <v>206.1</v>
      </c>
      <c r="V58" s="21">
        <f t="shared" si="21"/>
        <v>239.5</v>
      </c>
      <c r="W58" s="21">
        <f t="shared" si="21"/>
        <v>183.5</v>
      </c>
      <c r="X58" s="21">
        <f t="shared" si="21"/>
        <v>220.7</v>
      </c>
      <c r="Y58" s="21">
        <f t="shared" si="21"/>
        <v>3060</v>
      </c>
      <c r="Z58" s="21">
        <f t="shared" si="21"/>
        <v>249.29999999999998</v>
      </c>
      <c r="AA58" s="21">
        <f t="shared" si="21"/>
        <v>345.2</v>
      </c>
      <c r="AB58" s="23">
        <f t="shared" si="21"/>
        <v>5674.5</v>
      </c>
      <c r="AC58" s="20">
        <f t="shared" si="1"/>
        <v>3371.6</v>
      </c>
      <c r="AD58" s="23">
        <f t="shared" si="19"/>
        <v>146.40670458986494</v>
      </c>
    </row>
    <row r="59" spans="1:222" ht="18" customHeight="1">
      <c r="B59" s="50" t="s">
        <v>68</v>
      </c>
      <c r="C59" s="20">
        <f t="shared" ref="C59:AB59" si="22">+C60+C61</f>
        <v>202.8</v>
      </c>
      <c r="D59" s="20">
        <f t="shared" si="22"/>
        <v>210.4</v>
      </c>
      <c r="E59" s="20">
        <f t="shared" si="22"/>
        <v>161.4</v>
      </c>
      <c r="F59" s="20">
        <f t="shared" si="22"/>
        <v>167.1</v>
      </c>
      <c r="G59" s="20">
        <f t="shared" si="22"/>
        <v>151.69999999999999</v>
      </c>
      <c r="H59" s="20">
        <f t="shared" si="22"/>
        <v>180.60000000000002</v>
      </c>
      <c r="I59" s="20">
        <f t="shared" si="22"/>
        <v>178.7</v>
      </c>
      <c r="J59" s="20">
        <f t="shared" si="22"/>
        <v>204.5</v>
      </c>
      <c r="K59" s="21">
        <f>+K60+K61</f>
        <v>173.5</v>
      </c>
      <c r="L59" s="21">
        <f>+L60+L61</f>
        <v>229.1</v>
      </c>
      <c r="M59" s="21">
        <f>+M60+M61</f>
        <v>176.8</v>
      </c>
      <c r="N59" s="21">
        <f t="shared" si="22"/>
        <v>266.3</v>
      </c>
      <c r="O59" s="22">
        <f t="shared" si="22"/>
        <v>2302.9</v>
      </c>
      <c r="P59" s="21">
        <f t="shared" si="22"/>
        <v>284.40000000000003</v>
      </c>
      <c r="Q59" s="21">
        <f t="shared" si="22"/>
        <v>211.5</v>
      </c>
      <c r="R59" s="21">
        <f t="shared" si="22"/>
        <v>216.7</v>
      </c>
      <c r="S59" s="21">
        <f t="shared" si="22"/>
        <v>242.3</v>
      </c>
      <c r="T59" s="21">
        <f t="shared" si="22"/>
        <v>215.3</v>
      </c>
      <c r="U59" s="21">
        <f t="shared" si="22"/>
        <v>206.1</v>
      </c>
      <c r="V59" s="21">
        <f t="shared" si="22"/>
        <v>239.5</v>
      </c>
      <c r="W59" s="21">
        <f t="shared" si="22"/>
        <v>183.5</v>
      </c>
      <c r="X59" s="21">
        <f t="shared" si="22"/>
        <v>220.7</v>
      </c>
      <c r="Y59" s="21">
        <f t="shared" si="22"/>
        <v>3060</v>
      </c>
      <c r="Z59" s="21">
        <f t="shared" si="22"/>
        <v>249.29999999999998</v>
      </c>
      <c r="AA59" s="21">
        <f t="shared" si="22"/>
        <v>345.2</v>
      </c>
      <c r="AB59" s="23">
        <f t="shared" si="22"/>
        <v>5674.5</v>
      </c>
      <c r="AC59" s="20">
        <f t="shared" si="1"/>
        <v>3371.6</v>
      </c>
      <c r="AD59" s="23">
        <f t="shared" si="19"/>
        <v>146.40670458986494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  <row r="60" spans="1:222" s="55" customFormat="1" ht="18" customHeight="1">
      <c r="B60" s="41" t="s">
        <v>69</v>
      </c>
      <c r="C60" s="37">
        <v>202.8</v>
      </c>
      <c r="D60" s="37">
        <v>210.3</v>
      </c>
      <c r="E60" s="37">
        <v>161.4</v>
      </c>
      <c r="F60" s="37">
        <v>167.1</v>
      </c>
      <c r="G60" s="37">
        <v>151.69999999999999</v>
      </c>
      <c r="H60" s="37">
        <v>179.3</v>
      </c>
      <c r="I60" s="37">
        <v>178.7</v>
      </c>
      <c r="J60" s="37">
        <v>204.5</v>
      </c>
      <c r="K60" s="37">
        <v>172.9</v>
      </c>
      <c r="L60" s="37">
        <v>229.1</v>
      </c>
      <c r="M60" s="37">
        <v>176.8</v>
      </c>
      <c r="N60" s="37">
        <v>266.3</v>
      </c>
      <c r="O60" s="31">
        <f>SUM(C60:N60)</f>
        <v>2300.9</v>
      </c>
      <c r="P60" s="36">
        <v>284.3</v>
      </c>
      <c r="Q60" s="36">
        <v>211.5</v>
      </c>
      <c r="R60" s="36">
        <v>216.7</v>
      </c>
      <c r="S60" s="36">
        <v>242.3</v>
      </c>
      <c r="T60" s="36">
        <v>215.3</v>
      </c>
      <c r="U60" s="36">
        <v>206.1</v>
      </c>
      <c r="V60" s="36">
        <v>239.5</v>
      </c>
      <c r="W60" s="36">
        <v>183.5</v>
      </c>
      <c r="X60" s="36">
        <v>220.7</v>
      </c>
      <c r="Y60" s="36">
        <v>3060</v>
      </c>
      <c r="Z60" s="36">
        <v>221.6</v>
      </c>
      <c r="AA60" s="36">
        <v>345.2</v>
      </c>
      <c r="AB60" s="32">
        <f t="shared" ref="AB60:AB66" si="23">SUM(P60:AA60)</f>
        <v>5646.7</v>
      </c>
      <c r="AC60" s="35">
        <f t="shared" si="1"/>
        <v>3345.7999999999997</v>
      </c>
      <c r="AD60" s="42">
        <f t="shared" si="19"/>
        <v>145.41266460950061</v>
      </c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 t="s">
        <v>70</v>
      </c>
      <c r="BL60" s="56" t="s">
        <v>70</v>
      </c>
      <c r="BM60" s="56" t="s">
        <v>70</v>
      </c>
      <c r="BN60" s="56" t="s">
        <v>70</v>
      </c>
      <c r="BO60" s="56" t="s">
        <v>70</v>
      </c>
      <c r="BP60" s="56" t="s">
        <v>70</v>
      </c>
      <c r="BQ60" s="56" t="s">
        <v>70</v>
      </c>
      <c r="BR60" s="56" t="s">
        <v>70</v>
      </c>
      <c r="BS60" s="56" t="s">
        <v>70</v>
      </c>
      <c r="BT60" s="56" t="s">
        <v>70</v>
      </c>
      <c r="BU60" s="56" t="s">
        <v>70</v>
      </c>
      <c r="BV60" s="56" t="s">
        <v>70</v>
      </c>
      <c r="BW60" s="56" t="s">
        <v>70</v>
      </c>
      <c r="BX60" s="56" t="s">
        <v>70</v>
      </c>
      <c r="BY60" s="56" t="s">
        <v>70</v>
      </c>
      <c r="BZ60" s="56" t="s">
        <v>70</v>
      </c>
      <c r="CA60" s="56" t="s">
        <v>70</v>
      </c>
      <c r="CB60" s="56" t="s">
        <v>70</v>
      </c>
      <c r="CC60" s="56" t="s">
        <v>70</v>
      </c>
      <c r="CD60" s="56" t="s">
        <v>70</v>
      </c>
      <c r="CE60" s="56" t="s">
        <v>70</v>
      </c>
      <c r="CF60" s="56" t="s">
        <v>70</v>
      </c>
      <c r="CG60" s="56" t="s">
        <v>70</v>
      </c>
      <c r="CH60" s="56" t="s">
        <v>70</v>
      </c>
      <c r="CI60" s="56" t="s">
        <v>70</v>
      </c>
      <c r="CJ60" s="56" t="s">
        <v>70</v>
      </c>
      <c r="CK60" s="56" t="s">
        <v>70</v>
      </c>
      <c r="CL60" s="56" t="s">
        <v>70</v>
      </c>
      <c r="CM60" s="56" t="s">
        <v>70</v>
      </c>
      <c r="CN60" s="56" t="s">
        <v>70</v>
      </c>
      <c r="CO60" s="56" t="s">
        <v>70</v>
      </c>
      <c r="CP60" s="56" t="s">
        <v>70</v>
      </c>
      <c r="CQ60" s="56" t="s">
        <v>70</v>
      </c>
      <c r="CR60" s="56" t="s">
        <v>70</v>
      </c>
      <c r="CS60" s="56" t="s">
        <v>70</v>
      </c>
      <c r="CT60" s="56" t="s">
        <v>70</v>
      </c>
      <c r="CU60" s="56" t="s">
        <v>70</v>
      </c>
      <c r="CV60" s="56" t="s">
        <v>70</v>
      </c>
      <c r="CW60" s="56" t="s">
        <v>70</v>
      </c>
      <c r="CX60" s="56" t="s">
        <v>70</v>
      </c>
      <c r="CY60" s="56" t="s">
        <v>70</v>
      </c>
      <c r="CZ60" s="56" t="s">
        <v>70</v>
      </c>
      <c r="DA60" s="56" t="s">
        <v>70</v>
      </c>
      <c r="DB60" s="56" t="s">
        <v>70</v>
      </c>
      <c r="DC60" s="56" t="s">
        <v>70</v>
      </c>
      <c r="DD60" s="56" t="s">
        <v>70</v>
      </c>
      <c r="DE60" s="56" t="s">
        <v>70</v>
      </c>
      <c r="DF60" s="56" t="s">
        <v>70</v>
      </c>
      <c r="DG60" s="56" t="s">
        <v>70</v>
      </c>
      <c r="DH60" s="56" t="s">
        <v>70</v>
      </c>
      <c r="DI60" s="56" t="s">
        <v>70</v>
      </c>
      <c r="DJ60" s="56" t="s">
        <v>70</v>
      </c>
      <c r="DK60" s="56" t="s">
        <v>70</v>
      </c>
      <c r="DL60" s="56" t="s">
        <v>70</v>
      </c>
      <c r="DM60" s="56" t="s">
        <v>70</v>
      </c>
      <c r="DN60" s="56" t="s">
        <v>70</v>
      </c>
      <c r="DO60" s="56" t="s">
        <v>70</v>
      </c>
      <c r="DP60" s="56" t="s">
        <v>70</v>
      </c>
      <c r="DQ60" s="56" t="s">
        <v>70</v>
      </c>
      <c r="DR60" s="56" t="s">
        <v>70</v>
      </c>
      <c r="DS60" s="56" t="s">
        <v>70</v>
      </c>
      <c r="DT60" s="56" t="s">
        <v>70</v>
      </c>
      <c r="DU60" s="56" t="s">
        <v>70</v>
      </c>
      <c r="DV60" s="56" t="s">
        <v>70</v>
      </c>
      <c r="DW60" s="56" t="s">
        <v>70</v>
      </c>
      <c r="DX60" s="56" t="s">
        <v>70</v>
      </c>
      <c r="DY60" s="56" t="s">
        <v>70</v>
      </c>
      <c r="DZ60" s="56" t="s">
        <v>70</v>
      </c>
      <c r="EA60" s="56" t="s">
        <v>70</v>
      </c>
      <c r="EB60" s="56" t="s">
        <v>70</v>
      </c>
      <c r="EC60" s="56" t="s">
        <v>70</v>
      </c>
      <c r="ED60" s="56" t="s">
        <v>70</v>
      </c>
      <c r="EE60" s="56" t="s">
        <v>70</v>
      </c>
      <c r="EF60" s="56" t="s">
        <v>70</v>
      </c>
      <c r="EG60" s="56" t="s">
        <v>70</v>
      </c>
      <c r="EH60" s="56" t="s">
        <v>70</v>
      </c>
      <c r="EI60" s="56" t="s">
        <v>70</v>
      </c>
      <c r="EJ60" s="56" t="s">
        <v>70</v>
      </c>
      <c r="EK60" s="56" t="s">
        <v>70</v>
      </c>
      <c r="EL60" s="56" t="s">
        <v>70</v>
      </c>
      <c r="EM60" s="56" t="s">
        <v>70</v>
      </c>
      <c r="EN60" s="56" t="s">
        <v>70</v>
      </c>
      <c r="EO60" s="56" t="s">
        <v>70</v>
      </c>
      <c r="EP60" s="56" t="s">
        <v>70</v>
      </c>
      <c r="EQ60" s="56" t="s">
        <v>70</v>
      </c>
      <c r="ER60" s="56" t="s">
        <v>70</v>
      </c>
      <c r="ES60" s="56" t="s">
        <v>70</v>
      </c>
      <c r="ET60" s="56" t="s">
        <v>70</v>
      </c>
      <c r="EU60" s="56" t="s">
        <v>70</v>
      </c>
      <c r="EV60" s="56" t="s">
        <v>70</v>
      </c>
      <c r="EW60" s="56" t="s">
        <v>70</v>
      </c>
      <c r="EX60" s="56" t="s">
        <v>70</v>
      </c>
      <c r="EY60" s="56" t="s">
        <v>70</v>
      </c>
      <c r="EZ60" s="56" t="s">
        <v>70</v>
      </c>
      <c r="FA60" s="56" t="s">
        <v>70</v>
      </c>
      <c r="FB60" s="56" t="s">
        <v>70</v>
      </c>
      <c r="FC60" s="56" t="s">
        <v>70</v>
      </c>
      <c r="FD60" s="56" t="s">
        <v>70</v>
      </c>
      <c r="FE60" s="56" t="s">
        <v>70</v>
      </c>
      <c r="FF60" s="56" t="s">
        <v>70</v>
      </c>
      <c r="FG60" s="56" t="s">
        <v>70</v>
      </c>
      <c r="FH60" s="56" t="s">
        <v>70</v>
      </c>
      <c r="FI60" s="56" t="s">
        <v>70</v>
      </c>
      <c r="FJ60" s="56" t="s">
        <v>70</v>
      </c>
      <c r="FK60" s="56" t="s">
        <v>70</v>
      </c>
      <c r="FL60" s="56" t="s">
        <v>70</v>
      </c>
      <c r="FM60" s="56" t="s">
        <v>70</v>
      </c>
      <c r="FN60" s="56" t="s">
        <v>70</v>
      </c>
      <c r="FO60" s="56" t="s">
        <v>70</v>
      </c>
      <c r="FP60" s="56" t="s">
        <v>70</v>
      </c>
      <c r="FQ60" s="56" t="s">
        <v>70</v>
      </c>
      <c r="FR60" s="56" t="s">
        <v>70</v>
      </c>
      <c r="FS60" s="56" t="s">
        <v>70</v>
      </c>
      <c r="FT60" s="56" t="s">
        <v>70</v>
      </c>
      <c r="FU60" s="56" t="s">
        <v>70</v>
      </c>
      <c r="FV60" s="56" t="s">
        <v>70</v>
      </c>
      <c r="FW60" s="56" t="s">
        <v>70</v>
      </c>
      <c r="FX60" s="56" t="s">
        <v>70</v>
      </c>
      <c r="FY60" s="56" t="s">
        <v>70</v>
      </c>
      <c r="FZ60" s="56" t="s">
        <v>70</v>
      </c>
      <c r="GA60" s="56" t="s">
        <v>70</v>
      </c>
      <c r="GB60" s="56" t="s">
        <v>70</v>
      </c>
      <c r="GC60" s="56" t="s">
        <v>70</v>
      </c>
      <c r="GD60" s="56" t="s">
        <v>70</v>
      </c>
      <c r="GE60" s="56" t="s">
        <v>70</v>
      </c>
      <c r="GF60" s="56" t="s">
        <v>70</v>
      </c>
      <c r="GG60" s="56" t="s">
        <v>70</v>
      </c>
      <c r="GH60" s="56" t="s">
        <v>70</v>
      </c>
      <c r="GI60" s="56" t="s">
        <v>70</v>
      </c>
      <c r="GJ60" s="56" t="s">
        <v>70</v>
      </c>
      <c r="GK60" s="56" t="s">
        <v>70</v>
      </c>
      <c r="GL60" s="56" t="s">
        <v>70</v>
      </c>
      <c r="GM60" s="56" t="s">
        <v>70</v>
      </c>
      <c r="GN60" s="56" t="s">
        <v>70</v>
      </c>
      <c r="GO60" s="56" t="s">
        <v>70</v>
      </c>
      <c r="GP60" s="56" t="s">
        <v>70</v>
      </c>
      <c r="GQ60" s="56" t="s">
        <v>70</v>
      </c>
      <c r="GR60" s="56" t="s">
        <v>70</v>
      </c>
      <c r="GS60" s="56" t="s">
        <v>70</v>
      </c>
      <c r="GT60" s="56" t="s">
        <v>70</v>
      </c>
      <c r="GU60" s="56" t="s">
        <v>70</v>
      </c>
      <c r="GV60" s="56" t="s">
        <v>70</v>
      </c>
      <c r="GW60" s="56" t="s">
        <v>70</v>
      </c>
      <c r="GX60" s="56" t="s">
        <v>70</v>
      </c>
      <c r="GY60" s="56" t="s">
        <v>70</v>
      </c>
      <c r="GZ60" s="56" t="s">
        <v>70</v>
      </c>
      <c r="HA60" s="56" t="s">
        <v>70</v>
      </c>
      <c r="HB60" s="56" t="s">
        <v>70</v>
      </c>
      <c r="HC60" s="56" t="s">
        <v>70</v>
      </c>
      <c r="HD60" s="56" t="s">
        <v>70</v>
      </c>
      <c r="HE60" s="56" t="s">
        <v>70</v>
      </c>
      <c r="HF60" s="56" t="s">
        <v>70</v>
      </c>
      <c r="HG60" s="56" t="s">
        <v>70</v>
      </c>
      <c r="HH60" s="56" t="s">
        <v>70</v>
      </c>
      <c r="HI60" s="56" t="s">
        <v>70</v>
      </c>
      <c r="HJ60" s="56" t="s">
        <v>70</v>
      </c>
      <c r="HK60" s="56" t="s">
        <v>70</v>
      </c>
      <c r="HL60" s="56" t="s">
        <v>70</v>
      </c>
      <c r="HM60" s="56" t="s">
        <v>70</v>
      </c>
      <c r="HN60" s="56" t="s">
        <v>70</v>
      </c>
    </row>
    <row r="61" spans="1:222" ht="18" customHeight="1">
      <c r="B61" s="41" t="s">
        <v>36</v>
      </c>
      <c r="C61" s="37">
        <v>0</v>
      </c>
      <c r="D61" s="37">
        <v>0.1</v>
      </c>
      <c r="E61" s="37">
        <v>0</v>
      </c>
      <c r="F61" s="37">
        <v>0</v>
      </c>
      <c r="G61" s="37">
        <v>0</v>
      </c>
      <c r="H61" s="37">
        <v>1.3</v>
      </c>
      <c r="I61" s="37">
        <v>0</v>
      </c>
      <c r="J61" s="37">
        <v>0</v>
      </c>
      <c r="K61" s="37">
        <v>0.6</v>
      </c>
      <c r="L61" s="37">
        <v>0</v>
      </c>
      <c r="M61" s="37">
        <v>0</v>
      </c>
      <c r="N61" s="37">
        <v>0</v>
      </c>
      <c r="O61" s="31">
        <f>SUM(C61:N61)</f>
        <v>2</v>
      </c>
      <c r="P61" s="36">
        <v>0.1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27.7</v>
      </c>
      <c r="AA61" s="36">
        <v>0</v>
      </c>
      <c r="AB61" s="32">
        <f t="shared" si="23"/>
        <v>27.8</v>
      </c>
      <c r="AC61" s="35">
        <f t="shared" si="1"/>
        <v>25.8</v>
      </c>
      <c r="AD61" s="42">
        <f t="shared" si="19"/>
        <v>1290</v>
      </c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</row>
    <row r="62" spans="1:222" ht="18" customHeight="1">
      <c r="B62" s="50" t="s">
        <v>71</v>
      </c>
      <c r="C62" s="47">
        <v>18.8</v>
      </c>
      <c r="D62" s="47">
        <v>15.8</v>
      </c>
      <c r="E62" s="47">
        <v>17.600000000000001</v>
      </c>
      <c r="F62" s="47">
        <v>31</v>
      </c>
      <c r="G62" s="47">
        <v>28</v>
      </c>
      <c r="H62" s="47">
        <v>22.5</v>
      </c>
      <c r="I62" s="47">
        <v>21.2</v>
      </c>
      <c r="J62" s="47">
        <v>30.2</v>
      </c>
      <c r="K62" s="47">
        <v>23.4</v>
      </c>
      <c r="L62" s="47">
        <v>20</v>
      </c>
      <c r="M62" s="47">
        <v>20</v>
      </c>
      <c r="N62" s="47">
        <v>23.4</v>
      </c>
      <c r="O62" s="26">
        <f>SUM(C62:N62)</f>
        <v>271.89999999999998</v>
      </c>
      <c r="P62" s="21">
        <f>+[2]PP!P88</f>
        <v>21.3</v>
      </c>
      <c r="Q62" s="21">
        <f>+[2]PP!Q88</f>
        <v>8.1999999999999993</v>
      </c>
      <c r="R62" s="21">
        <f>+[2]PP!R88</f>
        <v>7.9</v>
      </c>
      <c r="S62" s="21">
        <f>+[2]PP!S88</f>
        <v>0.9</v>
      </c>
      <c r="T62" s="21">
        <f>+[2]PP!T88</f>
        <v>1.6</v>
      </c>
      <c r="U62" s="21">
        <f>+[2]PP!U88</f>
        <v>4</v>
      </c>
      <c r="V62" s="21">
        <f>+[2]PP!V88</f>
        <v>10.3</v>
      </c>
      <c r="W62" s="21">
        <f>+[2]PP!W88</f>
        <v>7.9</v>
      </c>
      <c r="X62" s="21">
        <f>+[2]PP!X88</f>
        <v>3.5</v>
      </c>
      <c r="Y62" s="21">
        <f>+[2]PP!Y88</f>
        <v>7.1</v>
      </c>
      <c r="Z62" s="21">
        <v>19.2</v>
      </c>
      <c r="AA62" s="21">
        <f>+[2]PP!AA88</f>
        <v>29.8</v>
      </c>
      <c r="AB62" s="27">
        <f t="shared" si="23"/>
        <v>121.69999999999999</v>
      </c>
      <c r="AC62" s="20">
        <f t="shared" si="1"/>
        <v>-150.19999999999999</v>
      </c>
      <c r="AD62" s="23">
        <f t="shared" si="19"/>
        <v>-55.240897388745857</v>
      </c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</row>
    <row r="63" spans="1:222" ht="18" customHeight="1">
      <c r="B63" s="50" t="s">
        <v>72</v>
      </c>
      <c r="C63" s="47">
        <v>520.20000000000005</v>
      </c>
      <c r="D63" s="47">
        <v>579.79999999999995</v>
      </c>
      <c r="E63" s="47">
        <v>741.1</v>
      </c>
      <c r="F63" s="47">
        <v>504.7</v>
      </c>
      <c r="G63" s="47">
        <v>693.7</v>
      </c>
      <c r="H63" s="47">
        <v>1326.3</v>
      </c>
      <c r="I63" s="47">
        <v>796</v>
      </c>
      <c r="J63" s="47">
        <v>1017.5</v>
      </c>
      <c r="K63" s="47">
        <v>722.7</v>
      </c>
      <c r="L63" s="47">
        <v>901.4</v>
      </c>
      <c r="M63" s="47">
        <v>814.5</v>
      </c>
      <c r="N63" s="47">
        <v>620.20000000000005</v>
      </c>
      <c r="O63" s="26">
        <f>SUM(C63:N63)</f>
        <v>9238.1</v>
      </c>
      <c r="P63" s="21">
        <f>+[2]PP!P89</f>
        <v>712.9</v>
      </c>
      <c r="Q63" s="21">
        <f>+[2]PP!Q89</f>
        <v>788.2</v>
      </c>
      <c r="R63" s="21">
        <f>+[2]PP!R89-[2]PP!R91</f>
        <v>749.19999999999982</v>
      </c>
      <c r="S63" s="21">
        <f>+[2]PP!S89</f>
        <v>597.6</v>
      </c>
      <c r="T63" s="21">
        <f>+[2]PP!T89</f>
        <v>552.1</v>
      </c>
      <c r="U63" s="21">
        <f>+[2]PP!U89</f>
        <v>647.79999999999995</v>
      </c>
      <c r="V63" s="21">
        <f>+[2]PP!V89</f>
        <v>829.1</v>
      </c>
      <c r="W63" s="21">
        <f>+[2]PP!W89</f>
        <v>678.4</v>
      </c>
      <c r="X63" s="21">
        <f>+[2]PP!X89</f>
        <v>709.6</v>
      </c>
      <c r="Y63" s="21">
        <f>+[2]PP!Y89</f>
        <v>908.4</v>
      </c>
      <c r="Z63" s="21">
        <f>+[2]PP!Z89</f>
        <v>804.2</v>
      </c>
      <c r="AA63" s="21">
        <f>+[2]PP!AA89</f>
        <v>930.9</v>
      </c>
      <c r="AB63" s="27">
        <f t="shared" si="23"/>
        <v>8908.4</v>
      </c>
      <c r="AC63" s="20">
        <f t="shared" si="1"/>
        <v>-329.70000000000073</v>
      </c>
      <c r="AD63" s="23">
        <f t="shared" si="19"/>
        <v>-3.5689156861259423</v>
      </c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</row>
    <row r="64" spans="1:222" ht="18" customHeight="1">
      <c r="B64" s="46" t="s">
        <v>73</v>
      </c>
      <c r="C64" s="37">
        <v>518</v>
      </c>
      <c r="D64" s="37">
        <v>575.4</v>
      </c>
      <c r="E64" s="37">
        <v>735.2</v>
      </c>
      <c r="F64" s="37">
        <v>501.8</v>
      </c>
      <c r="G64" s="37">
        <v>689.7</v>
      </c>
      <c r="H64" s="37">
        <v>1323.4</v>
      </c>
      <c r="I64" s="37">
        <v>792.3</v>
      </c>
      <c r="J64" s="37">
        <v>1008.7</v>
      </c>
      <c r="K64" s="37">
        <v>716.7</v>
      </c>
      <c r="L64" s="37">
        <v>897.4</v>
      </c>
      <c r="M64" s="37">
        <v>809.3</v>
      </c>
      <c r="N64" s="37">
        <v>615.1</v>
      </c>
      <c r="O64" s="31">
        <f>SUM(C64:N64)</f>
        <v>9183</v>
      </c>
      <c r="P64" s="36">
        <f>+[2]PP!P90</f>
        <v>710.5</v>
      </c>
      <c r="Q64" s="36">
        <f>+[2]PP!Q90</f>
        <v>775.2</v>
      </c>
      <c r="R64" s="36">
        <f>+[2]PP!R90</f>
        <v>747.1</v>
      </c>
      <c r="S64" s="36">
        <f>+[2]PP!S90</f>
        <v>596.5</v>
      </c>
      <c r="T64" s="36">
        <f>+[2]PP!T90</f>
        <v>549.1</v>
      </c>
      <c r="U64" s="36">
        <f>+[2]PP!U90</f>
        <v>641</v>
      </c>
      <c r="V64" s="36">
        <f>+[2]PP!V90</f>
        <v>822.3</v>
      </c>
      <c r="W64" s="36">
        <f>+[2]PP!W90</f>
        <v>669.2</v>
      </c>
      <c r="X64" s="36">
        <f>+[2]PP!X90</f>
        <v>703.5</v>
      </c>
      <c r="Y64" s="36">
        <f>+[2]PP!Y90</f>
        <v>895.5</v>
      </c>
      <c r="Z64" s="36">
        <f>+[2]PP!Z90</f>
        <v>794.9</v>
      </c>
      <c r="AA64" s="36">
        <f>+[2]PP!AA90</f>
        <v>926.2</v>
      </c>
      <c r="AB64" s="32">
        <f t="shared" si="23"/>
        <v>8831</v>
      </c>
      <c r="AC64" s="35">
        <f t="shared" si="1"/>
        <v>-352</v>
      </c>
      <c r="AD64" s="42">
        <f t="shared" si="19"/>
        <v>-3.8331699880213441</v>
      </c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</row>
    <row r="65" spans="2:49" ht="18" hidden="1" customHeight="1">
      <c r="B65" s="57" t="s">
        <v>74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6">
        <v>0</v>
      </c>
      <c r="L65" s="36">
        <v>0</v>
      </c>
      <c r="M65" s="36">
        <v>0</v>
      </c>
      <c r="N65" s="36">
        <v>0</v>
      </c>
      <c r="O65" s="31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27">
        <f t="shared" si="23"/>
        <v>0</v>
      </c>
      <c r="AC65" s="35">
        <f t="shared" si="1"/>
        <v>0</v>
      </c>
      <c r="AD65" s="58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</row>
    <row r="66" spans="2:49" ht="18" customHeight="1">
      <c r="B66" s="59" t="s">
        <v>75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1">
        <v>0</v>
      </c>
      <c r="L66" s="21">
        <v>0</v>
      </c>
      <c r="M66" s="21">
        <v>0</v>
      </c>
      <c r="N66" s="21">
        <v>0</v>
      </c>
      <c r="O66" s="26">
        <f>SUM(C66:N66)</f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7">
        <f t="shared" si="23"/>
        <v>0</v>
      </c>
      <c r="AC66" s="20">
        <f t="shared" si="1"/>
        <v>0</v>
      </c>
      <c r="AD66" s="51">
        <v>0</v>
      </c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</row>
    <row r="67" spans="2:49" ht="18" customHeight="1" thickBot="1">
      <c r="B67" s="60" t="s">
        <v>76</v>
      </c>
      <c r="C67" s="61">
        <f t="shared" ref="C67:AB67" si="24">+C66+C9</f>
        <v>44455.900000000009</v>
      </c>
      <c r="D67" s="61">
        <f t="shared" si="24"/>
        <v>34322.699999999997</v>
      </c>
      <c r="E67" s="61">
        <f t="shared" si="24"/>
        <v>37421.799999999996</v>
      </c>
      <c r="F67" s="61">
        <f t="shared" si="24"/>
        <v>53156.69999999999</v>
      </c>
      <c r="G67" s="61">
        <f t="shared" si="24"/>
        <v>39244.700000000004</v>
      </c>
      <c r="H67" s="61">
        <f t="shared" si="24"/>
        <v>37723.899999999994</v>
      </c>
      <c r="I67" s="61">
        <f t="shared" si="24"/>
        <v>41360.799999999996</v>
      </c>
      <c r="J67" s="61">
        <f t="shared" si="24"/>
        <v>37889.399999999987</v>
      </c>
      <c r="K67" s="61">
        <f>+K66+K9</f>
        <v>36945.699999999997</v>
      </c>
      <c r="L67" s="61">
        <f>+L66+L9</f>
        <v>42225.1</v>
      </c>
      <c r="M67" s="61">
        <f>+M66+M9</f>
        <v>35368.499999999993</v>
      </c>
      <c r="N67" s="61">
        <f t="shared" si="24"/>
        <v>43011.6</v>
      </c>
      <c r="O67" s="61">
        <f t="shared" si="24"/>
        <v>483126.8</v>
      </c>
      <c r="P67" s="61">
        <f t="shared" si="24"/>
        <v>48861.822465539997</v>
      </c>
      <c r="Q67" s="61">
        <f t="shared" si="24"/>
        <v>37262.273384510001</v>
      </c>
      <c r="R67" s="61">
        <f t="shared" si="24"/>
        <v>32417.119193899998</v>
      </c>
      <c r="S67" s="61">
        <f t="shared" si="24"/>
        <v>26721.338019039998</v>
      </c>
      <c r="T67" s="61">
        <f t="shared" si="24"/>
        <v>25778.413334100005</v>
      </c>
      <c r="U67" s="61">
        <f t="shared" si="24"/>
        <v>30197.796992890002</v>
      </c>
      <c r="V67" s="61">
        <f t="shared" si="24"/>
        <v>41772.071661119997</v>
      </c>
      <c r="W67" s="61">
        <f t="shared" si="24"/>
        <v>37428.492969760002</v>
      </c>
      <c r="X67" s="61">
        <f>+X66+X9</f>
        <v>35923.089365219996</v>
      </c>
      <c r="Y67" s="61">
        <f>+Y66+Y9</f>
        <v>48958.922221960005</v>
      </c>
      <c r="Z67" s="61">
        <f>+Z66+Z9</f>
        <v>36329.133931670003</v>
      </c>
      <c r="AA67" s="61">
        <f>+AA66+AA9</f>
        <v>41058.5</v>
      </c>
      <c r="AB67" s="61">
        <f t="shared" si="24"/>
        <v>442708.97353970987</v>
      </c>
      <c r="AC67" s="61">
        <f t="shared" si="1"/>
        <v>-40417.826460290118</v>
      </c>
      <c r="AD67" s="62">
        <f>+AC67/O67*100</f>
        <v>-8.3658837514892817</v>
      </c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</row>
    <row r="68" spans="2:49" ht="18" customHeight="1" thickTop="1">
      <c r="B68" s="63" t="s">
        <v>77</v>
      </c>
      <c r="C68" s="64"/>
      <c r="D68" s="64"/>
      <c r="E68" s="64"/>
      <c r="F68" s="64"/>
      <c r="G68" s="64"/>
      <c r="H68" s="64"/>
      <c r="I68" s="64"/>
      <c r="J68" s="64"/>
      <c r="K68" s="65"/>
      <c r="L68" s="65"/>
      <c r="M68" s="65"/>
      <c r="N68" s="65"/>
      <c r="O68" s="66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7"/>
      <c r="AC68" s="64"/>
      <c r="AD68" s="64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</row>
    <row r="69" spans="2:49" ht="18" customHeight="1">
      <c r="B69" s="68" t="s">
        <v>78</v>
      </c>
      <c r="C69" s="69">
        <v>17.5</v>
      </c>
      <c r="D69" s="69">
        <v>11.8</v>
      </c>
      <c r="E69" s="69">
        <v>29.3</v>
      </c>
      <c r="F69" s="69">
        <v>12.1</v>
      </c>
      <c r="G69" s="69">
        <v>19.5</v>
      </c>
      <c r="H69" s="69">
        <v>7.2</v>
      </c>
      <c r="I69" s="69">
        <v>15.1</v>
      </c>
      <c r="J69" s="69">
        <v>14.3</v>
      </c>
      <c r="K69" s="69">
        <v>11.6</v>
      </c>
      <c r="L69" s="69">
        <v>9.9</v>
      </c>
      <c r="M69" s="69">
        <v>20.7</v>
      </c>
      <c r="N69" s="69">
        <v>13.7</v>
      </c>
      <c r="O69" s="70">
        <f>SUM(C69:N69)</f>
        <v>182.7</v>
      </c>
      <c r="P69" s="71">
        <v>4.5</v>
      </c>
      <c r="Q69" s="71">
        <v>13.3</v>
      </c>
      <c r="R69" s="71">
        <v>9.6999999999999993</v>
      </c>
      <c r="S69" s="71">
        <v>0</v>
      </c>
      <c r="T69" s="71">
        <v>0.4</v>
      </c>
      <c r="U69" s="71">
        <v>0.6</v>
      </c>
      <c r="V69" s="71">
        <v>8.9</v>
      </c>
      <c r="W69" s="71">
        <v>23.8</v>
      </c>
      <c r="X69" s="71">
        <v>19.8</v>
      </c>
      <c r="Y69" s="71">
        <v>6.4</v>
      </c>
      <c r="Z69" s="71">
        <v>12.4</v>
      </c>
      <c r="AA69" s="71">
        <v>6.4</v>
      </c>
      <c r="AB69" s="72">
        <f>SUM(P69:AA69)</f>
        <v>106.20000000000002</v>
      </c>
      <c r="AC69" s="73">
        <f>+AB69-O69</f>
        <v>-76.499999999999972</v>
      </c>
      <c r="AD69" s="72">
        <f>+AC69/O69*100</f>
        <v>-41.871921182266</v>
      </c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</row>
    <row r="70" spans="2:49" ht="15.75" customHeight="1">
      <c r="B70" s="68" t="s">
        <v>79</v>
      </c>
      <c r="C70" s="74">
        <f>+[2]PP!C120</f>
        <v>287.5</v>
      </c>
      <c r="D70" s="74">
        <f>+[2]PP!D120</f>
        <v>241</v>
      </c>
      <c r="E70" s="74">
        <f>+[2]PP!E120</f>
        <v>235.7</v>
      </c>
      <c r="F70" s="74">
        <f>+[2]PP!F120</f>
        <v>237.1</v>
      </c>
      <c r="G70" s="74">
        <f>+[2]PP!G120</f>
        <v>300</v>
      </c>
      <c r="H70" s="74">
        <f>+[2]PP!H120</f>
        <v>229</v>
      </c>
      <c r="I70" s="74">
        <f>+[2]PP!I120</f>
        <v>256.89999999999998</v>
      </c>
      <c r="J70" s="74">
        <f>+[2]PP!J120</f>
        <v>187.4</v>
      </c>
      <c r="K70" s="74">
        <f>+[2]PP!K120</f>
        <v>148.30000000000001</v>
      </c>
      <c r="L70" s="74">
        <f>+[2]PP!L120</f>
        <v>175.2</v>
      </c>
      <c r="M70" s="74">
        <f>+[2]PP!M120</f>
        <v>68.599999999999994</v>
      </c>
      <c r="N70" s="74">
        <f>+[2]PP!N120</f>
        <v>62.9</v>
      </c>
      <c r="O70" s="75">
        <f>SUM(C70:N70)</f>
        <v>2429.6000000000004</v>
      </c>
      <c r="P70" s="74">
        <f>+[2]PP!P120</f>
        <v>207.4</v>
      </c>
      <c r="Q70" s="74">
        <f>+[2]PP!Q120</f>
        <v>254.7</v>
      </c>
      <c r="R70" s="74">
        <f>+[2]PP!R120</f>
        <v>221.1</v>
      </c>
      <c r="S70" s="74">
        <f>+[2]PP!S120</f>
        <v>113.6</v>
      </c>
      <c r="T70" s="74">
        <f>+[2]PP!T120</f>
        <v>252.8</v>
      </c>
      <c r="U70" s="74">
        <f>+[2]PP!U120</f>
        <v>353.9</v>
      </c>
      <c r="V70" s="74">
        <v>485</v>
      </c>
      <c r="W70" s="74">
        <f>+[2]PP!W120</f>
        <v>425.8</v>
      </c>
      <c r="X70" s="74">
        <f>+[2]PP!X120</f>
        <v>409.6</v>
      </c>
      <c r="Y70" s="74">
        <v>367.5</v>
      </c>
      <c r="Z70" s="74">
        <f>+[2]PP!Z120</f>
        <v>224.1</v>
      </c>
      <c r="AA70" s="74">
        <f>+[2]PP!AA120</f>
        <v>286</v>
      </c>
      <c r="AB70" s="76">
        <f>SUM(P70:AA70)</f>
        <v>3601.5</v>
      </c>
      <c r="AC70" s="73">
        <f>+AB70-O70</f>
        <v>1171.8999999999996</v>
      </c>
      <c r="AD70" s="72">
        <f>+AC70/O70*100</f>
        <v>48.23427724728348</v>
      </c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</row>
    <row r="71" spans="2:49" ht="15.75" customHeight="1">
      <c r="B71" s="68" t="s">
        <v>80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5">
        <f>SUM(C71:N71)</f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462.5</v>
      </c>
      <c r="X71" s="74">
        <v>0</v>
      </c>
      <c r="Y71" s="74">
        <v>0</v>
      </c>
      <c r="Z71" s="74">
        <v>0</v>
      </c>
      <c r="AA71" s="74">
        <v>0</v>
      </c>
      <c r="AB71" s="76">
        <f>SUM(P71:AA71)</f>
        <v>462.5</v>
      </c>
      <c r="AC71" s="77">
        <v>0</v>
      </c>
      <c r="AD71" s="78">
        <v>0</v>
      </c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</row>
    <row r="72" spans="2:49" ht="18.75" customHeight="1" thickBot="1">
      <c r="B72" s="79" t="s">
        <v>81</v>
      </c>
      <c r="C72" s="80">
        <v>0.9</v>
      </c>
      <c r="D72" s="80">
        <v>0</v>
      </c>
      <c r="E72" s="80">
        <v>0</v>
      </c>
      <c r="F72" s="80">
        <v>0</v>
      </c>
      <c r="G72" s="80">
        <v>0.1</v>
      </c>
      <c r="H72" s="80">
        <v>-1.6</v>
      </c>
      <c r="I72" s="80">
        <v>0</v>
      </c>
      <c r="J72" s="80">
        <v>0.1</v>
      </c>
      <c r="K72" s="80">
        <v>0.4</v>
      </c>
      <c r="L72" s="80">
        <v>0.4</v>
      </c>
      <c r="M72" s="80">
        <v>-0.2</v>
      </c>
      <c r="N72" s="80">
        <v>0.2</v>
      </c>
      <c r="O72" s="70">
        <f>SUM(C72:N72)</f>
        <v>0.29999999999999993</v>
      </c>
      <c r="P72" s="81">
        <v>0</v>
      </c>
      <c r="Q72" s="81">
        <v>0.2</v>
      </c>
      <c r="R72" s="81">
        <v>0.1</v>
      </c>
      <c r="S72" s="81">
        <v>-0.8</v>
      </c>
      <c r="T72" s="81">
        <v>0</v>
      </c>
      <c r="U72" s="81">
        <v>0</v>
      </c>
      <c r="V72" s="81">
        <v>0</v>
      </c>
      <c r="W72" s="81">
        <v>-0.1</v>
      </c>
      <c r="X72" s="81">
        <v>0.1</v>
      </c>
      <c r="Y72" s="81">
        <v>0</v>
      </c>
      <c r="Z72" s="81">
        <v>1.2</v>
      </c>
      <c r="AA72" s="81">
        <v>0.9</v>
      </c>
      <c r="AB72" s="82">
        <f>SUM(P72:AA72)</f>
        <v>1.6</v>
      </c>
      <c r="AC72" s="83">
        <f>+AB72-O72</f>
        <v>1.3000000000000003</v>
      </c>
      <c r="AD72" s="72">
        <f>+AC72/O72*100</f>
        <v>433.33333333333348</v>
      </c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</row>
    <row r="73" spans="2:49" ht="26.25" customHeight="1" thickTop="1">
      <c r="B73" s="84" t="s">
        <v>82</v>
      </c>
      <c r="C73" s="85">
        <f t="shared" ref="C73:AA73" si="25">+C72+C70+C69+C67</f>
        <v>44761.80000000001</v>
      </c>
      <c r="D73" s="85">
        <f t="shared" si="25"/>
        <v>34575.5</v>
      </c>
      <c r="E73" s="85">
        <f t="shared" si="25"/>
        <v>37686.799999999996</v>
      </c>
      <c r="F73" s="85">
        <f t="shared" si="25"/>
        <v>53405.899999999987</v>
      </c>
      <c r="G73" s="85">
        <f t="shared" si="25"/>
        <v>39564.300000000003</v>
      </c>
      <c r="H73" s="85">
        <f t="shared" si="25"/>
        <v>37958.499999999993</v>
      </c>
      <c r="I73" s="85">
        <f t="shared" si="25"/>
        <v>41632.799999999996</v>
      </c>
      <c r="J73" s="85">
        <f t="shared" si="25"/>
        <v>38091.19999999999</v>
      </c>
      <c r="K73" s="85">
        <f>+K72+K70+K69+K67</f>
        <v>37106</v>
      </c>
      <c r="L73" s="85">
        <f>+L72+L70+L69+L67</f>
        <v>42410.6</v>
      </c>
      <c r="M73" s="85">
        <f>+M72+M70+M69+M67</f>
        <v>35457.599999999991</v>
      </c>
      <c r="N73" s="85">
        <f t="shared" si="25"/>
        <v>43088.4</v>
      </c>
      <c r="O73" s="85">
        <f t="shared" si="25"/>
        <v>485739.39999999997</v>
      </c>
      <c r="P73" s="86">
        <f t="shared" si="25"/>
        <v>49073.722465539999</v>
      </c>
      <c r="Q73" s="86">
        <f t="shared" si="25"/>
        <v>37530.473384509998</v>
      </c>
      <c r="R73" s="86">
        <f t="shared" si="25"/>
        <v>32648.0191939</v>
      </c>
      <c r="S73" s="86">
        <f t="shared" si="25"/>
        <v>26834.138019039998</v>
      </c>
      <c r="T73" s="86">
        <f t="shared" si="25"/>
        <v>26031.613334100006</v>
      </c>
      <c r="U73" s="86">
        <f t="shared" si="25"/>
        <v>30552.296992890002</v>
      </c>
      <c r="V73" s="86">
        <f t="shared" si="25"/>
        <v>42265.971661119998</v>
      </c>
      <c r="W73" s="86">
        <f>+W72+W70+W69+W67+W71</f>
        <v>38340.492969760002</v>
      </c>
      <c r="X73" s="86">
        <f t="shared" si="25"/>
        <v>36352.589365219996</v>
      </c>
      <c r="Y73" s="86">
        <f t="shared" si="25"/>
        <v>49332.822221960007</v>
      </c>
      <c r="Z73" s="86">
        <f t="shared" si="25"/>
        <v>36566.83393167</v>
      </c>
      <c r="AA73" s="86">
        <f t="shared" si="25"/>
        <v>41351.800000000003</v>
      </c>
      <c r="AB73" s="86">
        <f>+AB72+AB70+AB69+AB67+AB71</f>
        <v>446880.77353970986</v>
      </c>
      <c r="AC73" s="87">
        <f>+AB73-O73</f>
        <v>-38858.626460290106</v>
      </c>
      <c r="AD73" s="87">
        <f>+AC73/O73*100</f>
        <v>-7.9998918062422177</v>
      </c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</row>
    <row r="74" spans="2:49" ht="14.25" customHeight="1">
      <c r="B74" s="88" t="s">
        <v>83</v>
      </c>
      <c r="C74" s="89"/>
      <c r="D74" s="89"/>
      <c r="E74" s="89"/>
      <c r="F74" s="89"/>
      <c r="G74" s="89"/>
      <c r="H74" s="89"/>
      <c r="I74" s="89"/>
      <c r="J74" s="89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89"/>
      <c r="AC74" s="89"/>
      <c r="AD74" s="91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</row>
    <row r="75" spans="2:49" ht="15" customHeight="1">
      <c r="B75" s="92" t="s">
        <v>84</v>
      </c>
      <c r="C75" s="93"/>
      <c r="D75" s="93"/>
      <c r="E75" s="93"/>
      <c r="F75" s="93"/>
      <c r="G75" s="93"/>
      <c r="H75" s="93"/>
      <c r="I75" s="93"/>
      <c r="J75" s="93"/>
      <c r="K75" s="94"/>
      <c r="L75" s="94"/>
      <c r="M75" s="94"/>
      <c r="N75" s="94"/>
      <c r="O75" s="95"/>
      <c r="P75" s="96"/>
      <c r="Q75" s="96"/>
      <c r="R75" s="96"/>
      <c r="S75" s="96"/>
      <c r="T75" s="96"/>
      <c r="U75" s="96"/>
      <c r="V75" s="96"/>
      <c r="W75" s="97"/>
      <c r="X75" s="98"/>
      <c r="Y75" s="98"/>
      <c r="Z75" s="98"/>
      <c r="AA75" s="99"/>
      <c r="AB75" s="100"/>
      <c r="AC75" s="100"/>
      <c r="AD75" s="100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</row>
    <row r="76" spans="2:49" ht="17.25" customHeight="1">
      <c r="B76" s="101" t="s">
        <v>85</v>
      </c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3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4"/>
      <c r="AD76" s="104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</row>
    <row r="77" spans="2:49" ht="12" customHeight="1">
      <c r="B77" s="101" t="s">
        <v>86</v>
      </c>
      <c r="C77" s="105"/>
      <c r="D77" s="105"/>
      <c r="E77" s="105"/>
      <c r="F77" s="105"/>
      <c r="G77" s="105"/>
      <c r="H77" s="105"/>
      <c r="I77" s="105"/>
      <c r="J77" s="105"/>
      <c r="K77" s="106"/>
      <c r="L77" s="106"/>
      <c r="M77" s="106"/>
      <c r="N77" s="106"/>
      <c r="O77" s="107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108"/>
      <c r="AD77" s="109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</row>
    <row r="78" spans="2:49" ht="14.25">
      <c r="B78" s="101" t="s">
        <v>87</v>
      </c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6"/>
      <c r="O78" s="106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1"/>
      <c r="AD78" s="106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</row>
    <row r="79" spans="2:49" ht="14.25">
      <c r="B79" s="112" t="s">
        <v>88</v>
      </c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11"/>
      <c r="AD79" s="111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</row>
    <row r="80" spans="2:49" ht="14.25">
      <c r="B80" s="113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5"/>
      <c r="O80" s="115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11"/>
      <c r="AD80" s="106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</row>
    <row r="81" spans="2:49" ht="14.25">
      <c r="B81" s="113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6"/>
      <c r="O81" s="10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7"/>
      <c r="AD81" s="111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</row>
    <row r="82" spans="2:49" ht="14.25">
      <c r="B82" s="113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3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1"/>
      <c r="AD82" s="111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</row>
    <row r="83" spans="2:49" ht="14.25">
      <c r="B83" s="113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6"/>
      <c r="P83" s="118"/>
      <c r="Q83" s="118"/>
      <c r="R83" s="118"/>
      <c r="S83" s="119"/>
      <c r="T83" s="120"/>
      <c r="U83" s="120"/>
      <c r="V83" s="120"/>
      <c r="W83" s="120"/>
      <c r="X83" s="120"/>
      <c r="Y83" s="120"/>
      <c r="Z83" s="120"/>
      <c r="AA83" s="120"/>
      <c r="AB83" s="120"/>
      <c r="AC83" s="106"/>
      <c r="AD83" s="106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</row>
    <row r="84" spans="2:49" ht="14.25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1"/>
      <c r="O84" s="11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2"/>
      <c r="AC84" s="111"/>
      <c r="AD84" s="111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</row>
    <row r="85" spans="2:49" ht="14.25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1"/>
      <c r="O85" s="111"/>
      <c r="P85" s="123"/>
      <c r="Q85" s="123"/>
      <c r="R85" s="123"/>
      <c r="S85" s="121"/>
      <c r="T85" s="124"/>
      <c r="U85" s="124"/>
      <c r="V85" s="124"/>
      <c r="W85" s="124"/>
      <c r="X85" s="124"/>
      <c r="Y85" s="124"/>
      <c r="Z85" s="124"/>
      <c r="AA85" s="124"/>
      <c r="AB85" s="122"/>
      <c r="AC85" s="111"/>
      <c r="AD85" s="111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</row>
    <row r="86" spans="2:49" ht="14.25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1"/>
      <c r="O86" s="111"/>
      <c r="P86" s="125"/>
      <c r="Q86" s="125"/>
      <c r="R86" s="125"/>
      <c r="S86" s="125"/>
      <c r="T86" s="121"/>
      <c r="U86" s="121"/>
      <c r="V86" s="121"/>
      <c r="W86" s="121"/>
      <c r="X86" s="121"/>
      <c r="Y86" s="121"/>
      <c r="Z86" s="121"/>
      <c r="AA86" s="121"/>
      <c r="AB86" s="122"/>
      <c r="AC86" s="111"/>
      <c r="AD86" s="111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</row>
    <row r="87" spans="2:49" ht="14.25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1"/>
      <c r="O87" s="111"/>
      <c r="P87" s="121"/>
      <c r="Q87" s="121"/>
      <c r="R87" s="121"/>
      <c r="S87" s="121"/>
      <c r="T87" s="121"/>
      <c r="U87" s="121"/>
      <c r="V87" s="124"/>
      <c r="W87" s="124"/>
      <c r="X87" s="124"/>
      <c r="Y87" s="124"/>
      <c r="Z87" s="124"/>
      <c r="AA87" s="124"/>
      <c r="AB87" s="122"/>
      <c r="AC87" s="111"/>
      <c r="AD87" s="111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</row>
    <row r="88" spans="2:49" ht="14.25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1"/>
      <c r="O88" s="11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2"/>
      <c r="AC88" s="111"/>
      <c r="AD88" s="111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</row>
    <row r="89" spans="2:49" ht="14.25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1"/>
      <c r="O89" s="111"/>
      <c r="P89" s="111"/>
      <c r="Q89" s="126"/>
      <c r="R89" s="126"/>
      <c r="S89" s="126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</row>
    <row r="90" spans="2:49" ht="14.25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1"/>
      <c r="O90" s="111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11"/>
      <c r="AD90" s="111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</row>
    <row r="91" spans="2:49" ht="14.25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1"/>
      <c r="O91" s="111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11"/>
      <c r="AD91" s="111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</row>
    <row r="92" spans="2:49" ht="14.25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1"/>
      <c r="O92" s="111"/>
      <c r="P92" s="127"/>
      <c r="Q92" s="127"/>
      <c r="R92" s="127"/>
      <c r="S92" s="127"/>
      <c r="T92" s="103"/>
      <c r="U92" s="103"/>
      <c r="V92" s="103"/>
      <c r="W92" s="103"/>
      <c r="X92" s="103"/>
      <c r="Y92" s="103"/>
      <c r="Z92" s="103"/>
      <c r="AA92" s="103"/>
      <c r="AB92" s="103"/>
      <c r="AC92" s="111"/>
      <c r="AD92" s="111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2:49" ht="14.25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1"/>
      <c r="O93" s="111"/>
      <c r="P93" s="126"/>
      <c r="Q93" s="126"/>
      <c r="R93" s="126"/>
      <c r="S93" s="126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</row>
    <row r="94" spans="2:49" ht="14.25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1"/>
      <c r="O94" s="111"/>
      <c r="P94" s="126"/>
      <c r="Q94" s="126"/>
      <c r="R94" s="126"/>
      <c r="S94" s="126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</row>
    <row r="95" spans="2:49" ht="14.25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1"/>
      <c r="O95" s="111"/>
      <c r="P95" s="126"/>
      <c r="Q95" s="126"/>
      <c r="R95" s="126"/>
      <c r="S95" s="126"/>
      <c r="T95" s="126"/>
      <c r="U95" s="128"/>
      <c r="V95" s="126"/>
      <c r="W95" s="126"/>
      <c r="X95" s="126"/>
      <c r="Y95" s="126"/>
      <c r="Z95" s="126"/>
      <c r="AA95" s="126"/>
      <c r="AB95" s="126"/>
      <c r="AC95" s="111"/>
      <c r="AD95" s="111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spans="2:49" ht="14.25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1"/>
      <c r="O96" s="111"/>
      <c r="P96" s="126"/>
      <c r="Q96" s="126"/>
      <c r="R96" s="126"/>
      <c r="S96" s="126"/>
      <c r="T96" s="126"/>
      <c r="U96" s="128"/>
      <c r="V96" s="126"/>
      <c r="W96" s="126"/>
      <c r="X96" s="126"/>
      <c r="Y96" s="126"/>
      <c r="Z96" s="126"/>
      <c r="AA96" s="126"/>
      <c r="AB96" s="126"/>
      <c r="AC96" s="111"/>
      <c r="AD96" s="111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2:49" ht="14.25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1"/>
      <c r="O97" s="111"/>
      <c r="U97" s="130"/>
      <c r="AC97" s="113"/>
      <c r="AD97" s="113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</row>
    <row r="98" spans="2:49" ht="14.25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1"/>
      <c r="O98" s="111"/>
      <c r="AB98" s="129"/>
      <c r="AC98" s="113"/>
      <c r="AD98" s="113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2:49" ht="14.25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1"/>
      <c r="O99" s="111"/>
      <c r="T99" s="111"/>
      <c r="U99" s="111"/>
      <c r="V99" s="111"/>
      <c r="W99" s="111"/>
      <c r="X99" s="111"/>
      <c r="Y99" s="111"/>
      <c r="Z99" s="111"/>
      <c r="AA99" s="111"/>
      <c r="AB99" s="113"/>
      <c r="AC99" s="113"/>
      <c r="AD99" s="113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</row>
    <row r="100" spans="2:49" ht="14.25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1"/>
      <c r="O100" s="111"/>
      <c r="Q100" s="111"/>
      <c r="T100" s="111"/>
      <c r="U100" s="111"/>
      <c r="V100" s="111"/>
      <c r="W100" s="111"/>
      <c r="X100" s="111"/>
      <c r="Y100" s="111"/>
      <c r="Z100" s="111"/>
      <c r="AA100" s="111"/>
      <c r="AB100" s="113"/>
      <c r="AC100" s="113"/>
      <c r="AD100" s="113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</row>
    <row r="101" spans="2:49" ht="14.25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3"/>
      <c r="AC101" s="113"/>
      <c r="AD101" s="113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</row>
    <row r="102" spans="2:49" ht="14.25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3"/>
      <c r="AC102" s="113"/>
      <c r="AD102" s="113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</row>
    <row r="103" spans="2:49" ht="14.25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3"/>
      <c r="AC103" s="113"/>
      <c r="AD103" s="113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</row>
    <row r="104" spans="2:49" ht="14.25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3"/>
      <c r="AC104" s="113"/>
      <c r="AD104" s="113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</row>
    <row r="105" spans="2:49" ht="14.25"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3"/>
      <c r="AC105" s="113"/>
      <c r="AD105" s="113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</row>
    <row r="106" spans="2:49" ht="14.25"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3"/>
      <c r="AC106" s="113"/>
      <c r="AD106" s="113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</row>
    <row r="107" spans="2:49" ht="14.25"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3"/>
      <c r="AC107" s="113"/>
      <c r="AD107" s="113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</row>
    <row r="108" spans="2:49" ht="14.25"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3"/>
      <c r="AC108" s="113"/>
      <c r="AD108" s="113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</row>
    <row r="109" spans="2:49" ht="14.25"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3"/>
      <c r="AC109" s="113"/>
      <c r="AD109" s="113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</row>
    <row r="110" spans="2:49" ht="14.25"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3"/>
      <c r="AC110" s="113"/>
      <c r="AD110" s="113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</row>
    <row r="111" spans="2:49" ht="14.25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3"/>
      <c r="AC111" s="113"/>
      <c r="AD111" s="113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</row>
    <row r="112" spans="2:49" ht="14.25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3"/>
      <c r="AC112" s="113"/>
      <c r="AD112" s="113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</row>
    <row r="113" spans="2:49" ht="14.25"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3"/>
      <c r="AC113" s="113"/>
      <c r="AD113" s="113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</row>
    <row r="114" spans="2:49" ht="14.25"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3"/>
      <c r="AC114" s="113"/>
      <c r="AD114" s="113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</row>
    <row r="115" spans="2:49" ht="14.25"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3"/>
      <c r="AC115" s="113"/>
      <c r="AD115" s="113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</row>
    <row r="116" spans="2:49" ht="14.25"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3"/>
      <c r="AC116" s="113"/>
      <c r="AD116" s="113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</row>
    <row r="117" spans="2:49" ht="14.25"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3"/>
      <c r="AC117" s="113"/>
      <c r="AD117" s="113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</row>
    <row r="118" spans="2:49" ht="14.25"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3"/>
      <c r="AC118" s="113"/>
      <c r="AD118" s="113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</row>
    <row r="119" spans="2:49" ht="14.25"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3"/>
      <c r="AC119" s="113"/>
      <c r="AD119" s="113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</row>
    <row r="120" spans="2:49" ht="14.25"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3"/>
      <c r="AC120" s="113"/>
      <c r="AD120" s="113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</row>
    <row r="121" spans="2:49" ht="14.25"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3"/>
      <c r="AC121" s="113"/>
      <c r="AD121" s="113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</row>
    <row r="122" spans="2:49" ht="14.25"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3"/>
      <c r="AC122" s="113"/>
      <c r="AD122" s="113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</row>
    <row r="123" spans="2:49" ht="14.25"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3"/>
      <c r="AC123" s="113"/>
      <c r="AD123" s="113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2:49" ht="14.25"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3"/>
      <c r="AC124" s="113"/>
      <c r="AD124" s="113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</row>
    <row r="125" spans="2:49" ht="14.25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3"/>
      <c r="AC125" s="113"/>
      <c r="AD125" s="113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</row>
    <row r="126" spans="2:49" ht="14.25"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3"/>
      <c r="AC126" s="113"/>
      <c r="AD126" s="113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</row>
    <row r="127" spans="2:49" ht="14.25"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3"/>
      <c r="AC127" s="113"/>
      <c r="AD127" s="113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</row>
    <row r="128" spans="2:49" ht="14.25"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3"/>
      <c r="AC128" s="113"/>
      <c r="AD128" s="113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</row>
    <row r="129" spans="2:49" ht="14.25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3"/>
      <c r="AC129" s="113"/>
      <c r="AD129" s="113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</row>
    <row r="130" spans="2:49" ht="14.25"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3"/>
      <c r="AC130" s="113"/>
      <c r="AD130" s="113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</row>
    <row r="131" spans="2:49" ht="14.25"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3"/>
      <c r="AC131" s="113"/>
      <c r="AD131" s="113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</row>
    <row r="132" spans="2:49" ht="14.25"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3"/>
      <c r="AC132" s="113"/>
      <c r="AD132" s="113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</row>
    <row r="133" spans="2:49" ht="14.25"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3"/>
      <c r="AC133" s="113"/>
      <c r="AD133" s="113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</row>
    <row r="134" spans="2:49" ht="14.25"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3"/>
      <c r="AC134" s="113"/>
      <c r="AD134" s="113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</row>
    <row r="135" spans="2:49" ht="14.25"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3"/>
      <c r="AC135" s="113"/>
      <c r="AD135" s="113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</row>
    <row r="136" spans="2:49" ht="14.25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3"/>
      <c r="AC136" s="113"/>
      <c r="AD136" s="113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</row>
    <row r="137" spans="2:49" ht="14.25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3"/>
      <c r="AC137" s="113"/>
      <c r="AD137" s="113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</row>
    <row r="138" spans="2:49" ht="14.25"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3"/>
      <c r="AC138" s="113"/>
      <c r="AD138" s="113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</row>
    <row r="139" spans="2:49" ht="14.25"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3"/>
      <c r="AC139" s="113"/>
      <c r="AD139" s="113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</row>
    <row r="140" spans="2:49" ht="14.25"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3"/>
      <c r="AC140" s="113"/>
      <c r="AD140" s="113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</row>
    <row r="141" spans="2:49" ht="14.25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3"/>
      <c r="AC141" s="113"/>
      <c r="AD141" s="113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  <row r="142" spans="2:49" ht="14.25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3"/>
      <c r="AC142" s="113"/>
      <c r="AD142" s="113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</row>
    <row r="143" spans="2:49" ht="14.25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3"/>
      <c r="AC143" s="113"/>
      <c r="AD143" s="113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</row>
    <row r="144" spans="2:49" ht="14.25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3"/>
      <c r="AC144" s="113"/>
      <c r="AD144" s="113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</row>
    <row r="145" spans="2:49" ht="14.25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3"/>
      <c r="AC145" s="113"/>
      <c r="AD145" s="113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</row>
    <row r="146" spans="2:49" ht="14.25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3"/>
      <c r="AC146" s="113"/>
      <c r="AD146" s="113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</row>
    <row r="147" spans="2:49" ht="14.25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3"/>
      <c r="AC147" s="113"/>
      <c r="AD147" s="113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2:49" ht="14.25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3"/>
      <c r="AC148" s="113"/>
      <c r="AD148" s="113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</row>
    <row r="149" spans="2:49" ht="14.25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3"/>
      <c r="AC149" s="113"/>
      <c r="AD149" s="113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</row>
    <row r="150" spans="2:49" ht="14.25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3"/>
      <c r="AC150" s="113"/>
      <c r="AD150" s="113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</row>
    <row r="151" spans="2:49" ht="14.25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3"/>
      <c r="AC151" s="113"/>
      <c r="AD151" s="113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</row>
    <row r="152" spans="2:49" ht="14.25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3"/>
      <c r="AC152" s="113"/>
      <c r="AD152" s="113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</row>
    <row r="153" spans="2:49" ht="14.25"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3"/>
      <c r="AC153" s="113"/>
      <c r="AD153" s="113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</row>
    <row r="154" spans="2:49" ht="14.25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3"/>
      <c r="AC154" s="113"/>
      <c r="AD154" s="113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</row>
    <row r="155" spans="2:49" ht="14.25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3"/>
      <c r="AC155" s="113"/>
      <c r="AD155" s="113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</row>
    <row r="156" spans="2:49" ht="14.25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3"/>
      <c r="AC156" s="113"/>
      <c r="AD156" s="113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</row>
    <row r="157" spans="2:49" ht="14.25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3"/>
      <c r="AC157" s="113"/>
      <c r="AD157" s="113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</row>
    <row r="158" spans="2:49" ht="14.25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3"/>
      <c r="AC158" s="113"/>
      <c r="AD158" s="113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</row>
    <row r="159" spans="2:49" ht="14.25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3"/>
      <c r="AC159" s="113"/>
      <c r="AD159" s="113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</row>
    <row r="160" spans="2:49" ht="14.25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3"/>
      <c r="AC160" s="113"/>
      <c r="AD160" s="113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</row>
    <row r="161" spans="2:49" ht="14.25"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3"/>
      <c r="AC161" s="113"/>
      <c r="AD161" s="113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</row>
    <row r="162" spans="2:49" ht="14.25"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3"/>
      <c r="AC162" s="113"/>
      <c r="AD162" s="113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</row>
    <row r="163" spans="2:49" ht="14.25"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3"/>
      <c r="AC163" s="113"/>
      <c r="AD163" s="113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</row>
    <row r="164" spans="2:49" ht="14.25"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3"/>
      <c r="AC164" s="113"/>
      <c r="AD164" s="113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</row>
    <row r="165" spans="2:49" ht="14.25"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3"/>
      <c r="AC165" s="113"/>
      <c r="AD165" s="113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</row>
    <row r="166" spans="2:49" ht="14.25"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3"/>
      <c r="AC166" s="113"/>
      <c r="AD166" s="113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</row>
    <row r="167" spans="2:49" ht="14.25"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3"/>
      <c r="AC167" s="113"/>
      <c r="AD167" s="113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</row>
    <row r="168" spans="2:49" ht="14.25"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3"/>
      <c r="AC168" s="113"/>
      <c r="AD168" s="113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</row>
    <row r="169" spans="2:49" ht="14.25"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3"/>
      <c r="AC169" s="113"/>
      <c r="AD169" s="113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</row>
    <row r="170" spans="2:49" ht="14.25"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3"/>
      <c r="AC170" s="113"/>
      <c r="AD170" s="113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</row>
    <row r="171" spans="2:49" ht="14.25"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3"/>
      <c r="AC171" s="113"/>
      <c r="AD171" s="113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</row>
    <row r="172" spans="2:49" ht="14.25"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3"/>
      <c r="AC172" s="113"/>
      <c r="AD172" s="113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</row>
    <row r="173" spans="2:49" ht="14.25"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3"/>
      <c r="AC173" s="113"/>
      <c r="AD173" s="113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</row>
    <row r="174" spans="2:49" ht="14.25"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3"/>
      <c r="AC174" s="113"/>
      <c r="AD174" s="113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</row>
    <row r="175" spans="2:49" ht="14.25"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3"/>
      <c r="AC175" s="113"/>
      <c r="AD175" s="113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</row>
    <row r="176" spans="2:49" ht="14.25"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3"/>
      <c r="AC176" s="113"/>
      <c r="AD176" s="113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</row>
    <row r="177" spans="2:49" ht="14.25"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3"/>
      <c r="AC177" s="113"/>
      <c r="AD177" s="113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</row>
    <row r="178" spans="2:49" ht="14.25"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3"/>
      <c r="AC178" s="113"/>
      <c r="AD178" s="113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</row>
    <row r="179" spans="2:49" ht="14.25"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3"/>
      <c r="AC179" s="113"/>
      <c r="AD179" s="113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</row>
    <row r="180" spans="2:49" ht="14.25"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3"/>
      <c r="AC180" s="113"/>
      <c r="AD180" s="113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</row>
    <row r="181" spans="2:49" ht="14.25"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3"/>
      <c r="AC181" s="113"/>
      <c r="AD181" s="113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</row>
    <row r="182" spans="2:49" ht="14.25"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3"/>
      <c r="AC182" s="113"/>
      <c r="AD182" s="113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</row>
    <row r="183" spans="2:49" ht="14.25"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3"/>
      <c r="AC183" s="113"/>
      <c r="AD183" s="113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</row>
    <row r="184" spans="2:49" ht="14.25"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3"/>
      <c r="AC184" s="113"/>
      <c r="AD184" s="113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</row>
    <row r="185" spans="2:49" ht="14.25"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3"/>
      <c r="AC185" s="113"/>
      <c r="AD185" s="113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</row>
    <row r="186" spans="2:49" ht="14.25"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3"/>
      <c r="AC186" s="113"/>
      <c r="AD186" s="113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</row>
    <row r="187" spans="2:49" ht="14.25"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3"/>
      <c r="AC187" s="113"/>
      <c r="AD187" s="113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</row>
    <row r="188" spans="2:49" ht="14.25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3"/>
      <c r="AC188" s="113"/>
      <c r="AD188" s="113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</row>
    <row r="189" spans="2:49" ht="14.25"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3"/>
      <c r="AC189" s="113"/>
      <c r="AD189" s="113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</row>
    <row r="190" spans="2:49" ht="14.25"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3"/>
      <c r="AC190" s="113"/>
      <c r="AD190" s="113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</row>
    <row r="191" spans="2:49" ht="14.25"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3"/>
      <c r="AC191" s="113"/>
      <c r="AD191" s="113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</row>
    <row r="192" spans="2:49" ht="14.25"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3"/>
      <c r="AC192" s="113"/>
      <c r="AD192" s="113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</row>
    <row r="193" spans="2:49" ht="14.25"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3"/>
      <c r="AC193" s="113"/>
      <c r="AD193" s="113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</row>
    <row r="194" spans="2:49" ht="14.25"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3"/>
      <c r="AC194" s="113"/>
      <c r="AD194" s="113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</row>
    <row r="195" spans="2:49" ht="14.25"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3"/>
      <c r="AC195" s="113"/>
      <c r="AD195" s="113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</row>
    <row r="196" spans="2:49" ht="14.25"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3"/>
      <c r="AC196" s="113"/>
      <c r="AD196" s="113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</row>
    <row r="197" spans="2:49" ht="14.25"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3"/>
      <c r="AC197" s="113"/>
      <c r="AD197" s="113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</row>
    <row r="198" spans="2:49" ht="14.25"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3"/>
      <c r="AC198" s="113"/>
      <c r="AD198" s="113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</row>
    <row r="199" spans="2:49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4"/>
      <c r="AC199" s="4"/>
      <c r="AD199" s="4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</row>
    <row r="200" spans="2:49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4"/>
      <c r="AC200" s="4"/>
      <c r="AD200" s="4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</row>
    <row r="201" spans="2:49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4"/>
      <c r="AC201" s="4"/>
      <c r="AD201" s="4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</row>
    <row r="202" spans="2:49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4"/>
      <c r="AC202" s="4"/>
      <c r="AD202" s="4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</row>
    <row r="203" spans="2:49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4"/>
      <c r="AC203" s="4"/>
      <c r="AD203" s="4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</row>
    <row r="204" spans="2:49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4"/>
      <c r="AC204" s="4"/>
      <c r="AD204" s="4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</row>
    <row r="205" spans="2:49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4"/>
      <c r="AC205" s="4"/>
      <c r="AD205" s="4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</row>
    <row r="206" spans="2:49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4"/>
      <c r="AC206" s="4"/>
      <c r="AD206" s="4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</row>
    <row r="207" spans="2:49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4"/>
      <c r="AC207" s="4"/>
      <c r="AD207" s="4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</row>
    <row r="208" spans="2:49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4"/>
      <c r="AC208" s="4"/>
      <c r="AD208" s="4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</row>
    <row r="209" spans="2:49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4"/>
      <c r="AC209" s="4"/>
      <c r="AD209" s="4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</row>
    <row r="210" spans="2:49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4"/>
      <c r="AC210" s="4"/>
      <c r="AD210" s="4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</row>
    <row r="211" spans="2:49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4"/>
      <c r="AC211" s="4"/>
      <c r="AD211" s="4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</row>
    <row r="212" spans="2:49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4"/>
      <c r="AC212" s="4"/>
      <c r="AD212" s="4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</row>
    <row r="213" spans="2:49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4"/>
      <c r="AC213" s="4"/>
      <c r="AD213" s="4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</row>
    <row r="214" spans="2:49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4"/>
      <c r="AC214" s="4"/>
      <c r="AD214" s="4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</row>
    <row r="215" spans="2:49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4"/>
      <c r="AC215" s="4"/>
      <c r="AD215" s="4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</row>
    <row r="216" spans="2:49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4"/>
      <c r="AC216" s="4"/>
      <c r="AD216" s="4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</row>
    <row r="217" spans="2:49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4"/>
      <c r="AC217" s="4"/>
      <c r="AD217" s="4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</row>
    <row r="218" spans="2:49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4"/>
      <c r="AC218" s="4"/>
      <c r="AD218" s="4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</row>
    <row r="219" spans="2:49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4"/>
      <c r="AC219" s="4"/>
      <c r="AD219" s="4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</row>
    <row r="220" spans="2:49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4"/>
      <c r="AC220" s="4"/>
      <c r="AD220" s="4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</row>
    <row r="221" spans="2:49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4"/>
      <c r="AC221" s="4"/>
      <c r="AD221" s="4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</row>
    <row r="222" spans="2:49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4"/>
      <c r="AC222" s="4"/>
      <c r="AD222" s="4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</row>
    <row r="223" spans="2:49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4"/>
      <c r="AC223" s="4"/>
      <c r="AD223" s="4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</row>
    <row r="224" spans="2:49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4"/>
      <c r="AC224" s="4"/>
      <c r="AD224" s="4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</row>
    <row r="225" spans="2:49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4"/>
      <c r="AC225" s="4"/>
      <c r="AD225" s="4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</row>
    <row r="226" spans="2:49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4"/>
      <c r="AC226" s="4"/>
      <c r="AD226" s="4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</row>
    <row r="227" spans="2:49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4"/>
      <c r="AC227" s="4"/>
      <c r="AD227" s="4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</row>
    <row r="228" spans="2:49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4"/>
      <c r="AC228" s="4"/>
      <c r="AD228" s="4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</row>
    <row r="229" spans="2:49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4"/>
      <c r="AC229" s="4"/>
      <c r="AD229" s="4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</row>
    <row r="230" spans="2:49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4"/>
      <c r="AC230" s="4"/>
      <c r="AD230" s="4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</row>
    <row r="231" spans="2:49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4"/>
      <c r="AC231" s="4"/>
      <c r="AD231" s="4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</row>
    <row r="232" spans="2:49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4"/>
      <c r="AC232" s="4"/>
      <c r="AD232" s="4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</row>
    <row r="233" spans="2:49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4"/>
      <c r="AC233" s="4"/>
      <c r="AD233" s="4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</row>
    <row r="234" spans="2:49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4"/>
      <c r="AC234" s="4"/>
      <c r="AD234" s="4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</row>
    <row r="235" spans="2:49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4"/>
      <c r="AC235" s="4"/>
      <c r="AD235" s="4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</row>
    <row r="236" spans="2:49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4"/>
      <c r="AC236" s="4"/>
      <c r="AD236" s="4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</row>
    <row r="237" spans="2:49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4"/>
      <c r="AC237" s="4"/>
      <c r="AD237" s="4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</row>
    <row r="238" spans="2:49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4"/>
      <c r="AC238" s="4"/>
      <c r="AD238" s="4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</row>
    <row r="239" spans="2:49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4"/>
      <c r="AC239" s="4"/>
      <c r="AD239" s="4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</row>
    <row r="240" spans="2:49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4"/>
      <c r="AC240" s="4"/>
      <c r="AD240" s="4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</row>
    <row r="241" spans="2:49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4"/>
      <c r="AC241" s="4"/>
      <c r="AD241" s="4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</row>
    <row r="242" spans="2:49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4"/>
      <c r="AC242" s="4"/>
      <c r="AD242" s="4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</row>
    <row r="243" spans="2:49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4"/>
      <c r="AC243" s="4"/>
      <c r="AD243" s="4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</row>
    <row r="244" spans="2:49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4"/>
      <c r="AC244" s="4"/>
      <c r="AD244" s="4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</row>
    <row r="245" spans="2:49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4"/>
      <c r="AC245" s="4"/>
      <c r="AD245" s="4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</row>
    <row r="246" spans="2:49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4"/>
      <c r="AC246" s="4"/>
      <c r="AD246" s="4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</row>
    <row r="247" spans="2:49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4"/>
      <c r="AC247" s="4"/>
      <c r="AD247" s="4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</row>
    <row r="248" spans="2:49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4"/>
      <c r="AC248" s="4"/>
      <c r="AD248" s="4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</row>
    <row r="249" spans="2:49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4"/>
      <c r="AC249" s="4"/>
      <c r="AD249" s="4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</row>
    <row r="250" spans="2:49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4"/>
      <c r="AC250" s="4"/>
      <c r="AD250" s="4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</row>
    <row r="251" spans="2:49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4"/>
      <c r="AC251" s="4"/>
      <c r="AD251" s="4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</row>
    <row r="252" spans="2:49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4"/>
      <c r="AC252" s="4"/>
      <c r="AD252" s="4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</row>
    <row r="253" spans="2:49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4"/>
      <c r="AC253" s="4"/>
      <c r="AD253" s="4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</row>
    <row r="254" spans="2:49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4"/>
      <c r="AC254" s="4"/>
      <c r="AD254" s="4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</row>
    <row r="255" spans="2:49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4"/>
      <c r="AC255" s="4"/>
      <c r="AD255" s="4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</row>
    <row r="256" spans="2:49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4"/>
      <c r="AC256" s="4"/>
      <c r="AD256" s="4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</row>
    <row r="257" spans="2:49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4"/>
      <c r="AC257" s="4"/>
      <c r="AD257" s="4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</row>
    <row r="258" spans="2:49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4"/>
      <c r="AC258" s="4"/>
      <c r="AD258" s="4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</row>
    <row r="259" spans="2:49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4"/>
      <c r="AC259" s="4"/>
      <c r="AD259" s="4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</row>
    <row r="260" spans="2:49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4"/>
      <c r="AC260" s="4"/>
      <c r="AD260" s="4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</row>
    <row r="261" spans="2:49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4"/>
      <c r="AC261" s="4"/>
      <c r="AD261" s="4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</row>
    <row r="262" spans="2:49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4"/>
      <c r="AC262" s="4"/>
      <c r="AD262" s="4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</row>
    <row r="263" spans="2:49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4"/>
      <c r="AC263" s="4"/>
      <c r="AD263" s="4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</row>
    <row r="264" spans="2:49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4"/>
      <c r="AC264" s="4"/>
      <c r="AD264" s="4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</row>
    <row r="265" spans="2:49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4"/>
      <c r="AC265" s="4"/>
      <c r="AD265" s="4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</row>
    <row r="266" spans="2:49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4"/>
      <c r="AC266" s="4"/>
      <c r="AD266" s="4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</row>
    <row r="267" spans="2:49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4"/>
      <c r="AC267" s="4"/>
      <c r="AD267" s="4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</row>
    <row r="268" spans="2:49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4"/>
      <c r="AC268" s="4"/>
      <c r="AD268" s="4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</row>
    <row r="269" spans="2:49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4"/>
      <c r="AC269" s="4"/>
      <c r="AD269" s="4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</row>
    <row r="270" spans="2:49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4"/>
      <c r="AC270" s="4"/>
      <c r="AD270" s="4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</row>
    <row r="271" spans="2:49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4"/>
      <c r="AC271" s="4"/>
      <c r="AD271" s="4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</row>
    <row r="272" spans="2:49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4"/>
      <c r="AC272" s="4"/>
      <c r="AD272" s="4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</row>
    <row r="273" spans="2:49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4"/>
      <c r="AC273" s="4"/>
      <c r="AD273" s="4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</row>
    <row r="274" spans="2:49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4"/>
      <c r="AC274" s="4"/>
      <c r="AD274" s="4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</row>
    <row r="275" spans="2:49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4"/>
      <c r="AC275" s="4"/>
      <c r="AD275" s="4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</row>
    <row r="276" spans="2:49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4"/>
      <c r="AC276" s="4"/>
      <c r="AD276" s="4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</row>
    <row r="277" spans="2:49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4"/>
      <c r="AC277" s="4"/>
      <c r="AD277" s="4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</row>
    <row r="278" spans="2:49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4"/>
      <c r="AC278" s="4"/>
      <c r="AD278" s="4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</row>
    <row r="279" spans="2:49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4"/>
      <c r="AC279" s="4"/>
      <c r="AD279" s="4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</row>
    <row r="280" spans="2:49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4"/>
      <c r="AC280" s="4"/>
      <c r="AD280" s="4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</row>
    <row r="281" spans="2:49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4"/>
      <c r="AC281" s="4"/>
      <c r="AD281" s="4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</row>
    <row r="282" spans="2:49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4"/>
      <c r="AC282" s="4"/>
      <c r="AD282" s="4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</row>
    <row r="283" spans="2:49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4"/>
      <c r="AC283" s="4"/>
      <c r="AD283" s="4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</row>
    <row r="284" spans="2:49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4"/>
      <c r="AC284" s="4"/>
      <c r="AD284" s="4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</row>
    <row r="285" spans="2:49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4"/>
      <c r="AC285" s="4"/>
      <c r="AD285" s="4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</row>
    <row r="286" spans="2:49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4"/>
      <c r="AC286" s="4"/>
      <c r="AD286" s="4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</row>
    <row r="287" spans="2:49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4"/>
      <c r="AC287" s="4"/>
      <c r="AD287" s="4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</row>
    <row r="288" spans="2:49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4"/>
      <c r="AC288" s="4"/>
      <c r="AD288" s="4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</row>
    <row r="289" spans="2:49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4"/>
      <c r="AC289" s="4"/>
      <c r="AD289" s="4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</row>
    <row r="290" spans="2:49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4"/>
      <c r="AC290" s="4"/>
      <c r="AD290" s="4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</row>
    <row r="291" spans="2:49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4"/>
      <c r="AC291" s="4"/>
      <c r="AD291" s="4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</row>
    <row r="292" spans="2:49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4"/>
      <c r="AC292" s="4"/>
      <c r="AD292" s="4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</row>
    <row r="293" spans="2:49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4"/>
      <c r="AC293" s="4"/>
      <c r="AD293" s="4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</row>
    <row r="294" spans="2:49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4"/>
      <c r="AC294" s="4"/>
      <c r="AD294" s="4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</row>
    <row r="295" spans="2:49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4"/>
      <c r="AC295" s="4"/>
      <c r="AD295" s="4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</row>
    <row r="296" spans="2:49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4"/>
      <c r="AC296" s="4"/>
      <c r="AD296" s="4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</row>
    <row r="297" spans="2:49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4"/>
      <c r="AC297" s="4"/>
      <c r="AD297" s="4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</row>
    <row r="298" spans="2:49">
      <c r="B298" s="131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32"/>
      <c r="AC298" s="132"/>
      <c r="AD298" s="132"/>
    </row>
    <row r="299" spans="2:49">
      <c r="B299" s="131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32"/>
      <c r="AC299" s="132"/>
      <c r="AD299" s="132"/>
    </row>
    <row r="300" spans="2:49">
      <c r="B300" s="131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  <c r="AA300" s="126"/>
      <c r="AB300" s="132"/>
      <c r="AC300" s="132"/>
      <c r="AD300" s="132"/>
    </row>
    <row r="301" spans="2:49">
      <c r="B301" s="131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  <c r="AA301" s="126"/>
      <c r="AB301" s="132"/>
      <c r="AC301" s="132"/>
      <c r="AD301" s="132"/>
    </row>
    <row r="302" spans="2:49">
      <c r="B302" s="131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  <c r="AA302" s="126"/>
      <c r="AB302" s="132"/>
      <c r="AC302" s="132"/>
      <c r="AD302" s="132"/>
    </row>
    <row r="303" spans="2:49">
      <c r="B303" s="131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  <c r="AA303" s="126"/>
      <c r="AB303" s="132"/>
      <c r="AC303" s="132"/>
      <c r="AD303" s="132"/>
    </row>
    <row r="304" spans="2:49">
      <c r="B304" s="131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32"/>
      <c r="AC304" s="132"/>
      <c r="AD304" s="132"/>
    </row>
    <row r="305" spans="2:30">
      <c r="B305" s="131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32"/>
      <c r="AC305" s="132"/>
      <c r="AD305" s="132"/>
    </row>
    <row r="306" spans="2:30">
      <c r="B306" s="131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  <c r="AB306" s="132"/>
      <c r="AC306" s="132"/>
      <c r="AD306" s="132"/>
    </row>
    <row r="307" spans="2:30">
      <c r="B307" s="131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  <c r="AB307" s="132"/>
      <c r="AC307" s="132"/>
      <c r="AD307" s="132"/>
    </row>
    <row r="308" spans="2:30">
      <c r="B308" s="131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32"/>
      <c r="AC308" s="132"/>
      <c r="AD308" s="132"/>
    </row>
    <row r="309" spans="2:30">
      <c r="B309" s="131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  <c r="AB309" s="132"/>
      <c r="AC309" s="132"/>
      <c r="AD309" s="132"/>
    </row>
    <row r="310" spans="2:30">
      <c r="B310" s="131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  <c r="AB310" s="132"/>
      <c r="AC310" s="132"/>
      <c r="AD310" s="132"/>
    </row>
    <row r="311" spans="2:30">
      <c r="B311" s="131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  <c r="AB311" s="132"/>
      <c r="AC311" s="132"/>
      <c r="AD311" s="132"/>
    </row>
    <row r="312" spans="2:30">
      <c r="B312" s="131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  <c r="AB312" s="132"/>
      <c r="AC312" s="132"/>
      <c r="AD312" s="132"/>
    </row>
    <row r="313" spans="2:30">
      <c r="B313" s="131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  <c r="AA313" s="126"/>
      <c r="AB313" s="132"/>
      <c r="AC313" s="132"/>
      <c r="AD313" s="132"/>
    </row>
    <row r="314" spans="2:30">
      <c r="B314" s="131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  <c r="AA314" s="126"/>
      <c r="AB314" s="132"/>
      <c r="AC314" s="132"/>
      <c r="AD314" s="132"/>
    </row>
    <row r="315" spans="2:30">
      <c r="B315" s="131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  <c r="AA315" s="126"/>
      <c r="AB315" s="132"/>
      <c r="AC315" s="132"/>
      <c r="AD315" s="132"/>
    </row>
    <row r="316" spans="2:30">
      <c r="B316" s="131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  <c r="AA316" s="126"/>
      <c r="AB316" s="132"/>
      <c r="AC316" s="132"/>
      <c r="AD316" s="132"/>
    </row>
    <row r="317" spans="2:30">
      <c r="B317" s="131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  <c r="AA317" s="126"/>
      <c r="AB317" s="132"/>
      <c r="AC317" s="132"/>
      <c r="AD317" s="132"/>
    </row>
    <row r="318" spans="2:30">
      <c r="B318" s="131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  <c r="AA318" s="126"/>
      <c r="AB318" s="132"/>
      <c r="AC318" s="132"/>
      <c r="AD318" s="132"/>
    </row>
    <row r="319" spans="2:30">
      <c r="B319" s="131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132"/>
      <c r="AC319" s="132"/>
      <c r="AD319" s="132"/>
    </row>
    <row r="320" spans="2:30">
      <c r="B320" s="131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32"/>
      <c r="AC320" s="132"/>
      <c r="AD320" s="132"/>
    </row>
    <row r="321" spans="2:30">
      <c r="B321" s="131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32"/>
      <c r="AC321" s="132"/>
      <c r="AD321" s="132"/>
    </row>
    <row r="322" spans="2:30">
      <c r="B322" s="131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132"/>
      <c r="AC322" s="132"/>
      <c r="AD322" s="132"/>
    </row>
    <row r="323" spans="2:30">
      <c r="B323" s="131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132"/>
      <c r="AC323" s="132"/>
      <c r="AD323" s="132"/>
    </row>
    <row r="324" spans="2:30">
      <c r="B324" s="131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132"/>
      <c r="AC324" s="132"/>
      <c r="AD324" s="132"/>
    </row>
    <row r="325" spans="2:30">
      <c r="B325" s="131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32"/>
      <c r="AC325" s="132"/>
      <c r="AD325" s="132"/>
    </row>
    <row r="326" spans="2:30">
      <c r="B326" s="131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32"/>
      <c r="AC326" s="132"/>
      <c r="AD326" s="132"/>
    </row>
    <row r="327" spans="2:30">
      <c r="B327" s="131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132"/>
      <c r="AC327" s="132"/>
      <c r="AD327" s="132"/>
    </row>
    <row r="328" spans="2:30">
      <c r="B328" s="131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32"/>
      <c r="AC328" s="132"/>
      <c r="AD328" s="132"/>
    </row>
    <row r="329" spans="2:30">
      <c r="B329" s="131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132"/>
      <c r="AC329" s="132"/>
      <c r="AD329" s="132"/>
    </row>
    <row r="330" spans="2:30">
      <c r="B330" s="131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132"/>
      <c r="AC330" s="132"/>
      <c r="AD330" s="132"/>
    </row>
    <row r="331" spans="2:30">
      <c r="B331" s="131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132"/>
      <c r="AC331" s="132"/>
      <c r="AD331" s="132"/>
    </row>
    <row r="332" spans="2:30">
      <c r="B332" s="131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32"/>
      <c r="AC332" s="132"/>
      <c r="AD332" s="132"/>
    </row>
    <row r="333" spans="2:30">
      <c r="B333" s="131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132"/>
      <c r="AC333" s="132"/>
      <c r="AD333" s="132"/>
    </row>
    <row r="334" spans="2:30">
      <c r="B334" s="131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132"/>
      <c r="AC334" s="132"/>
      <c r="AD334" s="132"/>
    </row>
    <row r="335" spans="2:30">
      <c r="B335" s="131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32"/>
      <c r="AC335" s="132"/>
      <c r="AD335" s="132"/>
    </row>
    <row r="336" spans="2:30">
      <c r="B336" s="131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32"/>
      <c r="AC336" s="132"/>
      <c r="AD336" s="132"/>
    </row>
    <row r="337" spans="2:30">
      <c r="B337" s="131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132"/>
      <c r="AC337" s="132"/>
      <c r="AD337" s="132"/>
    </row>
    <row r="338" spans="2:30">
      <c r="B338" s="131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132"/>
      <c r="AC338" s="132"/>
      <c r="AD338" s="132"/>
    </row>
    <row r="339" spans="2:30">
      <c r="B339" s="131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132"/>
      <c r="AC339" s="132"/>
      <c r="AD339" s="132"/>
    </row>
    <row r="340" spans="2:30">
      <c r="B340" s="131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  <c r="AA340" s="126"/>
      <c r="AB340" s="132"/>
      <c r="AC340" s="132"/>
      <c r="AD340" s="132"/>
    </row>
    <row r="341" spans="2:30">
      <c r="B341" s="131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32"/>
      <c r="AC341" s="132"/>
      <c r="AD341" s="132"/>
    </row>
    <row r="342" spans="2:30">
      <c r="B342" s="131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32"/>
      <c r="AC342" s="132"/>
      <c r="AD342" s="132"/>
    </row>
    <row r="343" spans="2:30">
      <c r="B343" s="131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132"/>
      <c r="AC343" s="132"/>
      <c r="AD343" s="132"/>
    </row>
    <row r="344" spans="2:30">
      <c r="B344" s="131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32"/>
      <c r="AC344" s="132"/>
      <c r="AD344" s="132"/>
    </row>
    <row r="345" spans="2:30">
      <c r="B345" s="131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132"/>
      <c r="AC345" s="132"/>
      <c r="AD345" s="132"/>
    </row>
    <row r="346" spans="2:30">
      <c r="B346" s="131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132"/>
      <c r="AC346" s="132"/>
      <c r="AD346" s="132"/>
    </row>
    <row r="347" spans="2:30">
      <c r="B347" s="131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32"/>
      <c r="AC347" s="132"/>
      <c r="AD347" s="132"/>
    </row>
    <row r="348" spans="2:30">
      <c r="B348" s="131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  <c r="AA348" s="126"/>
      <c r="AB348" s="132"/>
      <c r="AC348" s="132"/>
      <c r="AD348" s="132"/>
    </row>
    <row r="349" spans="2:30">
      <c r="B349" s="131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132"/>
      <c r="AC349" s="132"/>
      <c r="AD349" s="132"/>
    </row>
    <row r="350" spans="2:30">
      <c r="B350" s="131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  <c r="AA350" s="126"/>
      <c r="AB350" s="132"/>
      <c r="AC350" s="132"/>
      <c r="AD350" s="132"/>
    </row>
    <row r="351" spans="2:30">
      <c r="B351" s="131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  <c r="AA351" s="126"/>
      <c r="AB351" s="132"/>
      <c r="AC351" s="132"/>
      <c r="AD351" s="132"/>
    </row>
    <row r="352" spans="2:30">
      <c r="B352" s="131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  <c r="AA352" s="126"/>
      <c r="AB352" s="132"/>
      <c r="AC352" s="132"/>
      <c r="AD352" s="132"/>
    </row>
    <row r="353" spans="2:30">
      <c r="B353" s="131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132"/>
      <c r="AC353" s="132"/>
      <c r="AD353" s="132"/>
    </row>
    <row r="354" spans="2:30">
      <c r="B354" s="131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  <c r="AA354" s="126"/>
      <c r="AB354" s="132"/>
      <c r="AC354" s="132"/>
      <c r="AD354" s="132"/>
    </row>
    <row r="355" spans="2:30">
      <c r="B355" s="131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  <c r="AA355" s="126"/>
      <c r="AB355" s="132"/>
      <c r="AC355" s="132"/>
      <c r="AD355" s="132"/>
    </row>
    <row r="356" spans="2:30">
      <c r="B356" s="131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  <c r="AA356" s="126"/>
      <c r="AB356" s="132"/>
      <c r="AC356" s="132"/>
      <c r="AD356" s="132"/>
    </row>
    <row r="357" spans="2:30">
      <c r="B357" s="131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132"/>
      <c r="AC357" s="132"/>
      <c r="AD357" s="132"/>
    </row>
    <row r="358" spans="2:30">
      <c r="B358" s="131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  <c r="AA358" s="126"/>
      <c r="AB358" s="132"/>
      <c r="AC358" s="132"/>
      <c r="AD358" s="132"/>
    </row>
    <row r="359" spans="2:30">
      <c r="B359" s="131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  <c r="AA359" s="126"/>
      <c r="AB359" s="132"/>
      <c r="AC359" s="132"/>
      <c r="AD359" s="132"/>
    </row>
    <row r="360" spans="2:30">
      <c r="B360" s="131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  <c r="AA360" s="126"/>
      <c r="AB360" s="132"/>
      <c r="AC360" s="132"/>
      <c r="AD360" s="132"/>
    </row>
    <row r="361" spans="2:30">
      <c r="B361" s="131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  <c r="AA361" s="126"/>
      <c r="AB361" s="132"/>
      <c r="AC361" s="132"/>
      <c r="AD361" s="132"/>
    </row>
    <row r="362" spans="2:30">
      <c r="B362" s="131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132"/>
      <c r="AC362" s="132"/>
      <c r="AD362" s="132"/>
    </row>
    <row r="363" spans="2:30">
      <c r="B363" s="131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32"/>
      <c r="AC363" s="132"/>
      <c r="AD363" s="132"/>
    </row>
    <row r="364" spans="2:30">
      <c r="B364" s="131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  <c r="AA364" s="126"/>
      <c r="AB364" s="132"/>
      <c r="AC364" s="132"/>
      <c r="AD364" s="132"/>
    </row>
    <row r="365" spans="2:30">
      <c r="B365" s="131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  <c r="AA365" s="126"/>
      <c r="AB365" s="132"/>
      <c r="AC365" s="132"/>
      <c r="AD365" s="132"/>
    </row>
    <row r="366" spans="2:30">
      <c r="B366" s="131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  <c r="AA366" s="126"/>
      <c r="AB366" s="132"/>
      <c r="AC366" s="132"/>
      <c r="AD366" s="132"/>
    </row>
    <row r="367" spans="2:30">
      <c r="B367" s="131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  <c r="AA367" s="126"/>
      <c r="AB367" s="132"/>
      <c r="AC367" s="132"/>
      <c r="AD367" s="132"/>
    </row>
    <row r="368" spans="2:30">
      <c r="B368" s="131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  <c r="AA368" s="126"/>
      <c r="AB368" s="132"/>
      <c r="AC368" s="132"/>
      <c r="AD368" s="132"/>
    </row>
    <row r="369" spans="2:30">
      <c r="B369" s="131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  <c r="AA369" s="126"/>
      <c r="AB369" s="132"/>
      <c r="AC369" s="132"/>
      <c r="AD369" s="132"/>
    </row>
    <row r="370" spans="2:30">
      <c r="B370" s="131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  <c r="AA370" s="126"/>
      <c r="AB370" s="132"/>
      <c r="AC370" s="132"/>
      <c r="AD370" s="132"/>
    </row>
    <row r="371" spans="2:30">
      <c r="B371" s="131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132"/>
      <c r="AC371" s="132"/>
      <c r="AD371" s="132"/>
    </row>
    <row r="372" spans="2:30">
      <c r="B372" s="131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  <c r="AA372" s="126"/>
      <c r="AB372" s="132"/>
      <c r="AC372" s="132"/>
      <c r="AD372" s="132"/>
    </row>
    <row r="373" spans="2:30">
      <c r="B373" s="131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  <c r="AA373" s="126"/>
      <c r="AB373" s="132"/>
      <c r="AC373" s="132"/>
      <c r="AD373" s="132"/>
    </row>
    <row r="374" spans="2:30">
      <c r="B374" s="131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  <c r="AA374" s="126"/>
      <c r="AB374" s="132"/>
      <c r="AC374" s="132"/>
      <c r="AD374" s="132"/>
    </row>
    <row r="375" spans="2:30">
      <c r="B375" s="131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  <c r="AA375" s="126"/>
      <c r="AB375" s="132"/>
      <c r="AC375" s="132"/>
      <c r="AD375" s="132"/>
    </row>
    <row r="376" spans="2:30">
      <c r="B376" s="131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  <c r="AA376" s="126"/>
      <c r="AB376" s="132"/>
      <c r="AC376" s="132"/>
      <c r="AD376" s="132"/>
    </row>
    <row r="377" spans="2:30">
      <c r="B377" s="131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  <c r="AA377" s="126"/>
      <c r="AB377" s="132"/>
      <c r="AC377" s="132"/>
      <c r="AD377" s="132"/>
    </row>
    <row r="378" spans="2:30">
      <c r="B378" s="131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32"/>
      <c r="AC378" s="132"/>
      <c r="AD378" s="132"/>
    </row>
    <row r="379" spans="2:30">
      <c r="B379" s="131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132"/>
      <c r="AC379" s="132"/>
      <c r="AD379" s="132"/>
    </row>
    <row r="380" spans="2:30">
      <c r="B380" s="131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  <c r="AA380" s="126"/>
      <c r="AB380" s="132"/>
      <c r="AC380" s="132"/>
      <c r="AD380" s="132"/>
    </row>
    <row r="381" spans="2:30">
      <c r="B381" s="131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  <c r="AA381" s="126"/>
      <c r="AB381" s="132"/>
      <c r="AC381" s="132"/>
      <c r="AD381" s="132"/>
    </row>
    <row r="382" spans="2:30">
      <c r="B382" s="131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  <c r="AA382" s="126"/>
      <c r="AB382" s="132"/>
      <c r="AC382" s="132"/>
      <c r="AD382" s="132"/>
    </row>
    <row r="383" spans="2:30">
      <c r="B383" s="131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  <c r="AA383" s="126"/>
      <c r="AB383" s="132"/>
      <c r="AC383" s="132"/>
      <c r="AD383" s="132"/>
    </row>
    <row r="384" spans="2:30">
      <c r="B384" s="131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  <c r="AA384" s="126"/>
      <c r="AB384" s="132"/>
      <c r="AC384" s="132"/>
      <c r="AD384" s="132"/>
    </row>
    <row r="385" spans="2:30">
      <c r="B385" s="131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  <c r="AA385" s="126"/>
      <c r="AB385" s="132"/>
      <c r="AC385" s="132"/>
      <c r="AD385" s="132"/>
    </row>
    <row r="386" spans="2:30">
      <c r="B386" s="131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  <c r="AA386" s="126"/>
      <c r="AB386" s="132"/>
      <c r="AC386" s="132"/>
      <c r="AD386" s="132"/>
    </row>
    <row r="387" spans="2:30"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  <c r="AA387" s="126"/>
      <c r="AB387" s="132"/>
      <c r="AC387" s="132"/>
      <c r="AD387" s="132"/>
    </row>
    <row r="388" spans="2:30"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  <c r="AA388" s="126"/>
      <c r="AB388" s="132"/>
      <c r="AC388" s="132"/>
      <c r="AD388" s="132"/>
    </row>
    <row r="389" spans="2:30"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  <c r="AA389" s="126"/>
      <c r="AB389" s="132"/>
      <c r="AC389" s="132"/>
      <c r="AD389" s="132"/>
    </row>
    <row r="390" spans="2:30"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  <c r="AA390" s="126"/>
      <c r="AB390" s="132"/>
      <c r="AC390" s="132"/>
      <c r="AD390" s="132"/>
    </row>
    <row r="391" spans="2:30"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  <c r="AA391" s="126"/>
      <c r="AB391" s="132"/>
      <c r="AC391" s="132"/>
      <c r="AD391" s="132"/>
    </row>
    <row r="392" spans="2:30"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  <c r="AA392" s="126"/>
      <c r="AB392" s="132"/>
      <c r="AC392" s="132"/>
      <c r="AD392" s="132"/>
    </row>
    <row r="393" spans="2:30"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  <c r="AA393" s="126"/>
      <c r="AB393" s="132"/>
      <c r="AC393" s="132"/>
      <c r="AD393" s="132"/>
    </row>
    <row r="394" spans="2:30"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  <c r="AA394" s="126"/>
      <c r="AB394" s="132"/>
      <c r="AC394" s="132"/>
      <c r="AD394" s="132"/>
    </row>
    <row r="395" spans="2:30"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  <c r="AA395" s="126"/>
      <c r="AB395" s="132"/>
      <c r="AC395" s="132"/>
      <c r="AD395" s="132"/>
    </row>
    <row r="396" spans="2:30"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  <c r="AA396" s="126"/>
      <c r="AB396" s="132"/>
      <c r="AC396" s="132"/>
      <c r="AD396" s="132"/>
    </row>
    <row r="397" spans="2:30"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  <c r="AA397" s="126"/>
      <c r="AB397" s="132"/>
      <c r="AC397" s="132"/>
      <c r="AD397" s="132"/>
    </row>
    <row r="398" spans="2:30"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  <c r="AA398" s="126"/>
      <c r="AB398" s="132"/>
      <c r="AC398" s="132"/>
      <c r="AD398" s="132"/>
    </row>
    <row r="399" spans="2:30"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  <c r="AA399" s="126"/>
      <c r="AB399" s="132"/>
      <c r="AC399" s="132"/>
      <c r="AD399" s="132"/>
    </row>
    <row r="400" spans="2:30"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  <c r="AA400" s="126"/>
      <c r="AB400" s="132"/>
      <c r="AC400" s="132"/>
      <c r="AD400" s="132"/>
    </row>
    <row r="401" spans="2:30"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  <c r="AA401" s="126"/>
      <c r="AB401" s="132"/>
      <c r="AC401" s="132"/>
      <c r="AD401" s="132"/>
    </row>
    <row r="402" spans="2:30"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  <c r="AA402" s="126"/>
      <c r="AB402" s="132"/>
      <c r="AC402" s="132"/>
      <c r="AD402" s="132"/>
    </row>
    <row r="403" spans="2:30"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  <c r="AA403" s="126"/>
      <c r="AB403" s="132"/>
      <c r="AC403" s="132"/>
      <c r="AD403" s="132"/>
    </row>
    <row r="404" spans="2:30"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  <c r="AA404" s="126"/>
      <c r="AB404" s="132"/>
      <c r="AC404" s="132"/>
      <c r="AD404" s="132"/>
    </row>
    <row r="405" spans="2:30"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  <c r="AA405" s="126"/>
      <c r="AB405" s="132"/>
      <c r="AC405" s="132"/>
      <c r="AD405" s="132"/>
    </row>
    <row r="406" spans="2:30"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  <c r="AA406" s="126"/>
      <c r="AB406" s="132"/>
      <c r="AC406" s="132"/>
      <c r="AD406" s="132"/>
    </row>
    <row r="407" spans="2:30"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  <c r="AA407" s="126"/>
      <c r="AB407" s="132"/>
      <c r="AC407" s="132"/>
      <c r="AD407" s="132"/>
    </row>
    <row r="408" spans="2:30"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  <c r="AA408" s="126"/>
      <c r="AB408" s="132"/>
      <c r="AC408" s="132"/>
      <c r="AD408" s="132"/>
    </row>
    <row r="409" spans="2:30"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  <c r="AA409" s="126"/>
      <c r="AB409" s="132"/>
      <c r="AC409" s="132"/>
      <c r="AD409" s="132"/>
    </row>
    <row r="410" spans="2:30"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  <c r="AA410" s="126"/>
      <c r="AB410" s="132"/>
      <c r="AC410" s="132"/>
      <c r="AD410" s="132"/>
    </row>
    <row r="411" spans="2:30"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  <c r="AA411" s="126"/>
      <c r="AB411" s="132"/>
      <c r="AC411" s="132"/>
      <c r="AD411" s="132"/>
    </row>
    <row r="412" spans="2:30"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  <c r="AA412" s="126"/>
      <c r="AB412" s="132"/>
      <c r="AC412" s="132"/>
      <c r="AD412" s="132"/>
    </row>
    <row r="413" spans="2:30"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  <c r="AA413" s="126"/>
      <c r="AB413" s="132"/>
      <c r="AC413" s="132"/>
      <c r="AD413" s="132"/>
    </row>
    <row r="414" spans="2:30"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  <c r="AA414" s="126"/>
      <c r="AB414" s="132"/>
      <c r="AC414" s="132"/>
      <c r="AD414" s="132"/>
    </row>
    <row r="415" spans="2:30"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  <c r="AA415" s="126"/>
      <c r="AB415" s="132"/>
      <c r="AC415" s="132"/>
      <c r="AD415" s="132"/>
    </row>
    <row r="416" spans="2:30"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132"/>
      <c r="AC416" s="132"/>
      <c r="AD416" s="132"/>
    </row>
    <row r="417" spans="2:30"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  <c r="AA417" s="126"/>
      <c r="AB417" s="132"/>
      <c r="AC417" s="132"/>
      <c r="AD417" s="132"/>
    </row>
    <row r="418" spans="2:30"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  <c r="AA418" s="126"/>
      <c r="AB418" s="132"/>
      <c r="AC418" s="132"/>
      <c r="AD418" s="132"/>
    </row>
    <row r="419" spans="2:30"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  <c r="AA419" s="126"/>
      <c r="AB419" s="132"/>
      <c r="AC419" s="132"/>
      <c r="AD419" s="132"/>
    </row>
    <row r="420" spans="2:30"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  <c r="AA420" s="126"/>
      <c r="AB420" s="132"/>
      <c r="AC420" s="132"/>
      <c r="AD420" s="132"/>
    </row>
    <row r="421" spans="2:30"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  <c r="AA421" s="126"/>
      <c r="AB421" s="132"/>
      <c r="AC421" s="132"/>
      <c r="AD421" s="132"/>
    </row>
    <row r="422" spans="2:30"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  <c r="AA422" s="126"/>
      <c r="AB422" s="132"/>
      <c r="AC422" s="132"/>
      <c r="AD422" s="132"/>
    </row>
    <row r="423" spans="2:30"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  <c r="AA423" s="126"/>
      <c r="AB423" s="132"/>
      <c r="AC423" s="132"/>
      <c r="AD423" s="132"/>
    </row>
    <row r="424" spans="2:30"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  <c r="AA424" s="126"/>
      <c r="AB424" s="132"/>
      <c r="AC424" s="132"/>
      <c r="AD424" s="132"/>
    </row>
    <row r="425" spans="2:30"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  <c r="AA425" s="126"/>
      <c r="AB425" s="132"/>
      <c r="AC425" s="132"/>
      <c r="AD425" s="132"/>
    </row>
    <row r="426" spans="2:30"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  <c r="AA426" s="126"/>
      <c r="AB426" s="132"/>
      <c r="AC426" s="132"/>
      <c r="AD426" s="132"/>
    </row>
    <row r="427" spans="2:30"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  <c r="AA427" s="126"/>
      <c r="AB427" s="132"/>
      <c r="AC427" s="132"/>
      <c r="AD427" s="132"/>
    </row>
    <row r="428" spans="2:30"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  <c r="AA428" s="126"/>
      <c r="AB428" s="132"/>
      <c r="AC428" s="132"/>
      <c r="AD428" s="132"/>
    </row>
    <row r="429" spans="2:30"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  <c r="AA429" s="126"/>
      <c r="AB429" s="132"/>
      <c r="AC429" s="132"/>
      <c r="AD429" s="132"/>
    </row>
    <row r="430" spans="2:30"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  <c r="AA430" s="126"/>
      <c r="AB430" s="132"/>
      <c r="AC430" s="132"/>
      <c r="AD430" s="132"/>
    </row>
    <row r="431" spans="2:30"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  <c r="AA431" s="126"/>
      <c r="AB431" s="132"/>
      <c r="AC431" s="132"/>
      <c r="AD431" s="132"/>
    </row>
    <row r="432" spans="2:30"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  <c r="AA432" s="126"/>
      <c r="AB432" s="132"/>
      <c r="AC432" s="132"/>
      <c r="AD432" s="132"/>
    </row>
    <row r="433" spans="2:30"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  <c r="AA433" s="126"/>
      <c r="AB433" s="132"/>
      <c r="AC433" s="132"/>
      <c r="AD433" s="132"/>
    </row>
    <row r="434" spans="2:30"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  <c r="AA434" s="126"/>
      <c r="AB434" s="132"/>
      <c r="AC434" s="132"/>
      <c r="AD434" s="132"/>
    </row>
    <row r="435" spans="2:30"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  <c r="AA435" s="126"/>
      <c r="AB435" s="132"/>
      <c r="AC435" s="132"/>
      <c r="AD435" s="132"/>
    </row>
    <row r="436" spans="2:30"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  <c r="AA436" s="126"/>
      <c r="AB436" s="132"/>
      <c r="AC436" s="132"/>
      <c r="AD436" s="132"/>
    </row>
    <row r="437" spans="2:30"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  <c r="AA437" s="126"/>
      <c r="AB437" s="132"/>
      <c r="AC437" s="132"/>
      <c r="AD437" s="132"/>
    </row>
    <row r="438" spans="2:30"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  <c r="AA438" s="126"/>
      <c r="AB438" s="132"/>
      <c r="AC438" s="132"/>
      <c r="AD438" s="132"/>
    </row>
    <row r="439" spans="2:30"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  <c r="AA439" s="126"/>
      <c r="AB439" s="132"/>
      <c r="AC439" s="132"/>
      <c r="AD439" s="132"/>
    </row>
    <row r="440" spans="2:30"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  <c r="AA440" s="126"/>
      <c r="AB440" s="132"/>
      <c r="AC440" s="132"/>
      <c r="AD440" s="132"/>
    </row>
    <row r="441" spans="2:30"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  <c r="AA441" s="126"/>
      <c r="AB441" s="132"/>
      <c r="AC441" s="132"/>
      <c r="AD441" s="132"/>
    </row>
    <row r="442" spans="2:30"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  <c r="AA442" s="126"/>
      <c r="AB442" s="132"/>
      <c r="AC442" s="132"/>
      <c r="AD442" s="132"/>
    </row>
    <row r="443" spans="2:30"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  <c r="AA443" s="126"/>
      <c r="AB443" s="132"/>
      <c r="AC443" s="132"/>
      <c r="AD443" s="132"/>
    </row>
    <row r="444" spans="2:30"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  <c r="AA444" s="126"/>
      <c r="AB444" s="132"/>
      <c r="AC444" s="132"/>
      <c r="AD444" s="132"/>
    </row>
    <row r="445" spans="2:30"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  <c r="AA445" s="126"/>
      <c r="AB445" s="132"/>
      <c r="AC445" s="132"/>
      <c r="AD445" s="132"/>
    </row>
    <row r="446" spans="2:30"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  <c r="AA446" s="126"/>
      <c r="AB446" s="132"/>
      <c r="AC446" s="132"/>
      <c r="AD446" s="132"/>
    </row>
    <row r="447" spans="2:30"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  <c r="AA447" s="126"/>
      <c r="AB447" s="132"/>
      <c r="AC447" s="132"/>
      <c r="AD447" s="132"/>
    </row>
    <row r="448" spans="2:30"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  <c r="AA448" s="126"/>
      <c r="AB448" s="132"/>
      <c r="AC448" s="132"/>
      <c r="AD448" s="132"/>
    </row>
    <row r="449" spans="2:30"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  <c r="AA449" s="126"/>
      <c r="AB449" s="132"/>
      <c r="AC449" s="132"/>
      <c r="AD449" s="132"/>
    </row>
    <row r="450" spans="2:30"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  <c r="AA450" s="126"/>
      <c r="AB450" s="132"/>
      <c r="AC450" s="132"/>
      <c r="AD450" s="132"/>
    </row>
    <row r="451" spans="2:30"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  <c r="AA451" s="126"/>
      <c r="AB451" s="132"/>
      <c r="AC451" s="132"/>
      <c r="AD451" s="132"/>
    </row>
    <row r="452" spans="2:30"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  <c r="AA452" s="126"/>
      <c r="AB452" s="132"/>
      <c r="AC452" s="132"/>
      <c r="AD452" s="132"/>
    </row>
    <row r="453" spans="2:30"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  <c r="AA453" s="126"/>
      <c r="AB453" s="132"/>
      <c r="AC453" s="132"/>
      <c r="AD453" s="132"/>
    </row>
    <row r="454" spans="2:30"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  <c r="AA454" s="126"/>
      <c r="AB454" s="132"/>
      <c r="AC454" s="132"/>
      <c r="AD454" s="132"/>
    </row>
    <row r="455" spans="2:30"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  <c r="AA455" s="126"/>
      <c r="AB455" s="132"/>
      <c r="AC455" s="132"/>
      <c r="AD455" s="132"/>
    </row>
    <row r="456" spans="2:30"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  <c r="AA456" s="126"/>
      <c r="AB456" s="132"/>
      <c r="AC456" s="132"/>
      <c r="AD456" s="132"/>
    </row>
    <row r="457" spans="2:30"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  <c r="AA457" s="126"/>
      <c r="AB457" s="132"/>
      <c r="AC457" s="132"/>
      <c r="AD457" s="132"/>
    </row>
    <row r="458" spans="2:30"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  <c r="AA458" s="126"/>
      <c r="AB458" s="132"/>
      <c r="AC458" s="132"/>
      <c r="AD458" s="132"/>
    </row>
    <row r="459" spans="2:30"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  <c r="AA459" s="126"/>
      <c r="AB459" s="132"/>
      <c r="AC459" s="132"/>
      <c r="AD459" s="132"/>
    </row>
    <row r="460" spans="2:30"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  <c r="AA460" s="126"/>
      <c r="AB460" s="132"/>
      <c r="AC460" s="132"/>
      <c r="AD460" s="132"/>
    </row>
    <row r="461" spans="2:30"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  <c r="AA461" s="126"/>
      <c r="AB461" s="132"/>
      <c r="AC461" s="132"/>
      <c r="AD461" s="132"/>
    </row>
    <row r="462" spans="2:30"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  <c r="AA462" s="126"/>
      <c r="AB462" s="132"/>
      <c r="AC462" s="132"/>
      <c r="AD462" s="132"/>
    </row>
    <row r="463" spans="2:30"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  <c r="AA463" s="126"/>
      <c r="AB463" s="132"/>
      <c r="AC463" s="132"/>
      <c r="AD463" s="132"/>
    </row>
    <row r="464" spans="2:30"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  <c r="AA464" s="126"/>
      <c r="AB464" s="132"/>
      <c r="AC464" s="132"/>
      <c r="AD464" s="132"/>
    </row>
    <row r="465" spans="2:30"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  <c r="AA465" s="126"/>
      <c r="AB465" s="132"/>
      <c r="AC465" s="132"/>
      <c r="AD465" s="132"/>
    </row>
    <row r="466" spans="2:30"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  <c r="AA466" s="126"/>
      <c r="AB466" s="132"/>
      <c r="AC466" s="132"/>
      <c r="AD466" s="132"/>
    </row>
    <row r="467" spans="2:30"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  <c r="AA467" s="126"/>
      <c r="AB467" s="132"/>
      <c r="AC467" s="132"/>
      <c r="AD467" s="132"/>
    </row>
    <row r="468" spans="2:30"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  <c r="AA468" s="126"/>
      <c r="AB468" s="132"/>
      <c r="AC468" s="132"/>
      <c r="AD468" s="132"/>
    </row>
    <row r="469" spans="2:30"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  <c r="AA469" s="126"/>
      <c r="AB469" s="132"/>
      <c r="AC469" s="132"/>
      <c r="AD469" s="132"/>
    </row>
    <row r="470" spans="2:30"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  <c r="AA470" s="126"/>
      <c r="AB470" s="132"/>
      <c r="AC470" s="132"/>
      <c r="AD470" s="132"/>
    </row>
    <row r="471" spans="2:30"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  <c r="AA471" s="126"/>
      <c r="AB471" s="132"/>
      <c r="AC471" s="132"/>
      <c r="AD471" s="132"/>
    </row>
    <row r="472" spans="2:30"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  <c r="AA472" s="126"/>
      <c r="AB472" s="132"/>
      <c r="AC472" s="132"/>
      <c r="AD472" s="132"/>
    </row>
    <row r="473" spans="2:30"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  <c r="AA473" s="126"/>
      <c r="AB473" s="132"/>
      <c r="AC473" s="132"/>
      <c r="AD473" s="132"/>
    </row>
    <row r="474" spans="2:30"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  <c r="AA474" s="126"/>
      <c r="AB474" s="132"/>
      <c r="AC474" s="132"/>
      <c r="AD474" s="132"/>
    </row>
    <row r="475" spans="2:30"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  <c r="AA475" s="126"/>
      <c r="AB475" s="132"/>
      <c r="AC475" s="132"/>
      <c r="AD475" s="132"/>
    </row>
    <row r="476" spans="2:30"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  <c r="AA476" s="126"/>
      <c r="AB476" s="132"/>
      <c r="AC476" s="132"/>
      <c r="AD476" s="132"/>
    </row>
    <row r="477" spans="2:30"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  <c r="AA477" s="126"/>
      <c r="AB477" s="132"/>
      <c r="AC477" s="132"/>
      <c r="AD477" s="132"/>
    </row>
    <row r="478" spans="2:30"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  <c r="AA478" s="126"/>
      <c r="AB478" s="132"/>
      <c r="AC478" s="132"/>
      <c r="AD478" s="132"/>
    </row>
    <row r="479" spans="2:30"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  <c r="AA479" s="126"/>
      <c r="AB479" s="132"/>
      <c r="AC479" s="132"/>
      <c r="AD479" s="132"/>
    </row>
    <row r="480" spans="2:30"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32"/>
      <c r="AC480" s="132"/>
      <c r="AD480" s="132"/>
    </row>
    <row r="481" spans="2:30"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  <c r="AA481" s="126"/>
      <c r="AB481" s="132"/>
      <c r="AC481" s="132"/>
      <c r="AD481" s="132"/>
    </row>
    <row r="482" spans="2:30"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  <c r="AA482" s="126"/>
      <c r="AB482" s="132"/>
      <c r="AC482" s="132"/>
      <c r="AD482" s="132"/>
    </row>
    <row r="483" spans="2:30"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  <c r="AA483" s="126"/>
      <c r="AB483" s="132"/>
      <c r="AC483" s="132"/>
      <c r="AD483" s="132"/>
    </row>
    <row r="484" spans="2:30"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  <c r="AA484" s="126"/>
      <c r="AB484" s="132"/>
      <c r="AC484" s="132"/>
      <c r="AD484" s="132"/>
    </row>
    <row r="485" spans="2:30"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  <c r="AA485" s="126"/>
      <c r="AB485" s="132"/>
      <c r="AC485" s="132"/>
      <c r="AD485" s="132"/>
    </row>
    <row r="486" spans="2:30"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  <c r="AA486" s="126"/>
      <c r="AB486" s="132"/>
      <c r="AC486" s="132"/>
      <c r="AD486" s="132"/>
    </row>
    <row r="487" spans="2:30"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  <c r="AA487" s="126"/>
      <c r="AB487" s="132"/>
      <c r="AC487" s="132"/>
      <c r="AD487" s="132"/>
    </row>
    <row r="488" spans="2:30"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  <c r="AA488" s="126"/>
      <c r="AB488" s="132"/>
      <c r="AC488" s="132"/>
      <c r="AD488" s="132"/>
    </row>
    <row r="489" spans="2:30"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  <c r="AA489" s="126"/>
      <c r="AB489" s="132"/>
      <c r="AC489" s="132"/>
      <c r="AD489" s="132"/>
    </row>
    <row r="490" spans="2:30"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  <c r="AA490" s="126"/>
      <c r="AB490" s="132"/>
      <c r="AC490" s="132"/>
      <c r="AD490" s="132"/>
    </row>
    <row r="491" spans="2:30"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  <c r="AA491" s="126"/>
      <c r="AB491" s="132"/>
      <c r="AC491" s="132"/>
      <c r="AD491" s="132"/>
    </row>
    <row r="492" spans="2:30"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  <c r="AA492" s="126"/>
      <c r="AB492" s="132"/>
      <c r="AC492" s="132"/>
      <c r="AD492" s="132"/>
    </row>
    <row r="493" spans="2:30"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  <c r="AA493" s="126"/>
      <c r="AB493" s="132"/>
      <c r="AC493" s="132"/>
      <c r="AD493" s="132"/>
    </row>
    <row r="494" spans="2:30"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  <c r="AA494" s="126"/>
      <c r="AB494" s="132"/>
      <c r="AC494" s="132"/>
      <c r="AD494" s="132"/>
    </row>
    <row r="495" spans="2:30"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  <c r="AA495" s="126"/>
      <c r="AB495" s="132"/>
      <c r="AC495" s="132"/>
      <c r="AD495" s="132"/>
    </row>
    <row r="496" spans="2:30"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  <c r="AA496" s="126"/>
      <c r="AB496" s="132"/>
      <c r="AC496" s="132"/>
      <c r="AD496" s="132"/>
    </row>
    <row r="497" spans="2:30"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  <c r="AA497" s="126"/>
      <c r="AB497" s="132"/>
      <c r="AC497" s="132"/>
      <c r="AD497" s="132"/>
    </row>
    <row r="498" spans="2:30"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  <c r="AA498" s="126"/>
      <c r="AB498" s="132"/>
      <c r="AC498" s="132"/>
      <c r="AD498" s="132"/>
    </row>
    <row r="499" spans="2:30"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  <c r="AA499" s="126"/>
      <c r="AB499" s="132"/>
      <c r="AC499" s="132"/>
      <c r="AD499" s="132"/>
    </row>
    <row r="500" spans="2:30"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  <c r="AA500" s="126"/>
      <c r="AB500" s="132"/>
      <c r="AC500" s="132"/>
      <c r="AD500" s="132"/>
    </row>
    <row r="501" spans="2:30"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  <c r="AA501" s="126"/>
      <c r="AB501" s="132"/>
      <c r="AC501" s="132"/>
      <c r="AD501" s="132"/>
    </row>
    <row r="502" spans="2:30"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  <c r="AA502" s="126"/>
      <c r="AB502" s="132"/>
      <c r="AC502" s="132"/>
      <c r="AD502" s="132"/>
    </row>
    <row r="503" spans="2:30"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  <c r="AA503" s="126"/>
      <c r="AB503" s="132"/>
      <c r="AC503" s="132"/>
      <c r="AD503" s="132"/>
    </row>
    <row r="504" spans="2:30"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  <c r="AA504" s="126"/>
      <c r="AB504" s="132"/>
      <c r="AC504" s="132"/>
      <c r="AD504" s="132"/>
    </row>
    <row r="505" spans="2:30"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  <c r="AA505" s="126"/>
      <c r="AB505" s="132"/>
      <c r="AC505" s="132"/>
      <c r="AD505" s="132"/>
    </row>
    <row r="506" spans="2:30"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  <c r="AA506" s="126"/>
      <c r="AB506" s="132"/>
      <c r="AC506" s="132"/>
      <c r="AD506" s="132"/>
    </row>
    <row r="507" spans="2:30"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  <c r="AA507" s="126"/>
      <c r="AB507" s="132"/>
      <c r="AC507" s="132"/>
      <c r="AD507" s="132"/>
    </row>
    <row r="508" spans="2:30"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  <c r="AA508" s="126"/>
      <c r="AB508" s="132"/>
      <c r="AC508" s="132"/>
      <c r="AD508" s="132"/>
    </row>
    <row r="509" spans="2:30"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  <c r="AA509" s="126"/>
      <c r="AB509" s="132"/>
      <c r="AC509" s="132"/>
      <c r="AD509" s="132"/>
    </row>
    <row r="510" spans="2:30"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  <c r="AA510" s="126"/>
      <c r="AB510" s="132"/>
      <c r="AC510" s="132"/>
      <c r="AD510" s="132"/>
    </row>
    <row r="511" spans="2:30"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  <c r="AA511" s="126"/>
      <c r="AB511" s="132"/>
      <c r="AC511" s="132"/>
      <c r="AD511" s="132"/>
    </row>
    <row r="512" spans="2:30"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  <c r="AA512" s="126"/>
      <c r="AB512" s="132"/>
      <c r="AC512" s="132"/>
      <c r="AD512" s="132"/>
    </row>
    <row r="513" spans="2:30"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  <c r="AA513" s="126"/>
      <c r="AB513" s="132"/>
      <c r="AC513" s="132"/>
      <c r="AD513" s="132"/>
    </row>
    <row r="514" spans="2:30"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  <c r="AA514" s="126"/>
      <c r="AB514" s="132"/>
      <c r="AC514" s="132"/>
      <c r="AD514" s="132"/>
    </row>
    <row r="515" spans="2:30"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  <c r="AA515" s="126"/>
      <c r="AB515" s="132"/>
      <c r="AC515" s="132"/>
      <c r="AD515" s="132"/>
    </row>
    <row r="516" spans="2:30"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  <c r="AA516" s="126"/>
      <c r="AB516" s="132"/>
      <c r="AC516" s="132"/>
      <c r="AD516" s="132"/>
    </row>
    <row r="517" spans="2:30"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  <c r="AA517" s="126"/>
      <c r="AB517" s="132"/>
      <c r="AC517" s="132"/>
      <c r="AD517" s="132"/>
    </row>
    <row r="518" spans="2:30"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  <c r="AA518" s="126"/>
      <c r="AB518" s="132"/>
      <c r="AC518" s="132"/>
      <c r="AD518" s="132"/>
    </row>
    <row r="519" spans="2:30"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  <c r="AA519" s="126"/>
      <c r="AB519" s="132"/>
      <c r="AC519" s="132"/>
      <c r="AD519" s="132"/>
    </row>
    <row r="520" spans="2:30"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  <c r="AA520" s="126"/>
      <c r="AB520" s="132"/>
      <c r="AC520" s="132"/>
      <c r="AD520" s="132"/>
    </row>
    <row r="521" spans="2:30"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  <c r="AA521" s="126"/>
      <c r="AB521" s="132"/>
      <c r="AC521" s="132"/>
      <c r="AD521" s="132"/>
    </row>
    <row r="522" spans="2:30"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  <c r="AA522" s="126"/>
      <c r="AB522" s="132"/>
      <c r="AC522" s="132"/>
      <c r="AD522" s="132"/>
    </row>
    <row r="523" spans="2:30"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  <c r="AA523" s="126"/>
      <c r="AB523" s="132"/>
      <c r="AC523" s="132"/>
      <c r="AD523" s="132"/>
    </row>
    <row r="524" spans="2:30"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  <c r="AA524" s="126"/>
      <c r="AB524" s="132"/>
      <c r="AC524" s="132"/>
      <c r="AD524" s="132"/>
    </row>
    <row r="525" spans="2:30"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  <c r="AA525" s="126"/>
      <c r="AB525" s="132"/>
      <c r="AC525" s="132"/>
      <c r="AD525" s="132"/>
    </row>
    <row r="526" spans="2:30"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  <c r="AA526" s="126"/>
      <c r="AB526" s="132"/>
      <c r="AC526" s="132"/>
      <c r="AD526" s="132"/>
    </row>
    <row r="527" spans="2:30"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  <c r="AA527" s="126"/>
      <c r="AB527" s="132"/>
      <c r="AC527" s="132"/>
      <c r="AD527" s="132"/>
    </row>
    <row r="528" spans="2:30"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  <c r="AA528" s="126"/>
      <c r="AB528" s="132"/>
      <c r="AC528" s="132"/>
      <c r="AD528" s="132"/>
    </row>
    <row r="529" spans="2:30"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  <c r="AA529" s="126"/>
      <c r="AB529" s="132"/>
      <c r="AC529" s="132"/>
      <c r="AD529" s="132"/>
    </row>
    <row r="530" spans="2:30"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  <c r="AA530" s="126"/>
      <c r="AB530" s="132"/>
      <c r="AC530" s="132"/>
      <c r="AD530" s="132"/>
    </row>
    <row r="531" spans="2:30"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  <c r="AA531" s="126"/>
      <c r="AB531" s="132"/>
      <c r="AC531" s="132"/>
      <c r="AD531" s="132"/>
    </row>
    <row r="532" spans="2:30"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  <c r="AA532" s="126"/>
      <c r="AB532" s="132"/>
      <c r="AC532" s="132"/>
      <c r="AD532" s="132"/>
    </row>
    <row r="533" spans="2:30"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  <c r="AA533" s="126"/>
      <c r="AB533" s="132"/>
      <c r="AC533" s="132"/>
      <c r="AD533" s="132"/>
    </row>
    <row r="534" spans="2:30"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  <c r="AA534" s="126"/>
      <c r="AB534" s="132"/>
      <c r="AC534" s="132"/>
      <c r="AD534" s="132"/>
    </row>
    <row r="535" spans="2:30"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  <c r="AA535" s="126"/>
      <c r="AB535" s="132"/>
      <c r="AC535" s="132"/>
      <c r="AD535" s="132"/>
    </row>
    <row r="536" spans="2:30"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  <c r="AA536" s="126"/>
      <c r="AB536" s="132"/>
      <c r="AC536" s="132"/>
      <c r="AD536" s="132"/>
    </row>
    <row r="537" spans="2:30"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  <c r="AA537" s="126"/>
      <c r="AB537" s="132"/>
      <c r="AC537" s="132"/>
      <c r="AD537" s="132"/>
    </row>
    <row r="538" spans="2:30"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  <c r="AA538" s="126"/>
      <c r="AB538" s="132"/>
      <c r="AC538" s="132"/>
      <c r="AD538" s="132"/>
    </row>
    <row r="539" spans="2:30"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  <c r="AA539" s="126"/>
      <c r="AB539" s="132"/>
      <c r="AC539" s="132"/>
      <c r="AD539" s="132"/>
    </row>
    <row r="540" spans="2:30"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  <c r="AA540" s="126"/>
      <c r="AB540" s="132"/>
      <c r="AC540" s="132"/>
      <c r="AD540" s="132"/>
    </row>
    <row r="541" spans="2:30"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  <c r="AA541" s="126"/>
      <c r="AB541" s="132"/>
      <c r="AC541" s="132"/>
      <c r="AD541" s="132"/>
    </row>
    <row r="542" spans="2:30"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  <c r="AA542" s="126"/>
      <c r="AB542" s="132"/>
      <c r="AC542" s="132"/>
      <c r="AD542" s="132"/>
    </row>
    <row r="543" spans="2:30"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  <c r="AA543" s="126"/>
      <c r="AB543" s="132"/>
      <c r="AC543" s="132"/>
      <c r="AD543" s="132"/>
    </row>
    <row r="544" spans="2:30"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  <c r="AA544" s="126"/>
      <c r="AB544" s="132"/>
      <c r="AC544" s="132"/>
      <c r="AD544" s="132"/>
    </row>
    <row r="545" spans="2:30"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  <c r="AA545" s="126"/>
      <c r="AB545" s="132"/>
      <c r="AC545" s="132"/>
      <c r="AD545" s="132"/>
    </row>
    <row r="546" spans="2:30"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  <c r="AA546" s="126"/>
      <c r="AB546" s="132"/>
      <c r="AC546" s="132"/>
      <c r="AD546" s="132"/>
    </row>
    <row r="547" spans="2:30"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  <c r="AA547" s="126"/>
      <c r="AB547" s="132"/>
      <c r="AC547" s="132"/>
      <c r="AD547" s="132"/>
    </row>
    <row r="548" spans="2:30"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  <c r="AA548" s="126"/>
      <c r="AB548" s="132"/>
      <c r="AC548" s="132"/>
      <c r="AD548" s="132"/>
    </row>
    <row r="549" spans="2:30"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  <c r="AA549" s="126"/>
      <c r="AB549" s="132"/>
      <c r="AC549" s="132"/>
      <c r="AD549" s="132"/>
    </row>
    <row r="550" spans="2:30"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  <c r="AA550" s="126"/>
      <c r="AB550" s="132"/>
      <c r="AC550" s="132"/>
      <c r="AD550" s="132"/>
    </row>
    <row r="551" spans="2:30"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  <c r="AA551" s="126"/>
      <c r="AB551" s="132"/>
      <c r="AC551" s="132"/>
      <c r="AD551" s="132"/>
    </row>
    <row r="552" spans="2:30"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  <c r="AA552" s="126"/>
      <c r="AB552" s="132"/>
      <c r="AC552" s="132"/>
      <c r="AD552" s="132"/>
    </row>
    <row r="553" spans="2:30"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  <c r="AA553" s="126"/>
      <c r="AB553" s="132"/>
      <c r="AC553" s="132"/>
      <c r="AD553" s="132"/>
    </row>
    <row r="554" spans="2:30"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  <c r="AA554" s="126"/>
      <c r="AB554" s="132"/>
      <c r="AC554" s="132"/>
      <c r="AD554" s="132"/>
    </row>
    <row r="555" spans="2:30"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  <c r="AA555" s="126"/>
      <c r="AB555" s="132"/>
      <c r="AC555" s="132"/>
      <c r="AD555" s="132"/>
    </row>
    <row r="556" spans="2:30"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  <c r="AA556" s="126"/>
      <c r="AB556" s="132"/>
      <c r="AC556" s="132"/>
      <c r="AD556" s="132"/>
    </row>
    <row r="557" spans="2:30"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  <c r="AA557" s="126"/>
      <c r="AB557" s="132"/>
      <c r="AC557" s="132"/>
      <c r="AD557" s="132"/>
    </row>
    <row r="558" spans="2:30"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  <c r="AA558" s="126"/>
      <c r="AB558" s="132"/>
      <c r="AC558" s="132"/>
      <c r="AD558" s="132"/>
    </row>
    <row r="559" spans="2:30"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  <c r="AA559" s="126"/>
      <c r="AB559" s="132"/>
      <c r="AC559" s="132"/>
      <c r="AD559" s="132"/>
    </row>
    <row r="560" spans="2:30"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  <c r="AA560" s="126"/>
      <c r="AB560" s="132"/>
      <c r="AC560" s="132"/>
      <c r="AD560" s="132"/>
    </row>
    <row r="561" spans="2:30"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  <c r="AA561" s="126"/>
      <c r="AB561" s="132"/>
      <c r="AC561" s="132"/>
      <c r="AD561" s="132"/>
    </row>
    <row r="562" spans="2:30"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  <c r="AA562" s="126"/>
      <c r="AB562" s="132"/>
      <c r="AC562" s="132"/>
      <c r="AD562" s="132"/>
    </row>
    <row r="563" spans="2:30"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  <c r="AA563" s="126"/>
      <c r="AB563" s="132"/>
      <c r="AC563" s="132"/>
      <c r="AD563" s="132"/>
    </row>
    <row r="564" spans="2:30"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  <c r="AA564" s="126"/>
      <c r="AB564" s="132"/>
      <c r="AC564" s="132"/>
      <c r="AD564" s="132"/>
    </row>
    <row r="565" spans="2:30"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  <c r="AA565" s="126"/>
      <c r="AB565" s="132"/>
      <c r="AC565" s="132"/>
      <c r="AD565" s="132"/>
    </row>
    <row r="566" spans="2:30"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  <c r="AA566" s="126"/>
      <c r="AB566" s="132"/>
      <c r="AC566" s="132"/>
      <c r="AD566" s="132"/>
    </row>
    <row r="567" spans="2:30"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  <c r="AA567" s="126"/>
      <c r="AB567" s="132"/>
      <c r="AC567" s="132"/>
      <c r="AD567" s="132"/>
    </row>
    <row r="568" spans="2:30"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  <c r="AA568" s="126"/>
      <c r="AB568" s="132"/>
      <c r="AC568" s="132"/>
      <c r="AD568" s="132"/>
    </row>
    <row r="569" spans="2:30"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  <c r="AA569" s="126"/>
      <c r="AB569" s="132"/>
      <c r="AC569" s="132"/>
      <c r="AD569" s="132"/>
    </row>
    <row r="570" spans="2:30"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  <c r="AA570" s="126"/>
      <c r="AB570" s="132"/>
      <c r="AC570" s="132"/>
      <c r="AD570" s="132"/>
    </row>
    <row r="571" spans="2:30"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  <c r="AA571" s="126"/>
      <c r="AB571" s="132"/>
      <c r="AC571" s="132"/>
      <c r="AD571" s="132"/>
    </row>
    <row r="572" spans="2:30"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  <c r="AA572" s="126"/>
      <c r="AB572" s="132"/>
      <c r="AC572" s="132"/>
      <c r="AD572" s="132"/>
    </row>
    <row r="573" spans="2:30"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  <c r="AA573" s="126"/>
      <c r="AB573" s="132"/>
      <c r="AC573" s="132"/>
      <c r="AD573" s="132"/>
    </row>
    <row r="574" spans="2:30"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  <c r="AA574" s="126"/>
      <c r="AB574" s="132"/>
      <c r="AC574" s="132"/>
      <c r="AD574" s="132"/>
    </row>
    <row r="575" spans="2:30"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  <c r="AA575" s="126"/>
      <c r="AB575" s="132"/>
      <c r="AC575" s="132"/>
      <c r="AD575" s="132"/>
    </row>
    <row r="576" spans="2:30"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  <c r="AA576" s="126"/>
      <c r="AB576" s="132"/>
      <c r="AC576" s="132"/>
      <c r="AD576" s="132"/>
    </row>
    <row r="577" spans="2:30"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  <c r="AA577" s="126"/>
      <c r="AB577" s="132"/>
      <c r="AC577" s="132"/>
      <c r="AD577" s="132"/>
    </row>
    <row r="578" spans="2:30"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  <c r="AA578" s="126"/>
      <c r="AB578" s="132"/>
      <c r="AC578" s="132"/>
      <c r="AD578" s="132"/>
    </row>
    <row r="579" spans="2:30"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  <c r="AA579" s="126"/>
      <c r="AB579" s="132"/>
      <c r="AC579" s="132"/>
      <c r="AD579" s="132"/>
    </row>
    <row r="580" spans="2:30"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  <c r="AA580" s="126"/>
      <c r="AB580" s="132"/>
      <c r="AC580" s="132"/>
      <c r="AD580" s="132"/>
    </row>
    <row r="581" spans="2:30"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  <c r="AA581" s="126"/>
      <c r="AB581" s="132"/>
      <c r="AC581" s="132"/>
      <c r="AD581" s="132"/>
    </row>
    <row r="582" spans="2:30"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  <c r="AA582" s="126"/>
      <c r="AB582" s="132"/>
      <c r="AC582" s="132"/>
      <c r="AD582" s="132"/>
    </row>
    <row r="583" spans="2:30"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  <c r="AA583" s="126"/>
      <c r="AB583" s="132"/>
      <c r="AC583" s="132"/>
      <c r="AD583" s="132"/>
    </row>
    <row r="584" spans="2:30"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  <c r="AA584" s="126"/>
      <c r="AB584" s="132"/>
      <c r="AC584" s="132"/>
      <c r="AD584" s="132"/>
    </row>
    <row r="585" spans="2:30"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  <c r="AA585" s="126"/>
      <c r="AB585" s="132"/>
      <c r="AC585" s="132"/>
      <c r="AD585" s="132"/>
    </row>
    <row r="586" spans="2:30"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  <c r="AA586" s="126"/>
      <c r="AB586" s="132"/>
      <c r="AC586" s="132"/>
      <c r="AD586" s="132"/>
    </row>
    <row r="587" spans="2:30"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  <c r="AA587" s="126"/>
      <c r="AB587" s="132"/>
      <c r="AC587" s="132"/>
      <c r="AD587" s="132"/>
    </row>
    <row r="588" spans="2:30"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  <c r="AA588" s="126"/>
      <c r="AB588" s="132"/>
      <c r="AC588" s="132"/>
      <c r="AD588" s="132"/>
    </row>
    <row r="589" spans="2:30"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  <c r="AA589" s="126"/>
      <c r="AB589" s="132"/>
      <c r="AC589" s="132"/>
      <c r="AD589" s="132"/>
    </row>
    <row r="590" spans="2:30"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  <c r="AA590" s="126"/>
      <c r="AB590" s="132"/>
      <c r="AC590" s="132"/>
      <c r="AD590" s="132"/>
    </row>
    <row r="591" spans="2:30"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  <c r="AA591" s="126"/>
      <c r="AB591" s="132"/>
      <c r="AC591" s="132"/>
      <c r="AD591" s="132"/>
    </row>
    <row r="592" spans="2:30"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  <c r="AA592" s="126"/>
      <c r="AB592" s="132"/>
      <c r="AC592" s="132"/>
      <c r="AD592" s="132"/>
    </row>
    <row r="593" spans="2:30"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  <c r="AA593" s="126"/>
      <c r="AB593" s="132"/>
      <c r="AC593" s="132"/>
      <c r="AD593" s="132"/>
    </row>
    <row r="594" spans="2:30"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  <c r="AA594" s="126"/>
      <c r="AB594" s="132"/>
      <c r="AC594" s="132"/>
      <c r="AD594" s="132"/>
    </row>
    <row r="595" spans="2:30"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  <c r="AA595" s="126"/>
      <c r="AB595" s="132"/>
      <c r="AC595" s="132"/>
      <c r="AD595" s="132"/>
    </row>
    <row r="596" spans="2:30"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  <c r="AA596" s="126"/>
      <c r="AB596" s="132"/>
      <c r="AC596" s="132"/>
      <c r="AD596" s="132"/>
    </row>
    <row r="597" spans="2:30"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  <c r="AA597" s="126"/>
      <c r="AB597" s="132"/>
      <c r="AC597" s="132"/>
      <c r="AD597" s="132"/>
    </row>
    <row r="598" spans="2:30"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  <c r="AA598" s="126"/>
      <c r="AB598" s="132"/>
      <c r="AC598" s="132"/>
      <c r="AD598" s="132"/>
    </row>
    <row r="599" spans="2:30"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  <c r="AA599" s="126"/>
      <c r="AB599" s="132"/>
      <c r="AC599" s="132"/>
      <c r="AD599" s="132"/>
    </row>
    <row r="600" spans="2:30"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  <c r="AA600" s="126"/>
      <c r="AB600" s="132"/>
      <c r="AC600" s="132"/>
      <c r="AD600" s="132"/>
    </row>
    <row r="601" spans="2:30"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  <c r="AA601" s="126"/>
      <c r="AB601" s="132"/>
      <c r="AC601" s="132"/>
      <c r="AD601" s="132"/>
    </row>
    <row r="602" spans="2:30"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  <c r="AA602" s="126"/>
      <c r="AB602" s="132"/>
      <c r="AC602" s="132"/>
      <c r="AD602" s="132"/>
    </row>
    <row r="603" spans="2:30"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  <c r="AA603" s="126"/>
      <c r="AB603" s="132"/>
      <c r="AC603" s="132"/>
      <c r="AD603" s="132"/>
    </row>
    <row r="604" spans="2:30"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  <c r="AA604" s="126"/>
      <c r="AB604" s="132"/>
      <c r="AC604" s="132"/>
      <c r="AD604" s="132"/>
    </row>
    <row r="605" spans="2:30"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  <c r="AA605" s="126"/>
      <c r="AB605" s="132"/>
      <c r="AC605" s="132"/>
      <c r="AD605" s="132"/>
    </row>
    <row r="606" spans="2:30"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  <c r="AA606" s="126"/>
      <c r="AB606" s="132"/>
      <c r="AC606" s="132"/>
      <c r="AD606" s="132"/>
    </row>
    <row r="607" spans="2:30"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  <c r="AA607" s="126"/>
      <c r="AB607" s="132"/>
      <c r="AC607" s="132"/>
      <c r="AD607" s="132"/>
    </row>
    <row r="608" spans="2:30"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  <c r="AA608" s="126"/>
      <c r="AB608" s="132"/>
      <c r="AC608" s="132"/>
      <c r="AD608" s="132"/>
    </row>
    <row r="609" spans="2:30"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  <c r="AA609" s="126"/>
      <c r="AB609" s="132"/>
      <c r="AC609" s="132"/>
      <c r="AD609" s="132"/>
    </row>
    <row r="610" spans="2:30"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  <c r="AA610" s="126"/>
      <c r="AB610" s="132"/>
      <c r="AC610" s="132"/>
      <c r="AD610" s="132"/>
    </row>
    <row r="611" spans="2:30"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  <c r="AA611" s="126"/>
      <c r="AB611" s="132"/>
      <c r="AC611" s="132"/>
      <c r="AD611" s="132"/>
    </row>
    <row r="612" spans="2:30"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  <c r="AA612" s="126"/>
      <c r="AB612" s="132"/>
      <c r="AC612" s="132"/>
      <c r="AD612" s="132"/>
    </row>
    <row r="613" spans="2:30"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  <c r="AA613" s="126"/>
      <c r="AB613" s="132"/>
      <c r="AC613" s="132"/>
      <c r="AD613" s="132"/>
    </row>
    <row r="614" spans="2:30"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  <c r="AA614" s="126"/>
      <c r="AB614" s="132"/>
      <c r="AC614" s="132"/>
      <c r="AD614" s="132"/>
    </row>
    <row r="615" spans="2:30"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  <c r="AA615" s="126"/>
      <c r="AB615" s="132"/>
      <c r="AC615" s="132"/>
      <c r="AD615" s="132"/>
    </row>
    <row r="616" spans="2:30"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  <c r="AA616" s="126"/>
      <c r="AB616" s="132"/>
      <c r="AC616" s="132"/>
      <c r="AD616" s="132"/>
    </row>
    <row r="617" spans="2:30"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  <c r="AA617" s="126"/>
      <c r="AB617" s="132"/>
      <c r="AC617" s="132"/>
      <c r="AD617" s="132"/>
    </row>
    <row r="618" spans="2:30"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  <c r="AA618" s="126"/>
      <c r="AB618" s="132"/>
      <c r="AC618" s="132"/>
      <c r="AD618" s="132"/>
    </row>
    <row r="619" spans="2:30"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  <c r="AA619" s="126"/>
      <c r="AB619" s="132"/>
      <c r="AC619" s="132"/>
      <c r="AD619" s="132"/>
    </row>
    <row r="620" spans="2:30"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  <c r="AA620" s="126"/>
      <c r="AB620" s="132"/>
      <c r="AC620" s="132"/>
      <c r="AD620" s="132"/>
    </row>
    <row r="621" spans="2:30"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  <c r="AA621" s="126"/>
      <c r="AB621" s="132"/>
      <c r="AC621" s="132"/>
      <c r="AD621" s="132"/>
    </row>
    <row r="622" spans="2:30"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  <c r="AA622" s="126"/>
      <c r="AB622" s="132"/>
      <c r="AC622" s="132"/>
      <c r="AD622" s="132"/>
    </row>
    <row r="623" spans="2:30"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  <c r="AA623" s="126"/>
      <c r="AB623" s="132"/>
      <c r="AC623" s="132"/>
      <c r="AD623" s="132"/>
    </row>
    <row r="624" spans="2:30"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  <c r="AA624" s="126"/>
      <c r="AB624" s="132"/>
      <c r="AC624" s="132"/>
      <c r="AD624" s="132"/>
    </row>
    <row r="625" spans="2:30"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  <c r="AA625" s="126"/>
      <c r="AB625" s="132"/>
      <c r="AC625" s="132"/>
      <c r="AD625" s="132"/>
    </row>
    <row r="626" spans="2:30"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  <c r="AA626" s="126"/>
      <c r="AB626" s="132"/>
      <c r="AC626" s="132"/>
      <c r="AD626" s="132"/>
    </row>
    <row r="627" spans="2:30"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  <c r="AA627" s="126"/>
      <c r="AB627" s="132"/>
      <c r="AC627" s="132"/>
      <c r="AD627" s="132"/>
    </row>
    <row r="628" spans="2:30"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  <c r="AA628" s="126"/>
      <c r="AB628" s="132"/>
      <c r="AC628" s="132"/>
      <c r="AD628" s="132"/>
    </row>
    <row r="629" spans="2:30"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  <c r="AA629" s="126"/>
      <c r="AB629" s="132"/>
      <c r="AC629" s="132"/>
      <c r="AD629" s="132"/>
    </row>
    <row r="630" spans="2:30"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  <c r="AA630" s="126"/>
      <c r="AB630" s="132"/>
      <c r="AC630" s="132"/>
      <c r="AD630" s="132"/>
    </row>
    <row r="631" spans="2:30"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  <c r="AA631" s="126"/>
      <c r="AB631" s="132"/>
      <c r="AC631" s="132"/>
      <c r="AD631" s="132"/>
    </row>
    <row r="632" spans="2:30"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  <c r="AA632" s="126"/>
      <c r="AB632" s="132"/>
      <c r="AC632" s="132"/>
      <c r="AD632" s="132"/>
    </row>
    <row r="633" spans="2:30"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  <c r="AA633" s="126"/>
      <c r="AB633" s="132"/>
      <c r="AC633" s="132"/>
      <c r="AD633" s="132"/>
    </row>
    <row r="634" spans="2:30"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  <c r="AA634" s="126"/>
      <c r="AB634" s="132"/>
      <c r="AC634" s="132"/>
      <c r="AD634" s="132"/>
    </row>
    <row r="635" spans="2:30"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  <c r="AA635" s="126"/>
      <c r="AB635" s="132"/>
      <c r="AC635" s="132"/>
      <c r="AD635" s="132"/>
    </row>
    <row r="636" spans="2:30"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  <c r="AA636" s="126"/>
      <c r="AB636" s="132"/>
      <c r="AC636" s="132"/>
      <c r="AD636" s="132"/>
    </row>
    <row r="637" spans="2:30"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  <c r="AA637" s="126"/>
      <c r="AB637" s="132"/>
      <c r="AC637" s="132"/>
      <c r="AD637" s="132"/>
    </row>
    <row r="638" spans="2:30"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  <c r="AA638" s="126"/>
      <c r="AB638" s="132"/>
      <c r="AC638" s="132"/>
      <c r="AD638" s="132"/>
    </row>
    <row r="639" spans="2:30"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  <c r="AA639" s="126"/>
      <c r="AB639" s="132"/>
      <c r="AC639" s="132"/>
      <c r="AD639" s="132"/>
    </row>
    <row r="640" spans="2:30"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  <c r="AA640" s="126"/>
      <c r="AB640" s="132"/>
      <c r="AC640" s="132"/>
      <c r="AD640" s="132"/>
    </row>
    <row r="641" spans="2:30"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  <c r="AA641" s="126"/>
      <c r="AB641" s="132"/>
      <c r="AC641" s="132"/>
      <c r="AD641" s="132"/>
    </row>
    <row r="642" spans="2:30"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  <c r="AA642" s="126"/>
      <c r="AB642" s="132"/>
      <c r="AC642" s="132"/>
      <c r="AD642" s="132"/>
    </row>
    <row r="643" spans="2:30"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  <c r="AA643" s="126"/>
      <c r="AB643" s="132"/>
      <c r="AC643" s="132"/>
      <c r="AD643" s="132"/>
    </row>
    <row r="644" spans="2:30"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  <c r="AA644" s="126"/>
      <c r="AB644" s="132"/>
      <c r="AC644" s="132"/>
      <c r="AD644" s="132"/>
    </row>
    <row r="645" spans="2:30"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  <c r="AA645" s="126"/>
      <c r="AB645" s="132"/>
      <c r="AC645" s="132"/>
      <c r="AD645" s="132"/>
    </row>
    <row r="646" spans="2:30"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  <c r="AA646" s="126"/>
      <c r="AB646" s="132"/>
      <c r="AC646" s="132"/>
      <c r="AD646" s="132"/>
    </row>
    <row r="647" spans="2:30"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  <c r="AA647" s="126"/>
      <c r="AB647" s="132"/>
      <c r="AC647" s="132"/>
      <c r="AD647" s="132"/>
    </row>
    <row r="648" spans="2:30"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  <c r="AA648" s="126"/>
      <c r="AB648" s="132"/>
      <c r="AC648" s="132"/>
      <c r="AD648" s="132"/>
    </row>
    <row r="649" spans="2:30"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  <c r="AA649" s="126"/>
      <c r="AB649" s="132"/>
      <c r="AC649" s="132"/>
      <c r="AD649" s="132"/>
    </row>
    <row r="650" spans="2:30"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  <c r="AA650" s="126"/>
      <c r="AB650" s="132"/>
      <c r="AC650" s="132"/>
      <c r="AD650" s="132"/>
    </row>
    <row r="651" spans="2:30"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  <c r="AA651" s="126"/>
      <c r="AB651" s="132"/>
      <c r="AC651" s="132"/>
      <c r="AD651" s="132"/>
    </row>
    <row r="652" spans="2:30"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  <c r="AA652" s="126"/>
      <c r="AB652" s="132"/>
      <c r="AC652" s="132"/>
      <c r="AD652" s="132"/>
    </row>
    <row r="653" spans="2:30"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  <c r="AA653" s="126"/>
      <c r="AB653" s="132"/>
      <c r="AC653" s="132"/>
      <c r="AD653" s="132"/>
    </row>
    <row r="654" spans="2:30"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  <c r="AA654" s="126"/>
      <c r="AB654" s="132"/>
      <c r="AC654" s="132"/>
      <c r="AD654" s="132"/>
    </row>
    <row r="655" spans="2:30"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  <c r="AA655" s="126"/>
      <c r="AB655" s="132"/>
      <c r="AC655" s="132"/>
      <c r="AD655" s="132"/>
    </row>
    <row r="656" spans="2:30"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  <c r="AA656" s="126"/>
      <c r="AB656" s="132"/>
      <c r="AC656" s="132"/>
      <c r="AD656" s="132"/>
    </row>
    <row r="657" spans="2:30"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  <c r="AA657" s="126"/>
      <c r="AB657" s="132"/>
      <c r="AC657" s="132"/>
      <c r="AD657" s="132"/>
    </row>
    <row r="658" spans="2:30"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  <c r="AA658" s="126"/>
      <c r="AB658" s="132"/>
      <c r="AC658" s="132"/>
      <c r="AD658" s="132"/>
    </row>
    <row r="659" spans="2:30"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  <c r="AA659" s="126"/>
      <c r="AB659" s="132"/>
      <c r="AC659" s="132"/>
      <c r="AD659" s="132"/>
    </row>
    <row r="660" spans="2:30"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  <c r="AA660" s="126"/>
      <c r="AB660" s="132"/>
      <c r="AC660" s="132"/>
      <c r="AD660" s="132"/>
    </row>
    <row r="661" spans="2:30"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  <c r="AA661" s="126"/>
      <c r="AB661" s="132"/>
      <c r="AC661" s="132"/>
      <c r="AD661" s="132"/>
    </row>
    <row r="662" spans="2:30"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  <c r="AA662" s="126"/>
      <c r="AB662" s="132"/>
      <c r="AC662" s="132"/>
      <c r="AD662" s="132"/>
    </row>
    <row r="663" spans="2:30"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  <c r="AA663" s="126"/>
      <c r="AB663" s="132"/>
      <c r="AC663" s="132"/>
      <c r="AD663" s="132"/>
    </row>
    <row r="664" spans="2:30"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  <c r="AA664" s="126"/>
      <c r="AB664" s="132"/>
      <c r="AC664" s="132"/>
      <c r="AD664" s="132"/>
    </row>
    <row r="665" spans="2:30"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  <c r="AA665" s="126"/>
      <c r="AB665" s="132"/>
      <c r="AC665" s="132"/>
      <c r="AD665" s="132"/>
    </row>
    <row r="666" spans="2:30"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  <c r="AA666" s="126"/>
      <c r="AB666" s="132"/>
      <c r="AC666" s="132"/>
      <c r="AD666" s="132"/>
    </row>
    <row r="667" spans="2:30"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  <c r="AA667" s="126"/>
      <c r="AB667" s="132"/>
      <c r="AC667" s="132"/>
      <c r="AD667" s="132"/>
    </row>
    <row r="668" spans="2:30"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  <c r="AA668" s="126"/>
      <c r="AB668" s="132"/>
      <c r="AC668" s="132"/>
      <c r="AD668" s="132"/>
    </row>
    <row r="669" spans="2:30"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  <c r="AA669" s="126"/>
      <c r="AB669" s="132"/>
      <c r="AC669" s="132"/>
      <c r="AD669" s="132"/>
    </row>
    <row r="670" spans="2:30"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  <c r="AA670" s="126"/>
      <c r="AB670" s="132"/>
      <c r="AC670" s="132"/>
      <c r="AD670" s="132"/>
    </row>
    <row r="671" spans="2:30"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  <c r="AA671" s="126"/>
      <c r="AB671" s="132"/>
      <c r="AC671" s="132"/>
      <c r="AD671" s="132"/>
    </row>
    <row r="672" spans="2:30"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  <c r="AA672" s="126"/>
      <c r="AB672" s="132"/>
      <c r="AC672" s="132"/>
      <c r="AD672" s="132"/>
    </row>
    <row r="673" spans="2:30"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  <c r="AA673" s="126"/>
      <c r="AB673" s="132"/>
      <c r="AC673" s="132"/>
      <c r="AD673" s="132"/>
    </row>
    <row r="674" spans="2:30"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  <c r="AA674" s="126"/>
      <c r="AB674" s="132"/>
      <c r="AC674" s="132"/>
      <c r="AD674" s="132"/>
    </row>
    <row r="675" spans="2:30"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  <c r="AA675" s="126"/>
      <c r="AB675" s="132"/>
      <c r="AC675" s="132"/>
      <c r="AD675" s="132"/>
    </row>
    <row r="676" spans="2:30"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  <c r="AA676" s="126"/>
      <c r="AB676" s="132"/>
      <c r="AC676" s="132"/>
      <c r="AD676" s="132"/>
    </row>
    <row r="677" spans="2:30"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  <c r="AA677" s="126"/>
      <c r="AB677" s="132"/>
      <c r="AC677" s="132"/>
      <c r="AD677" s="132"/>
    </row>
    <row r="678" spans="2:30"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  <c r="AA678" s="126"/>
      <c r="AB678" s="132"/>
      <c r="AC678" s="132"/>
      <c r="AD678" s="132"/>
    </row>
    <row r="679" spans="2:30"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  <c r="AA679" s="126"/>
      <c r="AB679" s="132"/>
      <c r="AC679" s="132"/>
      <c r="AD679" s="132"/>
    </row>
    <row r="680" spans="2:30"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  <c r="AA680" s="126"/>
      <c r="AB680" s="132"/>
      <c r="AC680" s="132"/>
      <c r="AD680" s="132"/>
    </row>
    <row r="681" spans="2:30"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  <c r="AA681" s="126"/>
      <c r="AB681" s="132"/>
      <c r="AC681" s="132"/>
      <c r="AD681" s="132"/>
    </row>
    <row r="682" spans="2:30"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  <c r="AA682" s="126"/>
      <c r="AB682" s="132"/>
      <c r="AC682" s="132"/>
      <c r="AD682" s="132"/>
    </row>
    <row r="683" spans="2:30"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  <c r="AA683" s="126"/>
      <c r="AB683" s="132"/>
      <c r="AC683" s="132"/>
      <c r="AD683" s="132"/>
    </row>
    <row r="684" spans="2:30"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  <c r="AA684" s="126"/>
      <c r="AB684" s="132"/>
      <c r="AC684" s="132"/>
      <c r="AD684" s="132"/>
    </row>
    <row r="685" spans="2:30"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  <c r="AA685" s="126"/>
      <c r="AB685" s="132"/>
      <c r="AC685" s="132"/>
      <c r="AD685" s="132"/>
    </row>
    <row r="686" spans="2:30"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  <c r="AA686" s="126"/>
      <c r="AB686" s="132"/>
      <c r="AC686" s="132"/>
      <c r="AD686" s="132"/>
    </row>
    <row r="687" spans="2:30"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  <c r="AA687" s="126"/>
      <c r="AB687" s="132"/>
      <c r="AC687" s="132"/>
      <c r="AD687" s="132"/>
    </row>
    <row r="688" spans="2:30"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  <c r="AA688" s="126"/>
      <c r="AB688" s="132"/>
      <c r="AC688" s="132"/>
      <c r="AD688" s="132"/>
    </row>
    <row r="689" spans="2:30"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  <c r="AA689" s="126"/>
      <c r="AB689" s="132"/>
      <c r="AC689" s="132"/>
      <c r="AD689" s="132"/>
    </row>
    <row r="690" spans="2:30"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  <c r="AA690" s="126"/>
      <c r="AB690" s="132"/>
      <c r="AC690" s="132"/>
      <c r="AD690" s="132"/>
    </row>
    <row r="691" spans="2:30"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  <c r="AA691" s="126"/>
      <c r="AB691" s="132"/>
      <c r="AC691" s="132"/>
      <c r="AD691" s="132"/>
    </row>
    <row r="692" spans="2:30"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  <c r="AA692" s="126"/>
      <c r="AB692" s="132"/>
      <c r="AC692" s="132"/>
      <c r="AD692" s="132"/>
    </row>
    <row r="693" spans="2:30"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  <c r="AA693" s="126"/>
      <c r="AB693" s="132"/>
      <c r="AC693" s="132"/>
      <c r="AD693" s="132"/>
    </row>
    <row r="694" spans="2:30"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  <c r="AA694" s="126"/>
      <c r="AB694" s="132"/>
      <c r="AC694" s="132"/>
      <c r="AD694" s="132"/>
    </row>
    <row r="695" spans="2:30"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  <c r="AA695" s="126"/>
      <c r="AB695" s="132"/>
      <c r="AC695" s="132"/>
      <c r="AD695" s="132"/>
    </row>
    <row r="696" spans="2:30"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  <c r="AA696" s="126"/>
      <c r="AB696" s="132"/>
      <c r="AC696" s="132"/>
      <c r="AD696" s="132"/>
    </row>
    <row r="697" spans="2:30"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  <c r="AA697" s="126"/>
      <c r="AB697" s="132"/>
      <c r="AC697" s="132"/>
      <c r="AD697" s="132"/>
    </row>
    <row r="698" spans="2:30"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  <c r="AA698" s="126"/>
      <c r="AB698" s="132"/>
      <c r="AC698" s="132"/>
      <c r="AD698" s="132"/>
    </row>
    <row r="699" spans="2:30"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  <c r="AA699" s="126"/>
      <c r="AB699" s="132"/>
      <c r="AC699" s="132"/>
      <c r="AD699" s="132"/>
    </row>
    <row r="700" spans="2:30"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  <c r="AA700" s="126"/>
      <c r="AB700" s="132"/>
      <c r="AC700" s="132"/>
      <c r="AD700" s="132"/>
    </row>
    <row r="701" spans="2:30"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  <c r="AA701" s="126"/>
      <c r="AB701" s="132"/>
      <c r="AC701" s="132"/>
      <c r="AD701" s="132"/>
    </row>
    <row r="702" spans="2:30"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  <c r="AA702" s="126"/>
      <c r="AB702" s="132"/>
      <c r="AC702" s="132"/>
      <c r="AD702" s="132"/>
    </row>
    <row r="703" spans="2:30"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  <c r="AA703" s="126"/>
      <c r="AB703" s="132"/>
      <c r="AC703" s="132"/>
      <c r="AD703" s="132"/>
    </row>
    <row r="704" spans="2:30"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  <c r="AA704" s="126"/>
      <c r="AB704" s="132"/>
      <c r="AC704" s="132"/>
      <c r="AD704" s="132"/>
    </row>
    <row r="705" spans="2:30"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  <c r="AA705" s="126"/>
      <c r="AB705" s="132"/>
      <c r="AC705" s="132"/>
      <c r="AD705" s="132"/>
    </row>
    <row r="706" spans="2:30"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  <c r="AA706" s="126"/>
      <c r="AB706" s="132"/>
      <c r="AC706" s="132"/>
      <c r="AD706" s="132"/>
    </row>
    <row r="707" spans="2:30"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  <c r="AA707" s="126"/>
      <c r="AB707" s="132"/>
      <c r="AC707" s="132"/>
      <c r="AD707" s="132"/>
    </row>
    <row r="708" spans="2:30"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  <c r="AA708" s="126"/>
      <c r="AB708" s="132"/>
      <c r="AC708" s="132"/>
      <c r="AD708" s="132"/>
    </row>
    <row r="709" spans="2:30"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  <c r="AA709" s="126"/>
      <c r="AB709" s="132"/>
      <c r="AC709" s="132"/>
      <c r="AD709" s="132"/>
    </row>
    <row r="710" spans="2:30"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  <c r="AA710" s="126"/>
      <c r="AB710" s="132"/>
      <c r="AC710" s="132"/>
      <c r="AD710" s="132"/>
    </row>
    <row r="711" spans="2:30"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  <c r="AA711" s="126"/>
      <c r="AB711" s="132"/>
      <c r="AC711" s="132"/>
      <c r="AD711" s="132"/>
    </row>
    <row r="712" spans="2:30"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  <c r="AA712" s="126"/>
      <c r="AB712" s="132"/>
      <c r="AC712" s="132"/>
      <c r="AD712" s="132"/>
    </row>
    <row r="713" spans="2:30"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  <c r="AA713" s="126"/>
      <c r="AB713" s="132"/>
      <c r="AC713" s="132"/>
      <c r="AD713" s="132"/>
    </row>
    <row r="714" spans="2:30"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  <c r="AA714" s="126"/>
      <c r="AB714" s="132"/>
      <c r="AC714" s="132"/>
      <c r="AD714" s="132"/>
    </row>
    <row r="715" spans="2:30"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  <c r="AA715" s="126"/>
      <c r="AB715" s="132"/>
      <c r="AC715" s="132"/>
      <c r="AD715" s="132"/>
    </row>
    <row r="716" spans="2:30"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  <c r="AA716" s="126"/>
      <c r="AB716" s="132"/>
      <c r="AC716" s="132"/>
      <c r="AD716" s="132"/>
    </row>
    <row r="717" spans="2:30"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  <c r="AA717" s="126"/>
      <c r="AB717" s="132"/>
      <c r="AC717" s="132"/>
      <c r="AD717" s="132"/>
    </row>
    <row r="718" spans="2:30"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  <c r="AA718" s="126"/>
      <c r="AB718" s="132"/>
      <c r="AC718" s="132"/>
      <c r="AD718" s="132"/>
    </row>
    <row r="719" spans="2:30"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  <c r="AA719" s="126"/>
      <c r="AB719" s="132"/>
      <c r="AC719" s="132"/>
      <c r="AD719" s="132"/>
    </row>
    <row r="720" spans="2:30"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  <c r="AA720" s="126"/>
      <c r="AB720" s="132"/>
      <c r="AC720" s="132"/>
      <c r="AD720" s="132"/>
    </row>
    <row r="721" spans="2:30"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  <c r="AA721" s="126"/>
      <c r="AB721" s="132"/>
      <c r="AC721" s="132"/>
      <c r="AD721" s="132"/>
    </row>
    <row r="722" spans="2:30"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  <c r="AA722" s="126"/>
      <c r="AB722" s="132"/>
      <c r="AC722" s="132"/>
      <c r="AD722" s="132"/>
    </row>
    <row r="723" spans="2:30"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  <c r="AA723" s="126"/>
      <c r="AB723" s="132"/>
      <c r="AC723" s="132"/>
      <c r="AD723" s="132"/>
    </row>
    <row r="724" spans="2:30"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  <c r="AA724" s="126"/>
      <c r="AB724" s="132"/>
      <c r="AC724" s="132"/>
      <c r="AD724" s="132"/>
    </row>
    <row r="725" spans="2:30"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  <c r="AA725" s="126"/>
      <c r="AB725" s="132"/>
      <c r="AC725" s="132"/>
      <c r="AD725" s="132"/>
    </row>
    <row r="726" spans="2:30"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  <c r="AA726" s="126"/>
      <c r="AB726" s="132"/>
      <c r="AC726" s="132"/>
      <c r="AD726" s="132"/>
    </row>
    <row r="727" spans="2:30"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  <c r="AA727" s="126"/>
      <c r="AB727" s="132"/>
      <c r="AC727" s="132"/>
      <c r="AD727" s="132"/>
    </row>
    <row r="728" spans="2:30"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  <c r="AA728" s="126"/>
      <c r="AB728" s="132"/>
      <c r="AC728" s="132"/>
      <c r="AD728" s="132"/>
    </row>
    <row r="729" spans="2:30"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  <c r="AA729" s="126"/>
      <c r="AB729" s="132"/>
      <c r="AC729" s="132"/>
      <c r="AD729" s="132"/>
    </row>
    <row r="730" spans="2:30"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  <c r="AA730" s="126"/>
      <c r="AB730" s="132"/>
      <c r="AC730" s="132"/>
      <c r="AD730" s="132"/>
    </row>
    <row r="731" spans="2:30"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  <c r="AA731" s="126"/>
      <c r="AB731" s="132"/>
      <c r="AC731" s="132"/>
      <c r="AD731" s="132"/>
    </row>
    <row r="732" spans="2:30"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  <c r="AA732" s="126"/>
      <c r="AB732" s="132"/>
      <c r="AC732" s="132"/>
      <c r="AD732" s="132"/>
    </row>
    <row r="733" spans="2:30"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  <c r="AA733" s="126"/>
      <c r="AB733" s="132"/>
      <c r="AC733" s="132"/>
      <c r="AD733" s="132"/>
    </row>
    <row r="734" spans="2:30"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  <c r="AA734" s="126"/>
      <c r="AB734" s="132"/>
      <c r="AC734" s="132"/>
      <c r="AD734" s="132"/>
    </row>
    <row r="735" spans="2:30"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  <c r="AA735" s="126"/>
      <c r="AB735" s="132"/>
      <c r="AC735" s="132"/>
      <c r="AD735" s="132"/>
    </row>
    <row r="736" spans="2:30"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  <c r="AA736" s="126"/>
      <c r="AB736" s="132"/>
      <c r="AC736" s="132"/>
      <c r="AD736" s="132"/>
    </row>
    <row r="737" spans="2:30"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  <c r="AA737" s="126"/>
      <c r="AB737" s="132"/>
      <c r="AC737" s="132"/>
      <c r="AD737" s="132"/>
    </row>
    <row r="738" spans="2:30"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  <c r="AA738" s="126"/>
      <c r="AB738" s="132"/>
      <c r="AC738" s="132"/>
      <c r="AD738" s="132"/>
    </row>
    <row r="739" spans="2:30"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  <c r="AA739" s="126"/>
      <c r="AB739" s="132"/>
      <c r="AC739" s="132"/>
      <c r="AD739" s="132"/>
    </row>
    <row r="740" spans="2:30"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  <c r="AA740" s="126"/>
      <c r="AB740" s="132"/>
      <c r="AC740" s="132"/>
      <c r="AD740" s="132"/>
    </row>
    <row r="741" spans="2:30"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  <c r="AA741" s="126"/>
      <c r="AB741" s="132"/>
      <c r="AC741" s="132"/>
      <c r="AD741" s="132"/>
    </row>
    <row r="742" spans="2:30"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  <c r="AA742" s="126"/>
      <c r="AB742" s="132"/>
      <c r="AC742" s="132"/>
      <c r="AD742" s="132"/>
    </row>
    <row r="743" spans="2:30"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  <c r="AA743" s="126"/>
      <c r="AB743" s="132"/>
      <c r="AC743" s="132"/>
      <c r="AD743" s="132"/>
    </row>
    <row r="744" spans="2:30"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  <c r="AA744" s="126"/>
      <c r="AB744" s="132"/>
      <c r="AC744" s="132"/>
      <c r="AD744" s="132"/>
    </row>
    <row r="745" spans="2:30"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  <c r="AA745" s="126"/>
      <c r="AB745" s="132"/>
      <c r="AC745" s="132"/>
      <c r="AD745" s="132"/>
    </row>
    <row r="746" spans="2:30"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  <c r="AA746" s="126"/>
      <c r="AB746" s="132"/>
      <c r="AC746" s="132"/>
      <c r="AD746" s="132"/>
    </row>
    <row r="747" spans="2:30"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  <c r="AA747" s="126"/>
      <c r="AB747" s="132"/>
      <c r="AC747" s="132"/>
      <c r="AD747" s="132"/>
    </row>
    <row r="748" spans="2:30"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  <c r="AA748" s="126"/>
      <c r="AB748" s="132"/>
      <c r="AC748" s="132"/>
      <c r="AD748" s="132"/>
    </row>
    <row r="749" spans="2:30"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  <c r="AA749" s="126"/>
      <c r="AB749" s="132"/>
      <c r="AC749" s="132"/>
      <c r="AD749" s="132"/>
    </row>
    <row r="750" spans="2:30"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  <c r="AA750" s="126"/>
      <c r="AB750" s="132"/>
      <c r="AC750" s="132"/>
      <c r="AD750" s="132"/>
    </row>
    <row r="751" spans="2:30"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  <c r="AA751" s="126"/>
      <c r="AB751" s="132"/>
      <c r="AC751" s="132"/>
      <c r="AD751" s="132"/>
    </row>
    <row r="752" spans="2:30"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  <c r="AA752" s="126"/>
      <c r="AB752" s="132"/>
      <c r="AC752" s="132"/>
      <c r="AD752" s="132"/>
    </row>
    <row r="753" spans="2:30"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  <c r="AA753" s="126"/>
      <c r="AB753" s="132"/>
      <c r="AC753" s="132"/>
      <c r="AD753" s="132"/>
    </row>
    <row r="754" spans="2:30"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  <c r="AA754" s="126"/>
      <c r="AB754" s="132"/>
      <c r="AC754" s="132"/>
      <c r="AD754" s="132"/>
    </row>
    <row r="755" spans="2:30"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  <c r="AA755" s="126"/>
      <c r="AB755" s="132"/>
      <c r="AC755" s="132"/>
      <c r="AD755" s="132"/>
    </row>
    <row r="756" spans="2:30"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  <c r="AA756" s="126"/>
      <c r="AB756" s="132"/>
      <c r="AC756" s="132"/>
      <c r="AD756" s="132"/>
    </row>
    <row r="757" spans="2:30"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  <c r="AA757" s="126"/>
      <c r="AB757" s="132"/>
      <c r="AC757" s="132"/>
      <c r="AD757" s="132"/>
    </row>
    <row r="758" spans="2:30"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  <c r="AA758" s="126"/>
      <c r="AB758" s="132"/>
      <c r="AC758" s="132"/>
      <c r="AD758" s="132"/>
    </row>
    <row r="759" spans="2:30"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  <c r="AA759" s="126"/>
      <c r="AB759" s="132"/>
      <c r="AC759" s="132"/>
      <c r="AD759" s="132"/>
    </row>
    <row r="760" spans="2:30"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  <c r="AA760" s="126"/>
      <c r="AB760" s="132"/>
      <c r="AC760" s="132"/>
      <c r="AD760" s="132"/>
    </row>
    <row r="761" spans="2:30"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  <c r="AA761" s="126"/>
      <c r="AB761" s="132"/>
      <c r="AC761" s="132"/>
      <c r="AD761" s="132"/>
    </row>
    <row r="762" spans="2:30"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  <c r="AA762" s="126"/>
      <c r="AB762" s="132"/>
      <c r="AC762" s="132"/>
      <c r="AD762" s="132"/>
    </row>
    <row r="763" spans="2:30"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  <c r="AA763" s="126"/>
      <c r="AB763" s="132"/>
      <c r="AC763" s="132"/>
      <c r="AD763" s="132"/>
    </row>
    <row r="764" spans="2:30"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  <c r="AA764" s="126"/>
      <c r="AB764" s="132"/>
      <c r="AC764" s="132"/>
      <c r="AD764" s="132"/>
    </row>
    <row r="765" spans="2:30"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  <c r="AA765" s="126"/>
      <c r="AB765" s="132"/>
      <c r="AC765" s="132"/>
      <c r="AD765" s="132"/>
    </row>
    <row r="766" spans="2:30"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  <c r="AA766" s="126"/>
      <c r="AB766" s="132"/>
      <c r="AC766" s="132"/>
      <c r="AD766" s="132"/>
    </row>
    <row r="767" spans="2:30"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  <c r="AA767" s="126"/>
      <c r="AB767" s="132"/>
      <c r="AC767" s="132"/>
      <c r="AD767" s="132"/>
    </row>
    <row r="768" spans="2:30"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  <c r="AA768" s="126"/>
      <c r="AB768" s="132"/>
      <c r="AC768" s="132"/>
      <c r="AD768" s="132"/>
    </row>
    <row r="769" spans="2:30"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  <c r="AA769" s="126"/>
      <c r="AB769" s="132"/>
      <c r="AC769" s="132"/>
      <c r="AD769" s="132"/>
    </row>
    <row r="770" spans="2:30"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  <c r="AA770" s="126"/>
      <c r="AB770" s="132"/>
      <c r="AC770" s="132"/>
      <c r="AD770" s="132"/>
    </row>
    <row r="771" spans="2:30"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  <c r="AA771" s="126"/>
      <c r="AB771" s="132"/>
      <c r="AC771" s="132"/>
      <c r="AD771" s="132"/>
    </row>
    <row r="772" spans="2:30"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  <c r="AA772" s="126"/>
      <c r="AB772" s="132"/>
      <c r="AC772" s="132"/>
      <c r="AD772" s="132"/>
    </row>
    <row r="773" spans="2:30"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  <c r="AA773" s="126"/>
      <c r="AB773" s="132"/>
      <c r="AC773" s="132"/>
      <c r="AD773" s="132"/>
    </row>
    <row r="774" spans="2:30"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  <c r="AA774" s="126"/>
      <c r="AB774" s="132"/>
      <c r="AC774" s="132"/>
      <c r="AD774" s="132"/>
    </row>
    <row r="775" spans="2:30"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  <c r="AA775" s="126"/>
      <c r="AB775" s="132"/>
      <c r="AC775" s="132"/>
      <c r="AD775" s="132"/>
    </row>
    <row r="776" spans="2:30"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  <c r="AA776" s="126"/>
      <c r="AB776" s="132"/>
      <c r="AC776" s="132"/>
      <c r="AD776" s="132"/>
    </row>
    <row r="777" spans="2:30"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  <c r="AA777" s="126"/>
      <c r="AB777" s="132"/>
      <c r="AC777" s="132"/>
      <c r="AD777" s="132"/>
    </row>
    <row r="778" spans="2:30"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  <c r="AA778" s="126"/>
      <c r="AB778" s="132"/>
      <c r="AC778" s="132"/>
      <c r="AD778" s="132"/>
    </row>
    <row r="779" spans="2:30"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  <c r="AA779" s="126"/>
      <c r="AB779" s="132"/>
      <c r="AC779" s="132"/>
      <c r="AD779" s="132"/>
    </row>
    <row r="780" spans="2:30"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  <c r="AA780" s="126"/>
      <c r="AB780" s="132"/>
      <c r="AC780" s="132"/>
      <c r="AD780" s="132"/>
    </row>
    <row r="781" spans="2:30"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  <c r="AA781" s="126"/>
      <c r="AB781" s="132"/>
      <c r="AC781" s="132"/>
      <c r="AD781" s="132"/>
    </row>
    <row r="782" spans="2:30"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  <c r="AA782" s="126"/>
      <c r="AB782" s="132"/>
      <c r="AC782" s="132"/>
      <c r="AD782" s="132"/>
    </row>
    <row r="783" spans="2:30"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  <c r="AA783" s="126"/>
      <c r="AB783" s="132"/>
      <c r="AC783" s="132"/>
      <c r="AD783" s="132"/>
    </row>
    <row r="784" spans="2:30"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  <c r="AA784" s="126"/>
      <c r="AB784" s="132"/>
      <c r="AC784" s="132"/>
      <c r="AD784" s="132"/>
    </row>
    <row r="785" spans="2:30"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  <c r="AA785" s="126"/>
      <c r="AB785" s="132"/>
      <c r="AC785" s="132"/>
      <c r="AD785" s="132"/>
    </row>
    <row r="786" spans="2:30"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  <c r="AA786" s="126"/>
      <c r="AB786" s="132"/>
      <c r="AC786" s="132"/>
      <c r="AD786" s="132"/>
    </row>
    <row r="787" spans="2:30"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  <c r="AA787" s="126"/>
      <c r="AB787" s="132"/>
      <c r="AC787" s="132"/>
      <c r="AD787" s="132"/>
    </row>
    <row r="788" spans="2:30"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  <c r="AA788" s="126"/>
      <c r="AB788" s="132"/>
      <c r="AC788" s="132"/>
      <c r="AD788" s="132"/>
    </row>
    <row r="789" spans="2:30"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  <c r="AA789" s="126"/>
      <c r="AB789" s="132"/>
      <c r="AC789" s="132"/>
      <c r="AD789" s="132"/>
    </row>
    <row r="790" spans="2:30"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  <c r="AA790" s="126"/>
      <c r="AB790" s="132"/>
      <c r="AC790" s="132"/>
      <c r="AD790" s="132"/>
    </row>
    <row r="791" spans="2:30"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  <c r="AA791" s="126"/>
      <c r="AB791" s="132"/>
      <c r="AC791" s="132"/>
      <c r="AD791" s="132"/>
    </row>
    <row r="792" spans="2:30"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  <c r="AA792" s="126"/>
      <c r="AB792" s="132"/>
      <c r="AC792" s="132"/>
      <c r="AD792" s="132"/>
    </row>
    <row r="793" spans="2:30"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  <c r="AA793" s="126"/>
      <c r="AB793" s="132"/>
      <c r="AC793" s="132"/>
      <c r="AD793" s="132"/>
    </row>
    <row r="794" spans="2:30"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  <c r="AA794" s="126"/>
      <c r="AB794" s="132"/>
      <c r="AC794" s="132"/>
      <c r="AD794" s="132"/>
    </row>
    <row r="795" spans="2:30"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  <c r="AA795" s="126"/>
      <c r="AB795" s="132"/>
      <c r="AC795" s="132"/>
      <c r="AD795" s="132"/>
    </row>
    <row r="796" spans="2:30"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  <c r="AA796" s="126"/>
      <c r="AB796" s="132"/>
      <c r="AC796" s="132"/>
      <c r="AD796" s="132"/>
    </row>
    <row r="797" spans="2:30"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  <c r="AA797" s="126"/>
      <c r="AB797" s="132"/>
      <c r="AC797" s="132"/>
      <c r="AD797" s="132"/>
    </row>
    <row r="798" spans="2:30"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  <c r="AA798" s="126"/>
      <c r="AB798" s="132"/>
      <c r="AC798" s="132"/>
      <c r="AD798" s="132"/>
    </row>
    <row r="799" spans="2:30"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  <c r="AA799" s="126"/>
      <c r="AB799" s="132"/>
      <c r="AC799" s="132"/>
      <c r="AD799" s="132"/>
    </row>
    <row r="800" spans="2:30"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  <c r="AA800" s="126"/>
      <c r="AB800" s="132"/>
      <c r="AC800" s="132"/>
      <c r="AD800" s="132"/>
    </row>
    <row r="801" spans="2:30"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  <c r="AA801" s="126"/>
      <c r="AB801" s="132"/>
      <c r="AC801" s="132"/>
      <c r="AD801" s="132"/>
    </row>
    <row r="802" spans="2:30"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  <c r="AA802" s="126"/>
      <c r="AB802" s="132"/>
      <c r="AC802" s="132"/>
      <c r="AD802" s="132"/>
    </row>
    <row r="803" spans="2:30"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  <c r="AA803" s="126"/>
      <c r="AB803" s="132"/>
      <c r="AC803" s="132"/>
      <c r="AD803" s="132"/>
    </row>
    <row r="804" spans="2:30"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  <c r="AA804" s="126"/>
      <c r="AB804" s="132"/>
      <c r="AC804" s="132"/>
      <c r="AD804" s="132"/>
    </row>
    <row r="805" spans="2:30"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  <c r="AA805" s="126"/>
      <c r="AB805" s="132"/>
      <c r="AC805" s="132"/>
      <c r="AD805" s="132"/>
    </row>
    <row r="806" spans="2:30"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  <c r="AA806" s="126"/>
      <c r="AB806" s="132"/>
      <c r="AC806" s="132"/>
      <c r="AD806" s="132"/>
    </row>
    <row r="807" spans="2:30"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  <c r="AA807" s="126"/>
      <c r="AB807" s="132"/>
      <c r="AC807" s="132"/>
      <c r="AD807" s="132"/>
    </row>
    <row r="808" spans="2:30"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  <c r="AA808" s="126"/>
      <c r="AB808" s="132"/>
      <c r="AC808" s="132"/>
      <c r="AD808" s="132"/>
    </row>
    <row r="809" spans="2:30"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  <c r="AA809" s="126"/>
      <c r="AB809" s="132"/>
      <c r="AC809" s="132"/>
      <c r="AD809" s="132"/>
    </row>
    <row r="810" spans="2:30"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  <c r="AA810" s="126"/>
      <c r="AB810" s="132"/>
      <c r="AC810" s="132"/>
      <c r="AD810" s="132"/>
    </row>
    <row r="811" spans="2:30"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  <c r="AA811" s="126"/>
      <c r="AB811" s="132"/>
      <c r="AC811" s="132"/>
      <c r="AD811" s="132"/>
    </row>
    <row r="812" spans="2:30"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  <c r="AA812" s="126"/>
      <c r="AB812" s="132"/>
      <c r="AC812" s="132"/>
      <c r="AD812" s="132"/>
    </row>
    <row r="813" spans="2:30"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  <c r="AA813" s="126"/>
      <c r="AB813" s="132"/>
      <c r="AC813" s="132"/>
      <c r="AD813" s="132"/>
    </row>
    <row r="814" spans="2:30"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  <c r="AA814" s="126"/>
      <c r="AB814" s="132"/>
      <c r="AC814" s="132"/>
      <c r="AD814" s="132"/>
    </row>
    <row r="815" spans="2:30"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  <c r="AA815" s="126"/>
      <c r="AB815" s="132"/>
      <c r="AC815" s="132"/>
      <c r="AD815" s="132"/>
    </row>
    <row r="816" spans="2:30"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  <c r="AA816" s="126"/>
      <c r="AB816" s="132"/>
      <c r="AC816" s="132"/>
      <c r="AD816" s="132"/>
    </row>
    <row r="817" spans="2:30"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  <c r="AA817" s="126"/>
      <c r="AB817" s="132"/>
      <c r="AC817" s="132"/>
      <c r="AD817" s="132"/>
    </row>
    <row r="818" spans="2:30"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  <c r="AA818" s="126"/>
      <c r="AB818" s="132"/>
      <c r="AC818" s="132"/>
      <c r="AD818" s="132"/>
    </row>
    <row r="819" spans="2:30"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  <c r="AA819" s="126"/>
      <c r="AB819" s="132"/>
      <c r="AC819" s="132"/>
      <c r="AD819" s="132"/>
    </row>
    <row r="820" spans="2:30"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  <c r="AA820" s="126"/>
      <c r="AB820" s="132"/>
      <c r="AC820" s="132"/>
      <c r="AD820" s="132"/>
    </row>
    <row r="821" spans="2:30"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  <c r="AA821" s="126"/>
      <c r="AB821" s="132"/>
      <c r="AC821" s="132"/>
      <c r="AD821" s="132"/>
    </row>
    <row r="822" spans="2:30"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  <c r="AA822" s="126"/>
      <c r="AB822" s="132"/>
      <c r="AC822" s="132"/>
      <c r="AD822" s="132"/>
    </row>
    <row r="823" spans="2:30"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  <c r="AA823" s="126"/>
      <c r="AB823" s="132"/>
      <c r="AC823" s="132"/>
      <c r="AD823" s="132"/>
    </row>
    <row r="824" spans="2:30"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  <c r="AA824" s="126"/>
      <c r="AB824" s="132"/>
      <c r="AC824" s="132"/>
      <c r="AD824" s="132"/>
    </row>
    <row r="825" spans="2:30"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  <c r="AA825" s="126"/>
      <c r="AB825" s="132"/>
      <c r="AC825" s="132"/>
      <c r="AD825" s="132"/>
    </row>
    <row r="826" spans="2:30"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  <c r="AA826" s="126"/>
      <c r="AB826" s="132"/>
      <c r="AC826" s="132"/>
      <c r="AD826" s="132"/>
    </row>
    <row r="827" spans="2:30"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  <c r="AA827" s="126"/>
      <c r="AB827" s="132"/>
      <c r="AC827" s="132"/>
      <c r="AD827" s="132"/>
    </row>
    <row r="828" spans="2:30"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  <c r="AA828" s="126"/>
      <c r="AB828" s="132"/>
      <c r="AC828" s="132"/>
      <c r="AD828" s="132"/>
    </row>
    <row r="829" spans="2:30"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  <c r="AA829" s="126"/>
      <c r="AB829" s="132"/>
      <c r="AC829" s="132"/>
      <c r="AD829" s="132"/>
    </row>
    <row r="830" spans="2:30"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  <c r="AA830" s="126"/>
      <c r="AB830" s="132"/>
      <c r="AC830" s="132"/>
      <c r="AD830" s="132"/>
    </row>
    <row r="831" spans="2:30"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  <c r="AA831" s="126"/>
      <c r="AB831" s="132"/>
      <c r="AC831" s="132"/>
      <c r="AD831" s="132"/>
    </row>
    <row r="832" spans="2:30"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  <c r="AA832" s="126"/>
      <c r="AB832" s="132"/>
      <c r="AC832" s="132"/>
      <c r="AD832" s="132"/>
    </row>
    <row r="833" spans="2:30"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  <c r="AA833" s="126"/>
      <c r="AB833" s="132"/>
      <c r="AC833" s="132"/>
      <c r="AD833" s="132"/>
    </row>
    <row r="834" spans="2:30"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  <c r="AA834" s="126"/>
      <c r="AB834" s="132"/>
      <c r="AC834" s="132"/>
      <c r="AD834" s="132"/>
    </row>
    <row r="835" spans="2:30"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  <c r="AA835" s="126"/>
      <c r="AB835" s="132"/>
      <c r="AC835" s="132"/>
      <c r="AD835" s="132"/>
    </row>
    <row r="836" spans="2:30"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  <c r="AA836" s="126"/>
      <c r="AB836" s="132"/>
      <c r="AC836" s="132"/>
      <c r="AD836" s="132"/>
    </row>
    <row r="837" spans="2:30"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  <c r="AA837" s="126"/>
      <c r="AB837" s="132"/>
      <c r="AC837" s="132"/>
      <c r="AD837" s="132"/>
    </row>
    <row r="838" spans="2:30"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  <c r="AA838" s="126"/>
      <c r="AB838" s="132"/>
      <c r="AC838" s="132"/>
      <c r="AD838" s="132"/>
    </row>
    <row r="839" spans="2:30"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  <c r="AA839" s="126"/>
      <c r="AB839" s="132"/>
      <c r="AC839" s="132"/>
      <c r="AD839" s="132"/>
    </row>
    <row r="840" spans="2:30"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  <c r="AA840" s="126"/>
      <c r="AB840" s="132"/>
      <c r="AC840" s="132"/>
      <c r="AD840" s="132"/>
    </row>
    <row r="841" spans="2:30"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  <c r="AA841" s="126"/>
      <c r="AB841" s="132"/>
      <c r="AC841" s="132"/>
      <c r="AD841" s="132"/>
    </row>
    <row r="842" spans="2:30"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  <c r="AA842" s="126"/>
      <c r="AB842" s="132"/>
      <c r="AC842" s="132"/>
      <c r="AD842" s="132"/>
    </row>
    <row r="843" spans="2:30"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  <c r="AA843" s="126"/>
      <c r="AB843" s="132"/>
      <c r="AC843" s="132"/>
      <c r="AD843" s="132"/>
    </row>
    <row r="844" spans="2:30"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  <c r="AA844" s="126"/>
      <c r="AB844" s="132"/>
      <c r="AC844" s="132"/>
      <c r="AD844" s="132"/>
    </row>
    <row r="845" spans="2:30"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  <c r="AA845" s="126"/>
      <c r="AB845" s="132"/>
      <c r="AC845" s="132"/>
      <c r="AD845" s="132"/>
    </row>
    <row r="846" spans="2:30"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  <c r="AA846" s="126"/>
      <c r="AB846" s="132"/>
      <c r="AC846" s="132"/>
      <c r="AD846" s="132"/>
    </row>
    <row r="847" spans="2:30"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  <c r="AA847" s="126"/>
      <c r="AB847" s="132"/>
      <c r="AC847" s="132"/>
      <c r="AD847" s="132"/>
    </row>
    <row r="848" spans="2:30"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  <c r="AA848" s="126"/>
      <c r="AB848" s="132"/>
      <c r="AC848" s="132"/>
      <c r="AD848" s="132"/>
    </row>
    <row r="849" spans="2:30"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  <c r="AA849" s="126"/>
      <c r="AB849" s="132"/>
      <c r="AC849" s="132"/>
      <c r="AD849" s="132"/>
    </row>
    <row r="850" spans="2:30"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  <c r="AA850" s="126"/>
      <c r="AB850" s="132"/>
      <c r="AC850" s="132"/>
      <c r="AD850" s="132"/>
    </row>
    <row r="851" spans="2:30"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  <c r="AA851" s="126"/>
      <c r="AB851" s="132"/>
      <c r="AC851" s="132"/>
      <c r="AD851" s="132"/>
    </row>
    <row r="852" spans="2:30"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  <c r="AA852" s="126"/>
      <c r="AB852" s="132"/>
      <c r="AC852" s="132"/>
      <c r="AD852" s="132"/>
    </row>
    <row r="853" spans="2:30"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  <c r="AA853" s="126"/>
      <c r="AB853" s="132"/>
      <c r="AC853" s="132"/>
      <c r="AD853" s="132"/>
    </row>
    <row r="854" spans="2:30"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  <c r="AA854" s="126"/>
      <c r="AB854" s="132"/>
      <c r="AC854" s="132"/>
      <c r="AD854" s="132"/>
    </row>
    <row r="855" spans="2:30"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  <c r="AA855" s="126"/>
      <c r="AB855" s="132"/>
      <c r="AC855" s="132"/>
      <c r="AD855" s="132"/>
    </row>
    <row r="856" spans="2:30"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  <c r="AA856" s="126"/>
      <c r="AB856" s="132"/>
      <c r="AC856" s="132"/>
      <c r="AD856" s="132"/>
    </row>
    <row r="857" spans="2:30"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  <c r="AA857" s="126"/>
      <c r="AB857" s="132"/>
      <c r="AC857" s="132"/>
      <c r="AD857" s="132"/>
    </row>
    <row r="858" spans="2:30"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  <c r="AA858" s="126"/>
      <c r="AB858" s="132"/>
      <c r="AC858" s="132"/>
      <c r="AD858" s="132"/>
    </row>
    <row r="859" spans="2:30"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  <c r="AA859" s="126"/>
      <c r="AB859" s="132"/>
      <c r="AC859" s="132"/>
      <c r="AD859" s="132"/>
    </row>
    <row r="860" spans="2:30"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  <c r="AA860" s="126"/>
      <c r="AB860" s="132"/>
      <c r="AC860" s="132"/>
      <c r="AD860" s="132"/>
    </row>
    <row r="861" spans="2:30"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  <c r="AA861" s="126"/>
      <c r="AB861" s="132"/>
      <c r="AC861" s="132"/>
      <c r="AD861" s="132"/>
    </row>
    <row r="862" spans="2:30"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  <c r="AA862" s="126"/>
      <c r="AB862" s="132"/>
      <c r="AC862" s="132"/>
      <c r="AD862" s="132"/>
    </row>
    <row r="863" spans="2:30"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  <c r="AA863" s="126"/>
      <c r="AB863" s="132"/>
      <c r="AC863" s="132"/>
      <c r="AD863" s="132"/>
    </row>
    <row r="864" spans="2:30"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  <c r="AA864" s="126"/>
      <c r="AB864" s="132"/>
      <c r="AC864" s="132"/>
      <c r="AD864" s="132"/>
    </row>
    <row r="865" spans="2:30"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  <c r="AA865" s="126"/>
      <c r="AB865" s="132"/>
      <c r="AC865" s="132"/>
      <c r="AD865" s="132"/>
    </row>
    <row r="866" spans="2:30"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  <c r="AA866" s="126"/>
      <c r="AB866" s="132"/>
      <c r="AC866" s="132"/>
      <c r="AD866" s="132"/>
    </row>
    <row r="867" spans="2:30"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  <c r="AA867" s="126"/>
      <c r="AB867" s="132"/>
      <c r="AC867" s="132"/>
      <c r="AD867" s="132"/>
    </row>
    <row r="868" spans="2:30"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  <c r="AA868" s="126"/>
      <c r="AB868" s="132"/>
      <c r="AC868" s="132"/>
      <c r="AD868" s="132"/>
    </row>
    <row r="869" spans="2:30"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  <c r="AA869" s="126"/>
      <c r="AB869" s="132"/>
      <c r="AC869" s="132"/>
      <c r="AD869" s="132"/>
    </row>
    <row r="870" spans="2:30"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  <c r="AA870" s="126"/>
      <c r="AB870" s="132"/>
      <c r="AC870" s="132"/>
      <c r="AD870" s="132"/>
    </row>
    <row r="871" spans="2:30"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  <c r="AA871" s="126"/>
      <c r="AB871" s="132"/>
      <c r="AC871" s="132"/>
      <c r="AD871" s="132"/>
    </row>
    <row r="872" spans="2:30"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  <c r="AA872" s="126"/>
      <c r="AB872" s="132"/>
      <c r="AC872" s="132"/>
      <c r="AD872" s="132"/>
    </row>
    <row r="873" spans="2:30"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  <c r="AA873" s="126"/>
      <c r="AB873" s="132"/>
      <c r="AC873" s="132"/>
      <c r="AD873" s="132"/>
    </row>
    <row r="874" spans="2:30"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  <c r="AA874" s="126"/>
      <c r="AB874" s="132"/>
      <c r="AC874" s="132"/>
      <c r="AD874" s="132"/>
    </row>
    <row r="875" spans="2:30"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  <c r="AA875" s="126"/>
      <c r="AB875" s="132"/>
      <c r="AC875" s="132"/>
      <c r="AD875" s="132"/>
    </row>
    <row r="876" spans="2:30"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  <c r="AA876" s="126"/>
      <c r="AB876" s="132"/>
      <c r="AC876" s="132"/>
      <c r="AD876" s="132"/>
    </row>
    <row r="877" spans="2:30"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  <c r="AA877" s="126"/>
      <c r="AB877" s="132"/>
      <c r="AC877" s="132"/>
      <c r="AD877" s="132"/>
    </row>
    <row r="878" spans="2:30"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  <c r="AA878" s="126"/>
      <c r="AB878" s="132"/>
      <c r="AC878" s="132"/>
      <c r="AD878" s="132"/>
    </row>
  </sheetData>
  <mergeCells count="10">
    <mergeCell ref="B2:AD2"/>
    <mergeCell ref="B4:AD4"/>
    <mergeCell ref="B5:AD5"/>
    <mergeCell ref="B6:AD6"/>
    <mergeCell ref="B7:B8"/>
    <mergeCell ref="C7:N7"/>
    <mergeCell ref="O7:O8"/>
    <mergeCell ref="P7:AA7"/>
    <mergeCell ref="AB7:AB8"/>
    <mergeCell ref="AC7:AD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DGII</vt:lpstr>
      <vt:lpstr>DGII!Área_de_impresión</vt:lpstr>
      <vt:lpstr>DGII!Títulos_a_imprimir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Mariam Ortiz</cp:lastModifiedBy>
  <dcterms:created xsi:type="dcterms:W3CDTF">2021-03-12T15:25:27Z</dcterms:created>
  <dcterms:modified xsi:type="dcterms:W3CDTF">2021-04-16T03:02:04Z</dcterms:modified>
</cp:coreProperties>
</file>