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320" windowHeight="7170"/>
  </bookViews>
  <sheets>
    <sheet name="PP" sheetId="1" r:id="rId1"/>
  </sheets>
  <externalReferences>
    <externalReference r:id="rId2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_xlnm.Print_Area" localSheetId="0">PP!$B$1:$AD$112</definedName>
    <definedName name="_xlnm.Print_Titles" localSheetId="0">PP!$1:$7</definedName>
    <definedName name="ROS">#N/A</definedName>
  </definedNames>
  <calcPr calcId="125725"/>
</workbook>
</file>

<file path=xl/calcChain.xml><?xml version="1.0" encoding="utf-8"?>
<calcChain xmlns="http://schemas.openxmlformats.org/spreadsheetml/2006/main">
  <c r="AB108" i="1"/>
  <c r="AC108" s="1"/>
  <c r="AD108" s="1"/>
  <c r="O108"/>
  <c r="AB107"/>
  <c r="AC107" s="1"/>
  <c r="AD107" s="1"/>
  <c r="O107"/>
  <c r="AB105"/>
  <c r="O105"/>
  <c r="AA104"/>
  <c r="Z104"/>
  <c r="Y104"/>
  <c r="X104"/>
  <c r="W104"/>
  <c r="V104"/>
  <c r="U104"/>
  <c r="T104"/>
  <c r="S104"/>
  <c r="R104"/>
  <c r="Q104"/>
  <c r="P104"/>
  <c r="N104"/>
  <c r="M104"/>
  <c r="L104"/>
  <c r="K104"/>
  <c r="J104"/>
  <c r="I104"/>
  <c r="H104"/>
  <c r="G104"/>
  <c r="F104"/>
  <c r="E104"/>
  <c r="D104"/>
  <c r="C104"/>
  <c r="AB103"/>
  <c r="O103"/>
  <c r="AB102"/>
  <c r="AB101" s="1"/>
  <c r="O102"/>
  <c r="O101" s="1"/>
  <c r="O99" s="1"/>
  <c r="AD101"/>
  <c r="AC101"/>
  <c r="AA101"/>
  <c r="Z101"/>
  <c r="Y101"/>
  <c r="X101"/>
  <c r="X99" s="1"/>
  <c r="W101"/>
  <c r="V101"/>
  <c r="U101"/>
  <c r="T101"/>
  <c r="T99" s="1"/>
  <c r="S101"/>
  <c r="R101"/>
  <c r="Q101"/>
  <c r="P101"/>
  <c r="P99" s="1"/>
  <c r="N101"/>
  <c r="M101"/>
  <c r="L101"/>
  <c r="L99" s="1"/>
  <c r="K101"/>
  <c r="J101"/>
  <c r="J99" s="1"/>
  <c r="I101"/>
  <c r="H101"/>
  <c r="H99" s="1"/>
  <c r="G101"/>
  <c r="F101"/>
  <c r="E101"/>
  <c r="D101"/>
  <c r="D99" s="1"/>
  <c r="C101"/>
  <c r="AB100"/>
  <c r="O100"/>
  <c r="AA99"/>
  <c r="Z99"/>
  <c r="Y99"/>
  <c r="W99"/>
  <c r="V99"/>
  <c r="U99"/>
  <c r="S99"/>
  <c r="R99"/>
  <c r="Q99"/>
  <c r="N99"/>
  <c r="M99"/>
  <c r="K99"/>
  <c r="I99"/>
  <c r="G99"/>
  <c r="F99"/>
  <c r="E99"/>
  <c r="C99"/>
  <c r="AB98"/>
  <c r="O98"/>
  <c r="AC98" s="1"/>
  <c r="AD98" s="1"/>
  <c r="AB97"/>
  <c r="O97"/>
  <c r="AC97" s="1"/>
  <c r="AD97" s="1"/>
  <c r="AB96"/>
  <c r="AA96"/>
  <c r="AA94" s="1"/>
  <c r="AA92" s="1"/>
  <c r="Z96"/>
  <c r="Z94" s="1"/>
  <c r="Z92" s="1"/>
  <c r="Y96"/>
  <c r="Y94" s="1"/>
  <c r="Y92" s="1"/>
  <c r="Y89" s="1"/>
  <c r="X96"/>
  <c r="W96"/>
  <c r="W94" s="1"/>
  <c r="W92" s="1"/>
  <c r="V96"/>
  <c r="U96"/>
  <c r="T96"/>
  <c r="S96"/>
  <c r="S94" s="1"/>
  <c r="S92" s="1"/>
  <c r="R96"/>
  <c r="R94" s="1"/>
  <c r="R92" s="1"/>
  <c r="Q96"/>
  <c r="Q94" s="1"/>
  <c r="Q92" s="1"/>
  <c r="Q89" s="1"/>
  <c r="P96"/>
  <c r="O96"/>
  <c r="AC96" s="1"/>
  <c r="AD96" s="1"/>
  <c r="N96"/>
  <c r="N94" s="1"/>
  <c r="N92" s="1"/>
  <c r="M96"/>
  <c r="L96"/>
  <c r="K96"/>
  <c r="K94" s="1"/>
  <c r="K92" s="1"/>
  <c r="J96"/>
  <c r="I96"/>
  <c r="I94" s="1"/>
  <c r="I92" s="1"/>
  <c r="I89" s="1"/>
  <c r="H96"/>
  <c r="G96"/>
  <c r="G94" s="1"/>
  <c r="G92" s="1"/>
  <c r="F96"/>
  <c r="F94" s="1"/>
  <c r="F92" s="1"/>
  <c r="E96"/>
  <c r="D96"/>
  <c r="C96"/>
  <c r="C94" s="1"/>
  <c r="C92" s="1"/>
  <c r="AB95"/>
  <c r="AC95" s="1"/>
  <c r="U94"/>
  <c r="U92" s="1"/>
  <c r="M94"/>
  <c r="M92" s="1"/>
  <c r="E94"/>
  <c r="E92" s="1"/>
  <c r="AB93"/>
  <c r="O93"/>
  <c r="AB91"/>
  <c r="O91"/>
  <c r="AC91" s="1"/>
  <c r="AD91" s="1"/>
  <c r="AB90"/>
  <c r="AA90"/>
  <c r="Z90"/>
  <c r="Y90"/>
  <c r="X90"/>
  <c r="W90"/>
  <c r="V90"/>
  <c r="U90"/>
  <c r="T90"/>
  <c r="S90"/>
  <c r="R90"/>
  <c r="Q90"/>
  <c r="P90"/>
  <c r="O90"/>
  <c r="AC90" s="1"/>
  <c r="AD90" s="1"/>
  <c r="N90"/>
  <c r="M90"/>
  <c r="L90"/>
  <c r="K90"/>
  <c r="J90"/>
  <c r="I90"/>
  <c r="H90"/>
  <c r="G90"/>
  <c r="F90"/>
  <c r="E90"/>
  <c r="D90"/>
  <c r="C90"/>
  <c r="AB88"/>
  <c r="O88"/>
  <c r="AC88" s="1"/>
  <c r="AD88" s="1"/>
  <c r="AB86"/>
  <c r="O86"/>
  <c r="AC86" s="1"/>
  <c r="AB85"/>
  <c r="O85"/>
  <c r="O84" s="1"/>
  <c r="AB84"/>
  <c r="AA84"/>
  <c r="Z84"/>
  <c r="Y84"/>
  <c r="X84"/>
  <c r="W84"/>
  <c r="V84"/>
  <c r="U84"/>
  <c r="T84"/>
  <c r="S84"/>
  <c r="R84"/>
  <c r="Q84"/>
  <c r="P84"/>
  <c r="N84"/>
  <c r="M84"/>
  <c r="L84"/>
  <c r="K84"/>
  <c r="J84"/>
  <c r="I84"/>
  <c r="H84"/>
  <c r="G84"/>
  <c r="F84"/>
  <c r="E84"/>
  <c r="D84"/>
  <c r="C84"/>
  <c r="AB83"/>
  <c r="O83"/>
  <c r="AC83" s="1"/>
  <c r="AB82"/>
  <c r="AC82" s="1"/>
  <c r="AD82" s="1"/>
  <c r="O82"/>
  <c r="AB81"/>
  <c r="O81"/>
  <c r="AC81" s="1"/>
  <c r="AD81" s="1"/>
  <c r="AB80"/>
  <c r="O80"/>
  <c r="AB79"/>
  <c r="O79"/>
  <c r="AC79" s="1"/>
  <c r="AB78"/>
  <c r="AC78" s="1"/>
  <c r="O78"/>
  <c r="AB77"/>
  <c r="O77"/>
  <c r="AC77" s="1"/>
  <c r="AA76"/>
  <c r="Z76"/>
  <c r="Y76"/>
  <c r="X76"/>
  <c r="W76"/>
  <c r="V76"/>
  <c r="U76"/>
  <c r="T76"/>
  <c r="S76"/>
  <c r="R76"/>
  <c r="Q76"/>
  <c r="P76"/>
  <c r="N76"/>
  <c r="M76"/>
  <c r="L76"/>
  <c r="K76"/>
  <c r="J76"/>
  <c r="I76"/>
  <c r="H76"/>
  <c r="G76"/>
  <c r="F76"/>
  <c r="E76"/>
  <c r="D76"/>
  <c r="C76"/>
  <c r="AA75"/>
  <c r="Z75"/>
  <c r="Y75"/>
  <c r="X75"/>
  <c r="W75"/>
  <c r="V75"/>
  <c r="U75"/>
  <c r="T75"/>
  <c r="S75"/>
  <c r="R75"/>
  <c r="Q75"/>
  <c r="P75"/>
  <c r="N75"/>
  <c r="M75"/>
  <c r="L75"/>
  <c r="K75"/>
  <c r="J75"/>
  <c r="I75"/>
  <c r="H75"/>
  <c r="G75"/>
  <c r="F75"/>
  <c r="E75"/>
  <c r="D75"/>
  <c r="C75"/>
  <c r="AB74"/>
  <c r="AC74" s="1"/>
  <c r="AD74" s="1"/>
  <c r="O74"/>
  <c r="AB73"/>
  <c r="O73"/>
  <c r="AC73" s="1"/>
  <c r="AD73" s="1"/>
  <c r="AB72"/>
  <c r="AC72" s="1"/>
  <c r="AD72" s="1"/>
  <c r="O72"/>
  <c r="AB71"/>
  <c r="O71"/>
  <c r="AC71" s="1"/>
  <c r="AD71" s="1"/>
  <c r="AA70"/>
  <c r="Z70"/>
  <c r="Y70"/>
  <c r="X70"/>
  <c r="W70"/>
  <c r="V70"/>
  <c r="U70"/>
  <c r="T70"/>
  <c r="S70"/>
  <c r="R70"/>
  <c r="Q70"/>
  <c r="P70"/>
  <c r="N70"/>
  <c r="M70"/>
  <c r="L70"/>
  <c r="K70"/>
  <c r="J70"/>
  <c r="I70"/>
  <c r="H70"/>
  <c r="G70"/>
  <c r="F70"/>
  <c r="E70"/>
  <c r="D70"/>
  <c r="C70"/>
  <c r="AB69"/>
  <c r="O69"/>
  <c r="AC69" s="1"/>
  <c r="AD69" s="1"/>
  <c r="AB68"/>
  <c r="O68"/>
  <c r="AB67"/>
  <c r="O67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B65"/>
  <c r="O65"/>
  <c r="AB64"/>
  <c r="O64"/>
  <c r="AC64" s="1"/>
  <c r="AB63"/>
  <c r="O63"/>
  <c r="AC63" s="1"/>
  <c r="AD63" s="1"/>
  <c r="AB62"/>
  <c r="O62"/>
  <c r="AC62" s="1"/>
  <c r="AD62" s="1"/>
  <c r="AA61"/>
  <c r="Z61"/>
  <c r="Z60" s="1"/>
  <c r="Z59" s="1"/>
  <c r="Y61"/>
  <c r="X61"/>
  <c r="W61"/>
  <c r="V61"/>
  <c r="U61"/>
  <c r="T61"/>
  <c r="S61"/>
  <c r="R61"/>
  <c r="R60" s="1"/>
  <c r="R59" s="1"/>
  <c r="Q61"/>
  <c r="P61"/>
  <c r="N61"/>
  <c r="M61"/>
  <c r="L61"/>
  <c r="K61"/>
  <c r="J61"/>
  <c r="J60" s="1"/>
  <c r="J59" s="1"/>
  <c r="I61"/>
  <c r="H61"/>
  <c r="G61"/>
  <c r="F61"/>
  <c r="E61"/>
  <c r="D61"/>
  <c r="C61"/>
  <c r="AA60"/>
  <c r="AA59" s="1"/>
  <c r="Y60"/>
  <c r="W60"/>
  <c r="V60"/>
  <c r="U60"/>
  <c r="S60"/>
  <c r="S59" s="1"/>
  <c r="Q60"/>
  <c r="N60"/>
  <c r="M60"/>
  <c r="K60"/>
  <c r="K59" s="1"/>
  <c r="I60"/>
  <c r="G60"/>
  <c r="F60"/>
  <c r="E60"/>
  <c r="C60"/>
  <c r="C59" s="1"/>
  <c r="W59"/>
  <c r="V59"/>
  <c r="N59"/>
  <c r="G59"/>
  <c r="F59"/>
  <c r="AB58"/>
  <c r="O58"/>
  <c r="AB57"/>
  <c r="O57"/>
  <c r="AB56"/>
  <c r="O56"/>
  <c r="AC56" s="1"/>
  <c r="AB55"/>
  <c r="O55"/>
  <c r="AC55" s="1"/>
  <c r="AD55" s="1"/>
  <c r="AB54"/>
  <c r="O54"/>
  <c r="AC54" s="1"/>
  <c r="AD54" s="1"/>
  <c r="AB53"/>
  <c r="O53"/>
  <c r="AC53" s="1"/>
  <c r="AD53" s="1"/>
  <c r="AB52"/>
  <c r="O52"/>
  <c r="AC52" s="1"/>
  <c r="AD52" s="1"/>
  <c r="AB51"/>
  <c r="AA51"/>
  <c r="Z51"/>
  <c r="Y51"/>
  <c r="X51"/>
  <c r="W51"/>
  <c r="V51"/>
  <c r="U51"/>
  <c r="T51"/>
  <c r="S51"/>
  <c r="R51"/>
  <c r="Q51"/>
  <c r="P51"/>
  <c r="O51"/>
  <c r="AC51" s="1"/>
  <c r="AD51" s="1"/>
  <c r="N51"/>
  <c r="M51"/>
  <c r="L51"/>
  <c r="K51"/>
  <c r="J51"/>
  <c r="I51"/>
  <c r="H51"/>
  <c r="G51"/>
  <c r="F51"/>
  <c r="E51"/>
  <c r="D51"/>
  <c r="C51"/>
  <c r="AB50"/>
  <c r="O50"/>
  <c r="AC50" s="1"/>
  <c r="AD50" s="1"/>
  <c r="AB49"/>
  <c r="O49"/>
  <c r="AC49" s="1"/>
  <c r="AD49" s="1"/>
  <c r="AB48"/>
  <c r="O48"/>
  <c r="AC48" s="1"/>
  <c r="AD48" s="1"/>
  <c r="AB47"/>
  <c r="AA47"/>
  <c r="Z47"/>
  <c r="Y47"/>
  <c r="X47"/>
  <c r="W47"/>
  <c r="V47"/>
  <c r="U47"/>
  <c r="T47"/>
  <c r="S47"/>
  <c r="R47"/>
  <c r="Q47"/>
  <c r="P47"/>
  <c r="O47"/>
  <c r="AC47" s="1"/>
  <c r="AD47" s="1"/>
  <c r="N47"/>
  <c r="M47"/>
  <c r="L47"/>
  <c r="K47"/>
  <c r="J47"/>
  <c r="I47"/>
  <c r="H47"/>
  <c r="G47"/>
  <c r="F47"/>
  <c r="E47"/>
  <c r="D47"/>
  <c r="C47"/>
  <c r="AB46"/>
  <c r="AA46"/>
  <c r="Z46"/>
  <c r="Y46"/>
  <c r="X46"/>
  <c r="W46"/>
  <c r="V46"/>
  <c r="U46"/>
  <c r="T46"/>
  <c r="S46"/>
  <c r="R46"/>
  <c r="Q46"/>
  <c r="P46"/>
  <c r="O46"/>
  <c r="AC46" s="1"/>
  <c r="AD46" s="1"/>
  <c r="N46"/>
  <c r="M46"/>
  <c r="L46"/>
  <c r="K46"/>
  <c r="J46"/>
  <c r="I46"/>
  <c r="H46"/>
  <c r="G46"/>
  <c r="F46"/>
  <c r="E46"/>
  <c r="D46"/>
  <c r="C46"/>
  <c r="AB45"/>
  <c r="O45"/>
  <c r="AC45" s="1"/>
  <c r="AD45" s="1"/>
  <c r="AB44"/>
  <c r="AC44" s="1"/>
  <c r="O44"/>
  <c r="AB43"/>
  <c r="O43"/>
  <c r="AC43" s="1"/>
  <c r="AD43" s="1"/>
  <c r="AB42"/>
  <c r="AC42" s="1"/>
  <c r="AD42" s="1"/>
  <c r="O42"/>
  <c r="AB41"/>
  <c r="O41"/>
  <c r="AC41" s="1"/>
  <c r="AD41" s="1"/>
  <c r="AB40"/>
  <c r="AC40" s="1"/>
  <c r="AD40" s="1"/>
  <c r="O40"/>
  <c r="AB39"/>
  <c r="O39"/>
  <c r="AC39" s="1"/>
  <c r="AD39" s="1"/>
  <c r="AB38"/>
  <c r="AB37" s="1"/>
  <c r="O38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B36"/>
  <c r="AC36" s="1"/>
  <c r="AD36" s="1"/>
  <c r="O36"/>
  <c r="AB35"/>
  <c r="O35"/>
  <c r="AC35" s="1"/>
  <c r="AD35" s="1"/>
  <c r="AB34"/>
  <c r="AC34" s="1"/>
  <c r="AD34" s="1"/>
  <c r="O34"/>
  <c r="AB33"/>
  <c r="O33"/>
  <c r="AC33" s="1"/>
  <c r="AD33" s="1"/>
  <c r="AB32"/>
  <c r="AC32" s="1"/>
  <c r="AD32" s="1"/>
  <c r="O32"/>
  <c r="AB31"/>
  <c r="O31"/>
  <c r="AC31" s="1"/>
  <c r="AD31" s="1"/>
  <c r="AB30"/>
  <c r="AB29" s="1"/>
  <c r="O30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B28"/>
  <c r="AC28" s="1"/>
  <c r="AD28" s="1"/>
  <c r="O28"/>
  <c r="AB27"/>
  <c r="O27"/>
  <c r="AC27" s="1"/>
  <c r="AD27" s="1"/>
  <c r="AA26"/>
  <c r="Z26"/>
  <c r="Z25" s="1"/>
  <c r="Y26"/>
  <c r="X26"/>
  <c r="X25" s="1"/>
  <c r="W26"/>
  <c r="V26"/>
  <c r="V25" s="1"/>
  <c r="U26"/>
  <c r="T26"/>
  <c r="T25" s="1"/>
  <c r="S26"/>
  <c r="R26"/>
  <c r="R25" s="1"/>
  <c r="Q26"/>
  <c r="P26"/>
  <c r="P25" s="1"/>
  <c r="N26"/>
  <c r="N25" s="1"/>
  <c r="M26"/>
  <c r="L26"/>
  <c r="L25" s="1"/>
  <c r="K26"/>
  <c r="J26"/>
  <c r="J25" s="1"/>
  <c r="I26"/>
  <c r="H26"/>
  <c r="H25" s="1"/>
  <c r="G26"/>
  <c r="F26"/>
  <c r="F25" s="1"/>
  <c r="E26"/>
  <c r="D26"/>
  <c r="D25" s="1"/>
  <c r="C26"/>
  <c r="AA25"/>
  <c r="Y25"/>
  <c r="W25"/>
  <c r="U25"/>
  <c r="S25"/>
  <c r="Q25"/>
  <c r="M25"/>
  <c r="K25"/>
  <c r="I25"/>
  <c r="G25"/>
  <c r="E25"/>
  <c r="C25"/>
  <c r="AB24"/>
  <c r="AC24" s="1"/>
  <c r="AD24" s="1"/>
  <c r="O24"/>
  <c r="AB23"/>
  <c r="O23"/>
  <c r="AC23" s="1"/>
  <c r="AD23" s="1"/>
  <c r="AB22"/>
  <c r="AC22" s="1"/>
  <c r="AD22" s="1"/>
  <c r="O22"/>
  <c r="AB21"/>
  <c r="O21"/>
  <c r="AC21" s="1"/>
  <c r="AD21" s="1"/>
  <c r="AB20"/>
  <c r="AC20" s="1"/>
  <c r="AD20" s="1"/>
  <c r="O20"/>
  <c r="AB19"/>
  <c r="O19"/>
  <c r="AC19" s="1"/>
  <c r="AD19" s="1"/>
  <c r="AB18"/>
  <c r="AC18" s="1"/>
  <c r="AD18" s="1"/>
  <c r="O18"/>
  <c r="AB17"/>
  <c r="O17"/>
  <c r="AC17" s="1"/>
  <c r="AD17" s="1"/>
  <c r="AB16"/>
  <c r="AA16"/>
  <c r="Z16"/>
  <c r="Z15" s="1"/>
  <c r="Y16"/>
  <c r="X16"/>
  <c r="X15" s="1"/>
  <c r="W16"/>
  <c r="V16"/>
  <c r="V15" s="1"/>
  <c r="U16"/>
  <c r="T16"/>
  <c r="T15" s="1"/>
  <c r="S16"/>
  <c r="R16"/>
  <c r="R15" s="1"/>
  <c r="Q16"/>
  <c r="P16"/>
  <c r="P15" s="1"/>
  <c r="N16"/>
  <c r="N15" s="1"/>
  <c r="M16"/>
  <c r="L16"/>
  <c r="L15" s="1"/>
  <c r="L9" s="1"/>
  <c r="K16"/>
  <c r="J16"/>
  <c r="J15" s="1"/>
  <c r="I16"/>
  <c r="H16"/>
  <c r="H15" s="1"/>
  <c r="H9" s="1"/>
  <c r="G16"/>
  <c r="F16"/>
  <c r="F15" s="1"/>
  <c r="E16"/>
  <c r="D16"/>
  <c r="D15" s="1"/>
  <c r="D9" s="1"/>
  <c r="C16"/>
  <c r="AA15"/>
  <c r="Y15"/>
  <c r="W15"/>
  <c r="U15"/>
  <c r="S15"/>
  <c r="Q15"/>
  <c r="M15"/>
  <c r="K15"/>
  <c r="I15"/>
  <c r="G15"/>
  <c r="E15"/>
  <c r="C15"/>
  <c r="AB14"/>
  <c r="AC14" s="1"/>
  <c r="AD14" s="1"/>
  <c r="O14"/>
  <c r="AB13"/>
  <c r="O13"/>
  <c r="AC13" s="1"/>
  <c r="AD13" s="1"/>
  <c r="AB12"/>
  <c r="AC12" s="1"/>
  <c r="AD12" s="1"/>
  <c r="O12"/>
  <c r="AB11"/>
  <c r="AB10" s="1"/>
  <c r="O11"/>
  <c r="AA10"/>
  <c r="AA9" s="1"/>
  <c r="AA8" s="1"/>
  <c r="AA87" s="1"/>
  <c r="Z10"/>
  <c r="Y10"/>
  <c r="X10"/>
  <c r="W10"/>
  <c r="V10"/>
  <c r="U10"/>
  <c r="T10"/>
  <c r="S10"/>
  <c r="S9" s="1"/>
  <c r="S8" s="1"/>
  <c r="S87" s="1"/>
  <c r="R10"/>
  <c r="Q10"/>
  <c r="P10"/>
  <c r="O10"/>
  <c r="N10"/>
  <c r="M10"/>
  <c r="L10"/>
  <c r="K10"/>
  <c r="K9" s="1"/>
  <c r="K8" s="1"/>
  <c r="K87" s="1"/>
  <c r="J10"/>
  <c r="I10"/>
  <c r="H10"/>
  <c r="G10"/>
  <c r="F10"/>
  <c r="E10"/>
  <c r="D10"/>
  <c r="C10"/>
  <c r="C9" s="1"/>
  <c r="C8" s="1"/>
  <c r="C87" s="1"/>
  <c r="W9"/>
  <c r="W8" s="1"/>
  <c r="W87" s="1"/>
  <c r="G9"/>
  <c r="G8"/>
  <c r="G87" s="1"/>
  <c r="P9" l="1"/>
  <c r="T9"/>
  <c r="X9"/>
  <c r="AC16"/>
  <c r="AD16" s="1"/>
  <c r="E9"/>
  <c r="AC11"/>
  <c r="AD11" s="1"/>
  <c r="AB15"/>
  <c r="AC15" s="1"/>
  <c r="AD15" s="1"/>
  <c r="O16"/>
  <c r="O15" s="1"/>
  <c r="O26"/>
  <c r="O25" s="1"/>
  <c r="AB26"/>
  <c r="AC30"/>
  <c r="AD30" s="1"/>
  <c r="AC38"/>
  <c r="AD38" s="1"/>
  <c r="F9"/>
  <c r="F8" s="1"/>
  <c r="J9"/>
  <c r="J8" s="1"/>
  <c r="N9"/>
  <c r="N8" s="1"/>
  <c r="R9"/>
  <c r="R8" s="1"/>
  <c r="V9"/>
  <c r="V8" s="1"/>
  <c r="Z9"/>
  <c r="Z8" s="1"/>
  <c r="AC57"/>
  <c r="AD57" s="1"/>
  <c r="AC58"/>
  <c r="AD58" s="1"/>
  <c r="O61"/>
  <c r="O60" s="1"/>
  <c r="AC65"/>
  <c r="AD65" s="1"/>
  <c r="D60"/>
  <c r="D59" s="1"/>
  <c r="D8" s="1"/>
  <c r="D87" s="1"/>
  <c r="D106" s="1"/>
  <c r="H60"/>
  <c r="H59" s="1"/>
  <c r="H8" s="1"/>
  <c r="H87" s="1"/>
  <c r="L60"/>
  <c r="L59" s="1"/>
  <c r="L8" s="1"/>
  <c r="L87" s="1"/>
  <c r="L106" s="1"/>
  <c r="P60"/>
  <c r="P59" s="1"/>
  <c r="T60"/>
  <c r="T59" s="1"/>
  <c r="X60"/>
  <c r="X59" s="1"/>
  <c r="AC66"/>
  <c r="AD66" s="1"/>
  <c r="AC67"/>
  <c r="AD67" s="1"/>
  <c r="AC68"/>
  <c r="E59"/>
  <c r="I59"/>
  <c r="M59"/>
  <c r="O70"/>
  <c r="Q59"/>
  <c r="U59"/>
  <c r="Y59"/>
  <c r="AB70"/>
  <c r="AC70" s="1"/>
  <c r="AD70" s="1"/>
  <c r="AB76"/>
  <c r="AC80"/>
  <c r="F89"/>
  <c r="J94"/>
  <c r="J92" s="1"/>
  <c r="J89" s="1"/>
  <c r="N89"/>
  <c r="R89"/>
  <c r="V94"/>
  <c r="V92" s="1"/>
  <c r="V89" s="1"/>
  <c r="Z89"/>
  <c r="AC100"/>
  <c r="AB99"/>
  <c r="I9"/>
  <c r="I8" s="1"/>
  <c r="M9"/>
  <c r="M8" s="1"/>
  <c r="Q9"/>
  <c r="Q8" s="1"/>
  <c r="U9"/>
  <c r="Y9"/>
  <c r="Y8" s="1"/>
  <c r="AC29"/>
  <c r="AD29" s="1"/>
  <c r="AC37"/>
  <c r="AD37" s="1"/>
  <c r="F87"/>
  <c r="J87"/>
  <c r="J106" s="1"/>
  <c r="N87"/>
  <c r="E89"/>
  <c r="M89"/>
  <c r="U89"/>
  <c r="C89"/>
  <c r="G89"/>
  <c r="G106" s="1"/>
  <c r="K89"/>
  <c r="S89"/>
  <c r="S106" s="1"/>
  <c r="W89"/>
  <c r="AA89"/>
  <c r="D94"/>
  <c r="D92" s="1"/>
  <c r="D89" s="1"/>
  <c r="H94"/>
  <c r="H92" s="1"/>
  <c r="H89" s="1"/>
  <c r="H106" s="1"/>
  <c r="L94"/>
  <c r="L92" s="1"/>
  <c r="L89" s="1"/>
  <c r="P94"/>
  <c r="P92" s="1"/>
  <c r="P89" s="1"/>
  <c r="T94"/>
  <c r="T92" s="1"/>
  <c r="T89" s="1"/>
  <c r="X94"/>
  <c r="X92" s="1"/>
  <c r="X89" s="1"/>
  <c r="C106"/>
  <c r="K106"/>
  <c r="AC99"/>
  <c r="AD99" s="1"/>
  <c r="AB94"/>
  <c r="F106"/>
  <c r="N106"/>
  <c r="AC26"/>
  <c r="AD26" s="1"/>
  <c r="AB25"/>
  <c r="AC25" s="1"/>
  <c r="AD25" s="1"/>
  <c r="AB75"/>
  <c r="AC10"/>
  <c r="AD10" s="1"/>
  <c r="AC84"/>
  <c r="I87"/>
  <c r="M87"/>
  <c r="M106" s="1"/>
  <c r="R87"/>
  <c r="R106" s="1"/>
  <c r="V87"/>
  <c r="V106" s="1"/>
  <c r="Z87"/>
  <c r="Z106" s="1"/>
  <c r="I106"/>
  <c r="W106"/>
  <c r="AA106"/>
  <c r="Q87"/>
  <c r="Q106" s="1"/>
  <c r="Y87"/>
  <c r="Y106" s="1"/>
  <c r="AB104"/>
  <c r="O76"/>
  <c r="O75" s="1"/>
  <c r="AC85"/>
  <c r="AD85" s="1"/>
  <c r="O94"/>
  <c r="O92" s="1"/>
  <c r="O89" s="1"/>
  <c r="O104"/>
  <c r="AB61"/>
  <c r="AC75" l="1"/>
  <c r="AD75" s="1"/>
  <c r="U8"/>
  <c r="U87" s="1"/>
  <c r="U106" s="1"/>
  <c r="O9"/>
  <c r="O8" s="1"/>
  <c r="O87" s="1"/>
  <c r="O106" s="1"/>
  <c r="X8"/>
  <c r="X87" s="1"/>
  <c r="X106" s="1"/>
  <c r="P8"/>
  <c r="P87" s="1"/>
  <c r="P106" s="1"/>
  <c r="O59"/>
  <c r="E8"/>
  <c r="E87" s="1"/>
  <c r="E106" s="1"/>
  <c r="T8"/>
  <c r="T87" s="1"/>
  <c r="T106" s="1"/>
  <c r="AB92"/>
  <c r="AC94"/>
  <c r="AD94" s="1"/>
  <c r="AC104"/>
  <c r="AD104" s="1"/>
  <c r="AB60"/>
  <c r="AC61"/>
  <c r="AD61" s="1"/>
  <c r="AB9"/>
  <c r="AC76"/>
  <c r="AD76" s="1"/>
  <c r="AC9" l="1"/>
  <c r="AD9" s="1"/>
  <c r="AB59"/>
  <c r="AC59" s="1"/>
  <c r="AD59" s="1"/>
  <c r="AC60"/>
  <c r="AD60" s="1"/>
  <c r="AB89"/>
  <c r="AC92"/>
  <c r="AD92" s="1"/>
  <c r="AC89" l="1"/>
  <c r="AD89" s="1"/>
  <c r="AB8"/>
  <c r="AC8" l="1"/>
  <c r="AD8" s="1"/>
  <c r="AB87"/>
  <c r="AC87" l="1"/>
  <c r="AD87" s="1"/>
  <c r="AB106"/>
  <c r="AC106" l="1"/>
  <c r="AD106" s="1"/>
</calcChain>
</file>

<file path=xl/sharedStrings.xml><?xml version="1.0" encoding="utf-8"?>
<sst xmlns="http://schemas.openxmlformats.org/spreadsheetml/2006/main" count="145" uniqueCount="117">
  <si>
    <t>CUADRO No.1</t>
  </si>
  <si>
    <t>INGRESOS FISCALES COMPARADOS, SEGÚN PRINCIPALES PARTIDAS</t>
  </si>
  <si>
    <t>ENERO-DICIEMBRE  2014/2013</t>
  </si>
  <si>
    <r>
      <t>(En millones RD$)</t>
    </r>
    <r>
      <rPr>
        <i/>
        <vertAlign val="superscript"/>
        <sz val="11"/>
        <color indexed="8"/>
        <rFont val="Arial"/>
        <family val="2"/>
      </rPr>
      <t xml:space="preserve"> 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</si>
  <si>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</si>
  <si>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</si>
  <si>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</si>
  <si>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</si>
  <si>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</si>
  <si>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</si>
  <si>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</si>
  <si>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</si>
  <si>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</si>
  <si>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</si>
  <si>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</si>
  <si>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</si>
  <si>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</si>
  <si>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</si>
  <si>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</si>
  <si>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</si>
  <si>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</si>
  <si>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</si>
  <si>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</si>
  <si>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</si>
  <si>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</si>
  <si>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>- Impuestos sobre los Ingresos Aplicados sin Distinción de Persona Jurídica</t>
  </si>
  <si>
    <t>- Accesorios sobre los Impuestos a  los Ingresos</t>
  </si>
  <si>
    <t>2)  IMPUESTOS SOBRE LA PROPIEDAD</t>
  </si>
  <si>
    <t>- Impuestos sobre la Propiedad y Transacciones Financieras y de Capital</t>
  </si>
  <si>
    <t>- Impuestos a las Viviendas Suntuarias</t>
  </si>
  <si>
    <t>- Impuestos sobre Activos</t>
  </si>
  <si>
    <t>- Impuesto sobre Operaciones Inmobiliarias</t>
  </si>
  <si>
    <t>- Impuestos sobre Transferencias de Bienes Muebles</t>
  </si>
  <si>
    <t>- Impuestos sobre los Activos Financieros (Ley No.139-11)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</si>
  <si>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</si>
  <si>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</si>
  <si>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</si>
  <si>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</si>
  <si>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</si>
  <si>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</si>
  <si>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</si>
  <si>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</si>
  <si>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</si>
  <si>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</si>
  <si>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</si>
  <si>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</si>
  <si>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</si>
  <si>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</si>
  <si>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</si>
  <si>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</si>
  <si>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</si>
  <si>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</si>
  <si>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- Peaje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</si>
  <si>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</si>
  <si>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</si>
  <si>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</si>
  <si>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</si>
  <si>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</si>
  <si>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</si>
  <si>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</si>
  <si>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</si>
  <si>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</si>
  <si>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</si>
  <si>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</si>
  <si>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</si>
  <si>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</si>
  <si>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</si>
  <si>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</si>
  <si>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</si>
  <si>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</si>
  <si>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</si>
  <si>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</si>
  <si>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 CUT en mercancías</t>
  </si>
  <si>
    <t>-</t>
  </si>
  <si>
    <t>- Otras Ventas</t>
  </si>
  <si>
    <t>- Ventas de Servicios del Estado</t>
  </si>
  <si>
    <t>- Otras Ventas de Servicios del Gobierno Central</t>
  </si>
  <si>
    <t>- Ingresos de la CUT en Servicios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</si>
  <si>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</si>
  <si>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</si>
  <si>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</si>
  <si>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</si>
  <si>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</si>
  <si>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</si>
  <si>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</si>
  <si>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</si>
  <si>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</si>
  <si>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Multas y Sanciones</t>
  </si>
  <si>
    <t>- Ingresos Diversos</t>
  </si>
  <si>
    <t>VI) INGRESOS POR ESPECIFICAR</t>
  </si>
  <si>
    <t>B)  INGRESOS DE CAPITAL</t>
  </si>
  <si>
    <t>- Ventas de Activos No Financieros</t>
  </si>
  <si>
    <t>- Ventas de Activos Intangibles</t>
  </si>
  <si>
    <t>TOTAL</t>
  </si>
  <si>
    <t>DONACIONES</t>
  </si>
  <si>
    <t>FUENTES FINANCIERAS</t>
  </si>
  <si>
    <t>Disminución de Activos Financieros</t>
  </si>
  <si>
    <t>- Recuperación de Prestamos Internos</t>
  </si>
  <si>
    <t>Incremento de Pasivos Financieros</t>
  </si>
  <si>
    <t>Incremento de Pasivos Corrientes</t>
  </si>
  <si>
    <t>Incremento de Pasivos No Corrientes</t>
  </si>
  <si>
    <t>Incremento de documentos por pagar Externo de largo plazo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</si>
  <si>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</si>
  <si>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</si>
  <si>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</si>
  <si>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</si>
  <si>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</si>
  <si>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</si>
  <si>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</si>
  <si>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</si>
  <si>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</t>
  </si>
  <si>
    <t>Depósitos a Cargo del Estado o Fondos Especiales y de Terceros</t>
  </si>
  <si>
    <t xml:space="preserve">Fondo para Registro y Devolución de los Depósitos en excesos en la Cuenta Única del Tesoro </t>
  </si>
  <si>
    <t>(1) Cifras sujetas a rectificación.</t>
  </si>
  <si>
    <r>
      <t xml:space="preserve">   </t>
    </r>
    <r>
      <rPr>
        <sz val="10"/>
        <color indexed="8"/>
        <rFont val="Arial"/>
        <family val="2"/>
      </rPr>
      <t xml:space="preserve">  Incluye los dólares convertidos a la tasa oficial.</t>
    </r>
    <r>
      <rPr>
        <b/>
        <sz val="10"/>
        <color indexed="8"/>
        <rFont val="Arial"/>
        <family val="2"/>
      </rPr>
      <t xml:space="preserve"> </t>
    </r>
  </si>
  <si>
    <t>FUENTE: Ministerio de Hacienda, Sistema Integrado de Gestión Financiera (SIGEF), Informe de Ejecución de Ingresos.</t>
  </si>
  <si>
    <t xml:space="preserve">      Excluye los Fondos Especiales y de Terceros e Ingresos de otras Direcciones e Instituciones. Además excluye los ingresos de la Cuenta Única del Tesoro-CUT- de las Instituciones centralizadas que no estan en el presupuesto. 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</si>
</sst>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0.0"/>
    <numFmt numFmtId="168" formatCode="* _(#,##0.0_)\ _P_-;* \(#,##0.0\)\ _P_-;_-* &quot;-&quot;??\ _P_-;_-@_-"/>
    <numFmt numFmtId="169" formatCode="_ * #,##0.00_ ;_ * \-#,##0.00_ ;_ * &quot;-&quot;??_ ;_ @_ "/>
    <numFmt numFmtId="170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13">
      <protection hidden="1"/>
    </xf>
    <xf numFmtId="0" fontId="23" fillId="16" borderId="13" applyNumberFormat="0" applyFont="0" applyBorder="0" applyAlignment="0" applyProtection="0">
      <protection hidden="1"/>
    </xf>
    <xf numFmtId="0" fontId="22" fillId="0" borderId="13">
      <protection hidden="1"/>
    </xf>
    <xf numFmtId="168" fontId="24" fillId="0" borderId="17" applyBorder="0">
      <alignment horizontal="center" vertical="center"/>
    </xf>
    <xf numFmtId="0" fontId="25" fillId="4" borderId="0" applyNumberFormat="0" applyBorder="0" applyAlignment="0" applyProtection="0"/>
    <xf numFmtId="0" fontId="26" fillId="16" borderId="18" applyNumberFormat="0" applyAlignment="0" applyProtection="0"/>
    <xf numFmtId="0" fontId="27" fillId="17" borderId="19" applyNumberFormat="0" applyAlignment="0" applyProtection="0"/>
    <xf numFmtId="0" fontId="28" fillId="0" borderId="20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30" fillId="7" borderId="18" applyNumberFormat="0" applyAlignment="0" applyProtection="0"/>
    <xf numFmtId="170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0" fontId="33" fillId="0" borderId="13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0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1" applyNumberFormat="0" applyFont="0" applyAlignment="0" applyProtection="0"/>
    <xf numFmtId="0" fontId="2" fillId="23" borderId="21" applyNumberFormat="0" applyFont="0" applyAlignment="0" applyProtection="0"/>
    <xf numFmtId="0" fontId="2" fillId="23" borderId="21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13" applyNumberFormat="0" applyFill="0" applyBorder="0" applyAlignment="0" applyProtection="0">
      <protection hidden="1"/>
    </xf>
    <xf numFmtId="0" fontId="37" fillId="16" borderId="2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29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13"/>
    <xf numFmtId="0" fontId="44" fillId="0" borderId="26" applyNumberFormat="0" applyFill="0" applyAlignment="0" applyProtection="0"/>
  </cellStyleXfs>
  <cellXfs count="132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left" vertical="center"/>
    </xf>
    <xf numFmtId="164" fontId="8" fillId="0" borderId="11" xfId="2" applyNumberFormat="1" applyFont="1" applyFill="1" applyBorder="1"/>
    <xf numFmtId="164" fontId="8" fillId="0" borderId="12" xfId="2" applyNumberFormat="1" applyFont="1" applyFill="1" applyBorder="1"/>
    <xf numFmtId="164" fontId="8" fillId="0" borderId="0" xfId="2" applyNumberFormat="1" applyFont="1" applyFill="1" applyBorder="1"/>
    <xf numFmtId="10" fontId="9" fillId="0" borderId="0" xfId="0" applyNumberFormat="1" applyFont="1" applyFill="1" applyBorder="1" applyProtection="1"/>
    <xf numFmtId="0" fontId="8" fillId="0" borderId="12" xfId="3" applyFont="1" applyFill="1" applyBorder="1" applyAlignment="1" applyProtection="1"/>
    <xf numFmtId="2" fontId="2" fillId="0" borderId="0" xfId="0" applyNumberFormat="1" applyFont="1" applyBorder="1"/>
    <xf numFmtId="49" fontId="8" fillId="0" borderId="12" xfId="2" applyNumberFormat="1" applyFont="1" applyFill="1" applyBorder="1" applyAlignment="1" applyProtection="1">
      <alignment horizontal="left"/>
    </xf>
    <xf numFmtId="164" fontId="8" fillId="0" borderId="12" xfId="2" applyNumberFormat="1" applyFont="1" applyFill="1" applyBorder="1" applyProtection="1"/>
    <xf numFmtId="164" fontId="8" fillId="0" borderId="0" xfId="2" applyNumberFormat="1" applyFont="1" applyFill="1" applyBorder="1" applyProtection="1"/>
    <xf numFmtId="164" fontId="2" fillId="0" borderId="0" xfId="0" applyNumberFormat="1" applyFont="1" applyBorder="1"/>
    <xf numFmtId="49" fontId="9" fillId="0" borderId="12" xfId="2" applyNumberFormat="1" applyFont="1" applyFill="1" applyBorder="1" applyAlignment="1" applyProtection="1">
      <alignment horizontal="left" indent="1"/>
    </xf>
    <xf numFmtId="164" fontId="9" fillId="0" borderId="12" xfId="2" applyNumberFormat="1" applyFont="1" applyFill="1" applyBorder="1" applyProtection="1"/>
    <xf numFmtId="164" fontId="9" fillId="0" borderId="0" xfId="2" applyNumberFormat="1" applyFont="1" applyFill="1" applyBorder="1" applyProtection="1"/>
    <xf numFmtId="164" fontId="9" fillId="0" borderId="0" xfId="0" applyNumberFormat="1" applyFont="1" applyFill="1" applyBorder="1" applyAlignment="1" applyProtection="1">
      <alignment horizontal="right"/>
    </xf>
    <xf numFmtId="164" fontId="8" fillId="0" borderId="12" xfId="3" applyNumberFormat="1" applyFont="1" applyFill="1" applyBorder="1" applyProtection="1"/>
    <xf numFmtId="164" fontId="8" fillId="0" borderId="0" xfId="3" applyNumberFormat="1" applyFont="1" applyFill="1" applyBorder="1" applyProtection="1"/>
    <xf numFmtId="49" fontId="8" fillId="0" borderId="12" xfId="3" applyNumberFormat="1" applyFont="1" applyFill="1" applyBorder="1" applyAlignment="1" applyProtection="1">
      <alignment horizontal="left" indent="1"/>
    </xf>
    <xf numFmtId="49" fontId="9" fillId="0" borderId="12" xfId="3" applyNumberFormat="1" applyFont="1" applyFill="1" applyBorder="1" applyAlignment="1" applyProtection="1">
      <alignment horizontal="left" indent="2"/>
    </xf>
    <xf numFmtId="164" fontId="9" fillId="0" borderId="12" xfId="3" applyNumberFormat="1" applyFont="1" applyFill="1" applyBorder="1" applyProtection="1"/>
    <xf numFmtId="164" fontId="10" fillId="0" borderId="0" xfId="0" applyNumberFormat="1" applyFont="1" applyFill="1" applyBorder="1" applyProtection="1"/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left" indent="2"/>
    </xf>
    <xf numFmtId="164" fontId="8" fillId="0" borderId="12" xfId="3" applyNumberFormat="1" applyFont="1" applyFill="1" applyBorder="1" applyAlignment="1" applyProtection="1"/>
    <xf numFmtId="49" fontId="8" fillId="0" borderId="12" xfId="2" applyNumberFormat="1" applyFont="1" applyFill="1" applyBorder="1" applyAlignment="1" applyProtection="1">
      <alignment horizontal="left" indent="2"/>
    </xf>
    <xf numFmtId="4" fontId="2" fillId="0" borderId="0" xfId="0" applyNumberFormat="1" applyFont="1" applyBorder="1"/>
    <xf numFmtId="49" fontId="9" fillId="0" borderId="12" xfId="2" applyNumberFormat="1" applyFont="1" applyFill="1" applyBorder="1" applyAlignment="1" applyProtection="1">
      <alignment horizontal="left" indent="3"/>
    </xf>
    <xf numFmtId="0" fontId="8" fillId="0" borderId="12" xfId="3" applyFont="1" applyFill="1" applyBorder="1" applyAlignment="1" applyProtection="1">
      <alignment horizontal="left" indent="2"/>
    </xf>
    <xf numFmtId="164" fontId="9" fillId="0" borderId="12" xfId="2" applyNumberFormat="1" applyFont="1" applyFill="1" applyBorder="1"/>
    <xf numFmtId="164" fontId="2" fillId="0" borderId="0" xfId="0" applyNumberFormat="1" applyFont="1"/>
    <xf numFmtId="164" fontId="11" fillId="0" borderId="12" xfId="2" applyNumberFormat="1" applyFont="1" applyFill="1" applyBorder="1" applyProtection="1"/>
    <xf numFmtId="164" fontId="11" fillId="0" borderId="0" xfId="2" applyNumberFormat="1" applyFont="1" applyFill="1" applyBorder="1" applyProtection="1"/>
    <xf numFmtId="164" fontId="8" fillId="0" borderId="0" xfId="0" applyNumberFormat="1" applyFont="1" applyFill="1" applyBorder="1" applyProtection="1"/>
    <xf numFmtId="49" fontId="12" fillId="0" borderId="12" xfId="2" applyNumberFormat="1" applyFont="1" applyFill="1" applyBorder="1" applyAlignment="1" applyProtection="1">
      <alignment horizontal="left" indent="2"/>
    </xf>
    <xf numFmtId="164" fontId="12" fillId="0" borderId="12" xfId="2" applyNumberFormat="1" applyFont="1" applyFill="1" applyBorder="1" applyProtection="1"/>
    <xf numFmtId="164" fontId="12" fillId="0" borderId="0" xfId="2" applyNumberFormat="1" applyFont="1" applyFill="1" applyBorder="1" applyProtection="1"/>
    <xf numFmtId="164" fontId="12" fillId="0" borderId="12" xfId="2" applyNumberFormat="1" applyFont="1" applyFill="1" applyBorder="1"/>
    <xf numFmtId="0" fontId="13" fillId="0" borderId="0" xfId="0" applyFont="1" applyBorder="1"/>
    <xf numFmtId="43" fontId="2" fillId="0" borderId="0" xfId="0" applyNumberFormat="1" applyFont="1" applyBorder="1"/>
    <xf numFmtId="164" fontId="13" fillId="0" borderId="0" xfId="0" applyNumberFormat="1" applyFont="1"/>
    <xf numFmtId="49" fontId="8" fillId="0" borderId="12" xfId="2" applyNumberFormat="1" applyFont="1" applyFill="1" applyBorder="1"/>
    <xf numFmtId="49" fontId="8" fillId="0" borderId="12" xfId="2" applyNumberFormat="1" applyFont="1" applyFill="1" applyBorder="1" applyAlignment="1" applyProtection="1">
      <alignment horizontal="left" indent="1"/>
    </xf>
    <xf numFmtId="164" fontId="9" fillId="0" borderId="12" xfId="3" applyNumberFormat="1" applyFont="1" applyFill="1" applyBorder="1" applyAlignment="1" applyProtection="1"/>
    <xf numFmtId="164" fontId="13" fillId="0" borderId="0" xfId="0" applyNumberFormat="1" applyFont="1" applyBorder="1"/>
    <xf numFmtId="0" fontId="13" fillId="0" borderId="0" xfId="0" applyFont="1"/>
    <xf numFmtId="164" fontId="9" fillId="0" borderId="12" xfId="3" applyNumberFormat="1" applyFont="1" applyFill="1" applyBorder="1"/>
    <xf numFmtId="49" fontId="9" fillId="0" borderId="12" xfId="3" applyNumberFormat="1" applyFont="1" applyFill="1" applyBorder="1" applyAlignment="1" applyProtection="1">
      <alignment horizontal="left" indent="3"/>
    </xf>
    <xf numFmtId="164" fontId="9" fillId="0" borderId="0" xfId="2" applyNumberFormat="1" applyFont="1" applyFill="1" applyBorder="1" applyAlignment="1" applyProtection="1">
      <alignment horizontal="left" indent="4"/>
    </xf>
    <xf numFmtId="164" fontId="9" fillId="0" borderId="0" xfId="2" applyNumberFormat="1" applyFont="1" applyFill="1" applyBorder="1" applyAlignment="1" applyProtection="1">
      <alignment horizontal="left" indent="5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49" fontId="8" fillId="0" borderId="12" xfId="2" applyNumberFormat="1" applyFont="1" applyFill="1" applyBorder="1" applyAlignment="1">
      <alignment horizontal="left" indent="1"/>
    </xf>
    <xf numFmtId="49" fontId="8" fillId="0" borderId="12" xfId="2" applyNumberFormat="1" applyFont="1" applyFill="1" applyBorder="1" applyAlignment="1" applyProtection="1"/>
    <xf numFmtId="164" fontId="8" fillId="0" borderId="0" xfId="2" applyNumberFormat="1" applyFont="1" applyFill="1" applyBorder="1" applyAlignment="1" applyProtection="1">
      <alignment horizontal="left" indent="4"/>
    </xf>
    <xf numFmtId="49" fontId="8" fillId="0" borderId="8" xfId="2" applyNumberFormat="1" applyFont="1" applyFill="1" applyBorder="1" applyAlignment="1" applyProtection="1">
      <alignment horizontal="center"/>
    </xf>
    <xf numFmtId="164" fontId="8" fillId="0" borderId="8" xfId="2" applyNumberFormat="1" applyFont="1" applyFill="1" applyBorder="1" applyProtection="1"/>
    <xf numFmtId="164" fontId="8" fillId="0" borderId="10" xfId="2" applyNumberFormat="1" applyFont="1" applyFill="1" applyBorder="1" applyProtection="1"/>
    <xf numFmtId="49" fontId="8" fillId="0" borderId="12" xfId="0" applyNumberFormat="1" applyFont="1" applyFill="1" applyBorder="1" applyAlignment="1" applyProtection="1"/>
    <xf numFmtId="164" fontId="8" fillId="0" borderId="12" xfId="0" applyNumberFormat="1" applyFont="1" applyFill="1" applyBorder="1" applyProtection="1"/>
    <xf numFmtId="4" fontId="14" fillId="0" borderId="0" xfId="0" applyNumberFormat="1" applyFont="1"/>
    <xf numFmtId="49" fontId="11" fillId="0" borderId="12" xfId="0" applyNumberFormat="1" applyFont="1" applyFill="1" applyBorder="1" applyAlignment="1" applyProtection="1">
      <alignment horizontal="left"/>
    </xf>
    <xf numFmtId="164" fontId="11" fillId="0" borderId="13" xfId="0" applyNumberFormat="1" applyFont="1" applyFill="1" applyBorder="1" applyProtection="1"/>
    <xf numFmtId="164" fontId="11" fillId="0" borderId="0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1"/>
    </xf>
    <xf numFmtId="164" fontId="9" fillId="0" borderId="13" xfId="0" applyNumberFormat="1" applyFont="1" applyFill="1" applyBorder="1" applyProtection="1"/>
    <xf numFmtId="164" fontId="9" fillId="0" borderId="12" xfId="0" applyNumberFormat="1" applyFont="1" applyFill="1" applyBorder="1" applyProtection="1"/>
    <xf numFmtId="49" fontId="12" fillId="0" borderId="12" xfId="0" applyNumberFormat="1" applyFont="1" applyFill="1" applyBorder="1" applyAlignment="1" applyProtection="1">
      <alignment horizontal="left" indent="1"/>
    </xf>
    <xf numFmtId="164" fontId="12" fillId="0" borderId="13" xfId="0" applyNumberFormat="1" applyFont="1" applyFill="1" applyBorder="1" applyProtection="1"/>
    <xf numFmtId="164" fontId="12" fillId="0" borderId="12" xfId="0" applyNumberFormat="1" applyFont="1" applyFill="1" applyBorder="1" applyProtection="1"/>
    <xf numFmtId="164" fontId="12" fillId="0" borderId="0" xfId="0" applyNumberFormat="1" applyFont="1" applyFill="1" applyBorder="1" applyProtection="1"/>
    <xf numFmtId="164" fontId="12" fillId="0" borderId="13" xfId="3" applyNumberFormat="1" applyFont="1" applyFill="1" applyBorder="1" applyProtection="1"/>
    <xf numFmtId="164" fontId="12" fillId="0" borderId="0" xfId="3" applyNumberFormat="1" applyFont="1" applyFill="1" applyBorder="1" applyProtection="1"/>
    <xf numFmtId="49" fontId="8" fillId="0" borderId="12" xfId="0" applyNumberFormat="1" applyFont="1" applyFill="1" applyBorder="1" applyAlignment="1" applyProtection="1">
      <alignment horizontal="left" indent="2"/>
      <protection locked="0"/>
    </xf>
    <xf numFmtId="164" fontId="8" fillId="0" borderId="13" xfId="0" applyNumberFormat="1" applyFont="1" applyFill="1" applyBorder="1" applyProtection="1"/>
    <xf numFmtId="164" fontId="8" fillId="0" borderId="13" xfId="3" applyNumberFormat="1" applyFont="1" applyFill="1" applyBorder="1" applyProtection="1"/>
    <xf numFmtId="164" fontId="8" fillId="0" borderId="0" xfId="3" applyNumberFormat="1" applyFont="1" applyFill="1" applyBorder="1" applyAlignment="1" applyProtection="1">
      <alignment horizontal="left" indent="5"/>
    </xf>
    <xf numFmtId="49" fontId="9" fillId="0" borderId="12" xfId="0" applyNumberFormat="1" applyFont="1" applyFill="1" applyBorder="1" applyAlignment="1" applyProtection="1">
      <alignment horizontal="left" indent="2"/>
      <protection locked="0"/>
    </xf>
    <xf numFmtId="164" fontId="9" fillId="0" borderId="13" xfId="3" applyNumberFormat="1" applyFont="1" applyFill="1" applyBorder="1" applyProtection="1"/>
    <xf numFmtId="164" fontId="9" fillId="0" borderId="0" xfId="3" applyNumberFormat="1" applyFont="1" applyFill="1" applyBorder="1" applyProtection="1"/>
    <xf numFmtId="164" fontId="8" fillId="0" borderId="0" xfId="3" applyNumberFormat="1" applyFont="1" applyFill="1" applyBorder="1" applyAlignment="1" applyProtection="1">
      <alignment horizontal="left" indent="4"/>
    </xf>
    <xf numFmtId="164" fontId="9" fillId="0" borderId="14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3"/>
      <protection locked="0"/>
    </xf>
    <xf numFmtId="49" fontId="9" fillId="0" borderId="12" xfId="0" applyNumberFormat="1" applyFont="1" applyFill="1" applyBorder="1" applyAlignment="1" applyProtection="1">
      <alignment horizontal="left" indent="3"/>
    </xf>
    <xf numFmtId="49" fontId="8" fillId="0" borderId="8" xfId="0" applyNumberFormat="1" applyFont="1" applyFill="1" applyBorder="1" applyAlignment="1" applyProtection="1">
      <alignment horizontal="center"/>
    </xf>
    <xf numFmtId="164" fontId="8" fillId="0" borderId="8" xfId="0" applyNumberFormat="1" applyFont="1" applyFill="1" applyBorder="1" applyProtection="1"/>
    <xf numFmtId="164" fontId="8" fillId="0" borderId="10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left"/>
    </xf>
    <xf numFmtId="164" fontId="9" fillId="0" borderId="15" xfId="0" applyNumberFormat="1" applyFont="1" applyFill="1" applyBorder="1" applyAlignment="1" applyProtection="1">
      <alignment vertical="center"/>
    </xf>
    <xf numFmtId="164" fontId="9" fillId="0" borderId="11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horizontal="center"/>
    </xf>
    <xf numFmtId="164" fontId="9" fillId="0" borderId="16" xfId="0" applyNumberFormat="1" applyFont="1" applyFill="1" applyBorder="1" applyAlignment="1" applyProtection="1">
      <alignment vertical="center"/>
    </xf>
    <xf numFmtId="164" fontId="9" fillId="0" borderId="9" xfId="0" applyNumberFormat="1" applyFont="1" applyFill="1" applyBorder="1" applyAlignment="1" applyProtection="1">
      <alignment vertical="center"/>
    </xf>
    <xf numFmtId="164" fontId="9" fillId="0" borderId="6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165" fontId="2" fillId="0" borderId="0" xfId="1" applyNumberFormat="1" applyFont="1" applyFill="1"/>
    <xf numFmtId="165" fontId="0" fillId="0" borderId="0" xfId="1" applyNumberFormat="1" applyFont="1"/>
    <xf numFmtId="0" fontId="15" fillId="0" borderId="0" xfId="0" applyFont="1" applyFill="1" applyAlignment="1" applyProtection="1"/>
    <xf numFmtId="164" fontId="16" fillId="0" borderId="0" xfId="0" applyNumberFormat="1" applyFont="1"/>
    <xf numFmtId="43" fontId="10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/>
    <xf numFmtId="0" fontId="17" fillId="0" borderId="0" xfId="0" applyFont="1" applyFill="1" applyAlignment="1" applyProtection="1"/>
    <xf numFmtId="164" fontId="18" fillId="0" borderId="0" xfId="0" applyNumberFormat="1" applyFont="1" applyFill="1" applyBorder="1"/>
    <xf numFmtId="49" fontId="19" fillId="0" borderId="0" xfId="0" applyNumberFormat="1" applyFont="1" applyFill="1" applyBorder="1"/>
    <xf numFmtId="164" fontId="19" fillId="0" borderId="0" xfId="0" applyNumberFormat="1" applyFont="1" applyFill="1" applyBorder="1"/>
    <xf numFmtId="49" fontId="18" fillId="0" borderId="0" xfId="0" applyNumberFormat="1" applyFont="1" applyFill="1" applyBorder="1" applyAlignment="1" applyProtection="1"/>
    <xf numFmtId="0" fontId="19" fillId="0" borderId="0" xfId="0" applyFont="1" applyFill="1" applyBorder="1"/>
    <xf numFmtId="4" fontId="19" fillId="0" borderId="0" xfId="0" applyNumberFormat="1" applyFont="1" applyFill="1" applyBorder="1"/>
    <xf numFmtId="166" fontId="19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</cellXfs>
  <cellStyles count="171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" xfId="1" builtinId="3"/>
    <cellStyle name="Comma 2" xfId="30"/>
    <cellStyle name="Comma 2 2" xfId="31"/>
    <cellStyle name="Comma 2 3" xfId="32"/>
    <cellStyle name="Comma 2_Sheet1" xfId="33"/>
    <cellStyle name="Comma 3" xfId="34"/>
    <cellStyle name="Comma 3 2" xfId="35"/>
    <cellStyle name="Comma 3 3" xfId="36"/>
    <cellStyle name="Comma 4" xfId="37"/>
    <cellStyle name="Comma 4 2" xfId="38"/>
    <cellStyle name="Comma 4 3" xfId="39"/>
    <cellStyle name="Comma 5" xfId="40"/>
    <cellStyle name="Comma 6" xfId="41"/>
    <cellStyle name="Comma 7" xfId="42"/>
    <cellStyle name="Comma 8" xfId="43"/>
    <cellStyle name="Comma 9" xfId="44"/>
    <cellStyle name="Comma 9 2" xfId="45"/>
    <cellStyle name="Encabezado 4 2" xfId="46"/>
    <cellStyle name="Énfasis1 2" xfId="47"/>
    <cellStyle name="Énfasis2 2" xfId="48"/>
    <cellStyle name="Énfasis3 2" xfId="49"/>
    <cellStyle name="Énfasis4 2" xfId="50"/>
    <cellStyle name="Énfasis5 2" xfId="51"/>
    <cellStyle name="Énfasis6 2" xfId="52"/>
    <cellStyle name="Entrada 2" xfId="53"/>
    <cellStyle name="Euro" xfId="54"/>
    <cellStyle name="Hipervínculo 2" xfId="55"/>
    <cellStyle name="Incorrecto 2" xfId="56"/>
    <cellStyle name="MacroCode" xfId="57"/>
    <cellStyle name="Millares 10" xfId="58"/>
    <cellStyle name="Millares 10 2" xfId="59"/>
    <cellStyle name="Millares 10 2 2" xfId="60"/>
    <cellStyle name="Millares 10 3" xfId="61"/>
    <cellStyle name="Millares 10 4" xfId="62"/>
    <cellStyle name="Millares 10 5" xfId="63"/>
    <cellStyle name="Millares 10 6" xfId="64"/>
    <cellStyle name="Millares 11" xfId="65"/>
    <cellStyle name="Millares 11 2" xfId="66"/>
    <cellStyle name="Millares 12" xfId="67"/>
    <cellStyle name="Millares 13" xfId="68"/>
    <cellStyle name="Millares 2" xfId="69"/>
    <cellStyle name="Millares 2 2" xfId="70"/>
    <cellStyle name="Millares 2 2 2" xfId="71"/>
    <cellStyle name="Millares 2 2 3" xfId="72"/>
    <cellStyle name="Millares 2 3" xfId="73"/>
    <cellStyle name="Millares 2 4" xfId="74"/>
    <cellStyle name="Millares 2 5" xfId="75"/>
    <cellStyle name="Millares 2_DGA" xfId="76"/>
    <cellStyle name="Millares 3" xfId="77"/>
    <cellStyle name="Millares 3 2" xfId="78"/>
    <cellStyle name="Millares 3 2 2" xfId="79"/>
    <cellStyle name="Millares 3 2 3" xfId="80"/>
    <cellStyle name="Millares 3 3" xfId="81"/>
    <cellStyle name="Millares 3 4" xfId="82"/>
    <cellStyle name="Millares 3 5" xfId="83"/>
    <cellStyle name="Millares 3_DGA" xfId="84"/>
    <cellStyle name="Millares 4" xfId="85"/>
    <cellStyle name="Millares 4 2" xfId="86"/>
    <cellStyle name="Millares 4 3" xfId="87"/>
    <cellStyle name="Millares 4 4" xfId="88"/>
    <cellStyle name="Millares 4 5" xfId="89"/>
    <cellStyle name="Millares 4 6" xfId="90"/>
    <cellStyle name="Millares 4_DGA" xfId="91"/>
    <cellStyle name="Millares 5" xfId="92"/>
    <cellStyle name="Millares 5 2" xfId="93"/>
    <cellStyle name="Millares 5 3" xfId="94"/>
    <cellStyle name="Millares 5_DGA" xfId="95"/>
    <cellStyle name="Millares 6" xfId="96"/>
    <cellStyle name="Millares 7" xfId="97"/>
    <cellStyle name="Millares 7 2" xfId="98"/>
    <cellStyle name="Millares 8" xfId="99"/>
    <cellStyle name="Millares 8 2" xfId="100"/>
    <cellStyle name="Millares 8 3" xfId="101"/>
    <cellStyle name="Millares 9" xfId="102"/>
    <cellStyle name="Millares 9 2" xfId="103"/>
    <cellStyle name="Millares 9 2 2" xfId="104"/>
    <cellStyle name="Millares 9 3" xfId="105"/>
    <cellStyle name="Millares 9 4" xfId="106"/>
    <cellStyle name="Millares 9 5" xfId="107"/>
    <cellStyle name="Millares 9 6" xfId="108"/>
    <cellStyle name="Neutral 2" xfId="109"/>
    <cellStyle name="Normal" xfId="0" builtinId="0"/>
    <cellStyle name="Normal 10" xfId="110"/>
    <cellStyle name="Normal 2" xfId="111"/>
    <cellStyle name="Normal 2 2" xfId="112"/>
    <cellStyle name="Normal 2 2 2" xfId="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rmal_COMPARACION 2002-2001" xfId="3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264"/>
  <sheetViews>
    <sheetView showGridLines="0" tabSelected="1" zoomScale="120" zoomScaleNormal="12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42578125" defaultRowHeight="12.75"/>
  <cols>
    <col min="1" max="1" width="1.5703125" customWidth="1"/>
    <col min="2" max="2" width="79.7109375" customWidth="1"/>
    <col min="3" max="10" width="10.140625" customWidth="1"/>
    <col min="11" max="13" width="14" customWidth="1"/>
    <col min="14" max="14" width="12.7109375" customWidth="1"/>
    <col min="15" max="15" width="11.28515625" customWidth="1"/>
    <col min="16" max="16" width="9.5703125" customWidth="1"/>
    <col min="17" max="17" width="10.5703125" customWidth="1"/>
    <col min="18" max="18" width="9.5703125" customWidth="1"/>
    <col min="19" max="23" width="11" customWidth="1"/>
    <col min="24" max="26" width="14" customWidth="1"/>
    <col min="27" max="27" width="13.140625" customWidth="1"/>
    <col min="28" max="30" width="11.28515625" customWidth="1"/>
    <col min="31" max="31" width="17.5703125" style="29" customWidth="1"/>
    <col min="33" max="33" width="17.85546875" customWidth="1"/>
  </cols>
  <sheetData>
    <row r="1" spans="2:44" ht="18.75" customHeight="1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2:44" ht="9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2:44" ht="18.75" customHeight="1">
      <c r="B3" s="123" t="s">
        <v>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"/>
      <c r="AF3" s="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2:44" ht="18" customHeight="1">
      <c r="B4" s="124" t="s">
        <v>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"/>
      <c r="AF4" s="1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2:44" ht="17.25" customHeight="1">
      <c r="B5" s="124" t="s">
        <v>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"/>
      <c r="AF5" s="1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2:44" ht="17.25" customHeight="1">
      <c r="B6" s="125" t="s">
        <v>4</v>
      </c>
      <c r="C6" s="127">
        <v>2013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9"/>
      <c r="O6" s="130">
        <v>2013</v>
      </c>
      <c r="P6" s="127">
        <v>2014</v>
      </c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9"/>
      <c r="AB6" s="130">
        <v>2014</v>
      </c>
      <c r="AC6" s="127" t="s">
        <v>5</v>
      </c>
      <c r="AD6" s="128"/>
      <c r="AE6" s="1"/>
      <c r="AF6" s="1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2:44" ht="20.25" customHeight="1" thickBot="1">
      <c r="B7" s="126"/>
      <c r="C7" s="4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131"/>
      <c r="P7" s="5" t="s">
        <v>6</v>
      </c>
      <c r="Q7" s="4" t="s">
        <v>7</v>
      </c>
      <c r="R7" s="6" t="s">
        <v>8</v>
      </c>
      <c r="S7" s="4" t="s">
        <v>9</v>
      </c>
      <c r="T7" s="4" t="s">
        <v>10</v>
      </c>
      <c r="U7" s="4" t="s">
        <v>11</v>
      </c>
      <c r="V7" s="4" t="s">
        <v>12</v>
      </c>
      <c r="W7" s="4" t="s">
        <v>13</v>
      </c>
      <c r="X7" s="4" t="s">
        <v>14</v>
      </c>
      <c r="Y7" s="4" t="s">
        <v>15</v>
      </c>
      <c r="Z7" s="4" t="s">
        <v>16</v>
      </c>
      <c r="AA7" s="4" t="s">
        <v>17</v>
      </c>
      <c r="AB7" s="131"/>
      <c r="AC7" s="5" t="s">
        <v>18</v>
      </c>
      <c r="AD7" s="6" t="s">
        <v>19</v>
      </c>
      <c r="AE7" s="7"/>
      <c r="AF7" s="1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2:44" ht="23.25" customHeight="1" thickTop="1">
      <c r="B8" s="8" t="s">
        <v>20</v>
      </c>
      <c r="C8" s="9">
        <f t="shared" ref="C8:O8" si="0">+C9+C57+C58+C59+C75</f>
        <v>29565.4</v>
      </c>
      <c r="D8" s="10">
        <f t="shared" si="0"/>
        <v>28265.5</v>
      </c>
      <c r="E8" s="10">
        <f t="shared" si="0"/>
        <v>28598.199999999997</v>
      </c>
      <c r="F8" s="10">
        <f t="shared" si="0"/>
        <v>35685.999999999993</v>
      </c>
      <c r="G8" s="10">
        <f t="shared" si="0"/>
        <v>29729.899999999998</v>
      </c>
      <c r="H8" s="10">
        <f t="shared" si="0"/>
        <v>31487.1</v>
      </c>
      <c r="I8" s="10">
        <f t="shared" si="0"/>
        <v>28294.5</v>
      </c>
      <c r="J8" s="10">
        <f t="shared" si="0"/>
        <v>28749.499999999996</v>
      </c>
      <c r="K8" s="10">
        <f t="shared" si="0"/>
        <v>27131.600000000002</v>
      </c>
      <c r="L8" s="10">
        <f t="shared" si="0"/>
        <v>34384.1</v>
      </c>
      <c r="M8" s="10">
        <f t="shared" si="0"/>
        <v>32570.100000000006</v>
      </c>
      <c r="N8" s="10">
        <f t="shared" si="0"/>
        <v>34921.30000000001</v>
      </c>
      <c r="O8" s="10">
        <f t="shared" si="0"/>
        <v>369383.2</v>
      </c>
      <c r="P8" s="10">
        <f t="shared" ref="P8:AB8" si="1">+P9+P57+P58+P59+P75+P83</f>
        <v>34055.699999999997</v>
      </c>
      <c r="Q8" s="10">
        <f t="shared" si="1"/>
        <v>28943.899999999998</v>
      </c>
      <c r="R8" s="10">
        <f t="shared" si="1"/>
        <v>31763.4</v>
      </c>
      <c r="S8" s="10">
        <f t="shared" si="1"/>
        <v>54499.5</v>
      </c>
      <c r="T8" s="10">
        <f t="shared" si="1"/>
        <v>31232.999999999996</v>
      </c>
      <c r="U8" s="10">
        <f t="shared" si="1"/>
        <v>30026.2</v>
      </c>
      <c r="V8" s="10">
        <f t="shared" si="1"/>
        <v>38471.299999999996</v>
      </c>
      <c r="W8" s="10">
        <f t="shared" si="1"/>
        <v>31178.899999999998</v>
      </c>
      <c r="X8" s="10">
        <f t="shared" si="1"/>
        <v>30815.299999999996</v>
      </c>
      <c r="Y8" s="10">
        <f t="shared" si="1"/>
        <v>37328</v>
      </c>
      <c r="Z8" s="10">
        <f t="shared" si="1"/>
        <v>31643.199999999997</v>
      </c>
      <c r="AA8" s="10">
        <f t="shared" si="1"/>
        <v>34370.1</v>
      </c>
      <c r="AB8" s="10">
        <f t="shared" si="1"/>
        <v>414328.49999999988</v>
      </c>
      <c r="AC8" s="10">
        <f>+AB8-O8</f>
        <v>44945.299999999872</v>
      </c>
      <c r="AD8" s="11">
        <f>+AC8/O8*100</f>
        <v>12.167662200121681</v>
      </c>
      <c r="AE8" s="12"/>
      <c r="AF8" s="1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2:44" ht="20.25" customHeight="1">
      <c r="B9" s="13" t="s">
        <v>21</v>
      </c>
      <c r="C9" s="10">
        <f t="shared" ref="C9:AB9" si="2">+C10+C15+C25+C46+C55+C56</f>
        <v>29120</v>
      </c>
      <c r="D9" s="10">
        <f t="shared" si="2"/>
        <v>27768.100000000002</v>
      </c>
      <c r="E9" s="10">
        <f t="shared" si="2"/>
        <v>26965.899999999998</v>
      </c>
      <c r="F9" s="10">
        <f t="shared" si="2"/>
        <v>34193.299999999996</v>
      </c>
      <c r="G9" s="10">
        <f t="shared" si="2"/>
        <v>28185.3</v>
      </c>
      <c r="H9" s="10">
        <f t="shared" si="2"/>
        <v>26987.1</v>
      </c>
      <c r="I9" s="10">
        <f t="shared" si="2"/>
        <v>27212.999999999996</v>
      </c>
      <c r="J9" s="10">
        <f t="shared" si="2"/>
        <v>27778.499999999996</v>
      </c>
      <c r="K9" s="10">
        <f t="shared" si="2"/>
        <v>26475</v>
      </c>
      <c r="L9" s="10">
        <f t="shared" si="2"/>
        <v>33688.199999999997</v>
      </c>
      <c r="M9" s="10">
        <f t="shared" si="2"/>
        <v>31838.9</v>
      </c>
      <c r="N9" s="10">
        <f t="shared" si="2"/>
        <v>34081.30000000001</v>
      </c>
      <c r="O9" s="10">
        <f t="shared" si="2"/>
        <v>354294.6</v>
      </c>
      <c r="P9" s="10">
        <f t="shared" si="2"/>
        <v>32948.299999999996</v>
      </c>
      <c r="Q9" s="10">
        <f t="shared" si="2"/>
        <v>27526.6</v>
      </c>
      <c r="R9" s="10">
        <f t="shared" si="2"/>
        <v>29877.9</v>
      </c>
      <c r="S9" s="10">
        <f t="shared" si="2"/>
        <v>50782.9</v>
      </c>
      <c r="T9" s="10">
        <f t="shared" si="2"/>
        <v>30236.399999999998</v>
      </c>
      <c r="U9" s="10">
        <f t="shared" si="2"/>
        <v>28990.799999999999</v>
      </c>
      <c r="V9" s="10">
        <f t="shared" si="2"/>
        <v>34096.899999999994</v>
      </c>
      <c r="W9" s="10">
        <f t="shared" si="2"/>
        <v>29413.899999999998</v>
      </c>
      <c r="X9" s="10">
        <f t="shared" si="2"/>
        <v>28699.199999999993</v>
      </c>
      <c r="Y9" s="10">
        <f t="shared" si="2"/>
        <v>35787.5</v>
      </c>
      <c r="Z9" s="10">
        <f t="shared" si="2"/>
        <v>30364</v>
      </c>
      <c r="AA9" s="10">
        <f t="shared" si="2"/>
        <v>32917.9</v>
      </c>
      <c r="AB9" s="10">
        <f t="shared" si="2"/>
        <v>391642.29999999993</v>
      </c>
      <c r="AC9" s="10">
        <f>+AB9-O9</f>
        <v>37347.699999999953</v>
      </c>
      <c r="AD9" s="11">
        <f>+AC9/O9*100</f>
        <v>10.54142513038583</v>
      </c>
      <c r="AE9" s="14"/>
      <c r="AF9" s="1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2:44" ht="21" customHeight="1">
      <c r="B10" s="15" t="s">
        <v>22</v>
      </c>
      <c r="C10" s="16">
        <f t="shared" ref="C10:AB10" si="3">SUM(C11:C14)</f>
        <v>7735.9000000000005</v>
      </c>
      <c r="D10" s="16">
        <f t="shared" si="3"/>
        <v>6921.9999999999991</v>
      </c>
      <c r="E10" s="16">
        <f t="shared" si="3"/>
        <v>7748.4</v>
      </c>
      <c r="F10" s="16">
        <f t="shared" si="3"/>
        <v>13954.8</v>
      </c>
      <c r="G10" s="16">
        <f t="shared" si="3"/>
        <v>7970.1</v>
      </c>
      <c r="H10" s="16">
        <f t="shared" si="3"/>
        <v>7922.2999999999993</v>
      </c>
      <c r="I10" s="16">
        <f t="shared" si="3"/>
        <v>7572.3000000000011</v>
      </c>
      <c r="J10" s="16">
        <f t="shared" si="3"/>
        <v>7353.3</v>
      </c>
      <c r="K10" s="16">
        <f t="shared" si="3"/>
        <v>6996.7</v>
      </c>
      <c r="L10" s="16">
        <f t="shared" si="3"/>
        <v>11610.1</v>
      </c>
      <c r="M10" s="16">
        <f t="shared" si="3"/>
        <v>11103.4</v>
      </c>
      <c r="N10" s="16">
        <f t="shared" si="3"/>
        <v>11963.300000000001</v>
      </c>
      <c r="O10" s="16">
        <f t="shared" si="3"/>
        <v>108852.60000000002</v>
      </c>
      <c r="P10" s="16">
        <f t="shared" si="3"/>
        <v>8858.9</v>
      </c>
      <c r="Q10" s="16">
        <f t="shared" si="3"/>
        <v>8169.9</v>
      </c>
      <c r="R10" s="16">
        <f t="shared" si="3"/>
        <v>9271.9000000000015</v>
      </c>
      <c r="S10" s="16">
        <f t="shared" si="3"/>
        <v>27718.5</v>
      </c>
      <c r="T10" s="16">
        <f t="shared" si="3"/>
        <v>7977.9</v>
      </c>
      <c r="U10" s="16">
        <f t="shared" si="3"/>
        <v>8199.1</v>
      </c>
      <c r="V10" s="16">
        <f t="shared" si="3"/>
        <v>11923.999999999998</v>
      </c>
      <c r="W10" s="16">
        <f t="shared" si="3"/>
        <v>7595.1</v>
      </c>
      <c r="X10" s="16">
        <f t="shared" si="3"/>
        <v>7476.9</v>
      </c>
      <c r="Y10" s="16">
        <f t="shared" si="3"/>
        <v>11061.400000000001</v>
      </c>
      <c r="Z10" s="16">
        <f t="shared" si="3"/>
        <v>7483.0999999999995</v>
      </c>
      <c r="AA10" s="16">
        <f t="shared" si="3"/>
        <v>9361.1</v>
      </c>
      <c r="AB10" s="16">
        <f t="shared" si="3"/>
        <v>125097.79999999999</v>
      </c>
      <c r="AC10" s="16">
        <f t="shared" ref="AC10:AC73" si="4">+AB10-O10</f>
        <v>16245.199999999968</v>
      </c>
      <c r="AD10" s="17">
        <f t="shared" ref="AD10:AD73" si="5">+AC10/O10*100</f>
        <v>14.924034887545142</v>
      </c>
      <c r="AE10" s="18"/>
      <c r="AF10" s="1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2:44" ht="18" customHeight="1">
      <c r="B11" s="19" t="s">
        <v>23</v>
      </c>
      <c r="C11" s="20">
        <v>2863.9</v>
      </c>
      <c r="D11" s="20">
        <v>2211.1</v>
      </c>
      <c r="E11" s="20">
        <v>2696.6</v>
      </c>
      <c r="F11" s="20">
        <v>2281.1999999999998</v>
      </c>
      <c r="G11" s="20">
        <v>2567.4</v>
      </c>
      <c r="H11" s="20">
        <v>2149.3000000000002</v>
      </c>
      <c r="I11" s="20">
        <v>2043.7</v>
      </c>
      <c r="J11" s="20">
        <v>2212.9</v>
      </c>
      <c r="K11" s="20">
        <v>2107.5</v>
      </c>
      <c r="L11" s="20">
        <v>1908.4</v>
      </c>
      <c r="M11" s="20">
        <v>1958.1</v>
      </c>
      <c r="N11" s="20">
        <v>2147.3000000000002</v>
      </c>
      <c r="O11" s="20">
        <f>SUM(C11:N11)</f>
        <v>27147.4</v>
      </c>
      <c r="P11" s="20">
        <v>3414.1</v>
      </c>
      <c r="Q11" s="20">
        <v>2654</v>
      </c>
      <c r="R11" s="20">
        <v>2742.1</v>
      </c>
      <c r="S11" s="20">
        <v>2689.4</v>
      </c>
      <c r="T11" s="20">
        <v>2697</v>
      </c>
      <c r="U11" s="20">
        <v>2719.6</v>
      </c>
      <c r="V11" s="20">
        <v>2355.6</v>
      </c>
      <c r="W11" s="20">
        <v>2419.5</v>
      </c>
      <c r="X11" s="20">
        <v>2289</v>
      </c>
      <c r="Y11" s="20">
        <v>2450.3000000000002</v>
      </c>
      <c r="Z11" s="20">
        <v>2470.6999999999998</v>
      </c>
      <c r="AA11" s="20">
        <v>2623.7</v>
      </c>
      <c r="AB11" s="20">
        <f>SUM(P11:AA11)</f>
        <v>31525</v>
      </c>
      <c r="AC11" s="20">
        <f t="shared" si="4"/>
        <v>4377.5999999999985</v>
      </c>
      <c r="AD11" s="21">
        <f t="shared" si="5"/>
        <v>16.125301133810229</v>
      </c>
      <c r="AE11" s="1"/>
      <c r="AF11" s="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18" customHeight="1">
      <c r="B12" s="19" t="s">
        <v>24</v>
      </c>
      <c r="C12" s="20">
        <v>2954.7</v>
      </c>
      <c r="D12" s="20">
        <v>3440.8</v>
      </c>
      <c r="E12" s="20">
        <v>3664.1</v>
      </c>
      <c r="F12" s="20">
        <v>9790.9</v>
      </c>
      <c r="G12" s="20">
        <v>3454.3</v>
      </c>
      <c r="H12" s="20">
        <v>3661.1</v>
      </c>
      <c r="I12" s="20">
        <v>3988.4</v>
      </c>
      <c r="J12" s="20">
        <v>3485</v>
      </c>
      <c r="K12" s="20">
        <v>3302</v>
      </c>
      <c r="L12" s="20">
        <v>8024.3</v>
      </c>
      <c r="M12" s="20">
        <v>6328</v>
      </c>
      <c r="N12" s="20">
        <v>6829.7</v>
      </c>
      <c r="O12" s="20">
        <f>SUM(C12:N12)</f>
        <v>58923.3</v>
      </c>
      <c r="P12" s="20">
        <v>3390.9</v>
      </c>
      <c r="Q12" s="20">
        <v>4212.5</v>
      </c>
      <c r="R12" s="20">
        <v>5182.5</v>
      </c>
      <c r="S12" s="20">
        <v>23241.599999999999</v>
      </c>
      <c r="T12" s="20">
        <v>3289.3</v>
      </c>
      <c r="U12" s="20">
        <v>3559.5</v>
      </c>
      <c r="V12" s="20">
        <v>7673.2</v>
      </c>
      <c r="W12" s="20">
        <v>3782.7</v>
      </c>
      <c r="X12" s="20">
        <v>3740.5</v>
      </c>
      <c r="Y12" s="20">
        <v>6723.9</v>
      </c>
      <c r="Z12" s="20">
        <v>3529.3</v>
      </c>
      <c r="AA12" s="20">
        <v>4539.3999999999996</v>
      </c>
      <c r="AB12" s="20">
        <f>SUM(P12:AA12)</f>
        <v>72865.299999999988</v>
      </c>
      <c r="AC12" s="20">
        <f t="shared" si="4"/>
        <v>13941.999999999985</v>
      </c>
      <c r="AD12" s="21">
        <f t="shared" si="5"/>
        <v>23.661268123136324</v>
      </c>
      <c r="AE12" s="22"/>
      <c r="AF12" s="1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8" customHeight="1">
      <c r="B13" s="19" t="s">
        <v>25</v>
      </c>
      <c r="C13" s="20">
        <v>1826.6</v>
      </c>
      <c r="D13" s="20">
        <v>1135.7</v>
      </c>
      <c r="E13" s="20">
        <v>1268.5</v>
      </c>
      <c r="F13" s="20">
        <v>1741.5</v>
      </c>
      <c r="G13" s="20">
        <v>1849</v>
      </c>
      <c r="H13" s="20">
        <v>2031.9</v>
      </c>
      <c r="I13" s="20">
        <v>1445.1</v>
      </c>
      <c r="J13" s="20">
        <v>1557.8</v>
      </c>
      <c r="K13" s="20">
        <v>1521.5</v>
      </c>
      <c r="L13" s="20">
        <v>1602.1</v>
      </c>
      <c r="M13" s="20">
        <v>2734.4</v>
      </c>
      <c r="N13" s="20">
        <v>2912.2</v>
      </c>
      <c r="O13" s="20">
        <f>SUM(C13:N13)</f>
        <v>21626.300000000003</v>
      </c>
      <c r="P13" s="20">
        <v>1990.3</v>
      </c>
      <c r="Q13" s="20">
        <v>1230.4000000000001</v>
      </c>
      <c r="R13" s="20">
        <v>1246.2</v>
      </c>
      <c r="S13" s="20">
        <v>1701.7</v>
      </c>
      <c r="T13" s="20">
        <v>1892.7</v>
      </c>
      <c r="U13" s="20">
        <v>1823.1</v>
      </c>
      <c r="V13" s="20">
        <v>1825.3</v>
      </c>
      <c r="W13" s="20">
        <v>1332.8</v>
      </c>
      <c r="X13" s="20">
        <v>1375</v>
      </c>
      <c r="Y13" s="20">
        <v>1827.5</v>
      </c>
      <c r="Z13" s="20">
        <v>1421.2</v>
      </c>
      <c r="AA13" s="20">
        <v>2124.4</v>
      </c>
      <c r="AB13" s="20">
        <f>SUM(P13:AA13)</f>
        <v>19790.599999999999</v>
      </c>
      <c r="AC13" s="20">
        <f t="shared" si="4"/>
        <v>-1835.7000000000044</v>
      </c>
      <c r="AD13" s="21">
        <f t="shared" si="5"/>
        <v>-8.4882758493131227</v>
      </c>
      <c r="AE13" s="2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2:44" ht="19.5" customHeight="1">
      <c r="B14" s="19" t="s">
        <v>26</v>
      </c>
      <c r="C14" s="20">
        <v>90.7</v>
      </c>
      <c r="D14" s="20">
        <v>134.4</v>
      </c>
      <c r="E14" s="20">
        <v>119.2</v>
      </c>
      <c r="F14" s="20">
        <v>141.19999999999999</v>
      </c>
      <c r="G14" s="20">
        <v>99.4</v>
      </c>
      <c r="H14" s="20">
        <v>80</v>
      </c>
      <c r="I14" s="20">
        <v>95.1</v>
      </c>
      <c r="J14" s="20">
        <v>97.6</v>
      </c>
      <c r="K14" s="20">
        <v>65.7</v>
      </c>
      <c r="L14" s="20">
        <v>75.3</v>
      </c>
      <c r="M14" s="20">
        <v>82.9</v>
      </c>
      <c r="N14" s="20">
        <v>74.099999999999994</v>
      </c>
      <c r="O14" s="20">
        <f>SUM(C14:N14)</f>
        <v>1155.5999999999999</v>
      </c>
      <c r="P14" s="20">
        <v>63.6</v>
      </c>
      <c r="Q14" s="20">
        <v>73</v>
      </c>
      <c r="R14" s="20">
        <v>101.1</v>
      </c>
      <c r="S14" s="20">
        <v>85.8</v>
      </c>
      <c r="T14" s="20">
        <v>98.9</v>
      </c>
      <c r="U14" s="20">
        <v>96.9</v>
      </c>
      <c r="V14" s="20">
        <v>69.900000000000006</v>
      </c>
      <c r="W14" s="20">
        <v>60.1</v>
      </c>
      <c r="X14" s="20">
        <v>72.400000000000006</v>
      </c>
      <c r="Y14" s="20">
        <v>59.7</v>
      </c>
      <c r="Z14" s="20">
        <v>61.9</v>
      </c>
      <c r="AA14" s="20">
        <v>73.599999999999994</v>
      </c>
      <c r="AB14" s="20">
        <f>SUM(P14:AA14)</f>
        <v>916.9</v>
      </c>
      <c r="AC14" s="20">
        <f t="shared" si="4"/>
        <v>-238.69999999999993</v>
      </c>
      <c r="AD14" s="21">
        <f t="shared" si="5"/>
        <v>-20.655936310141914</v>
      </c>
      <c r="AE14" s="22"/>
      <c r="AF14" s="1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21.75" customHeight="1">
      <c r="B15" s="13" t="s">
        <v>27</v>
      </c>
      <c r="C15" s="23">
        <f t="shared" ref="C15:AB15" si="6">+C16+C24</f>
        <v>1532.1000000000001</v>
      </c>
      <c r="D15" s="23">
        <f t="shared" si="6"/>
        <v>4287.4000000000005</v>
      </c>
      <c r="E15" s="23">
        <f t="shared" si="6"/>
        <v>2110.8000000000002</v>
      </c>
      <c r="F15" s="23">
        <f t="shared" si="6"/>
        <v>2802.7</v>
      </c>
      <c r="G15" s="23">
        <f t="shared" si="6"/>
        <v>1763</v>
      </c>
      <c r="H15" s="23">
        <f t="shared" si="6"/>
        <v>1450.5</v>
      </c>
      <c r="I15" s="23">
        <f t="shared" si="6"/>
        <v>1574.5</v>
      </c>
      <c r="J15" s="23">
        <f t="shared" si="6"/>
        <v>1248</v>
      </c>
      <c r="K15" s="23">
        <f t="shared" si="6"/>
        <v>1456.2</v>
      </c>
      <c r="L15" s="23">
        <f t="shared" si="6"/>
        <v>2213.9</v>
      </c>
      <c r="M15" s="23">
        <f t="shared" si="6"/>
        <v>1195.4999999999998</v>
      </c>
      <c r="N15" s="23">
        <f t="shared" si="6"/>
        <v>1293.7</v>
      </c>
      <c r="O15" s="23">
        <f t="shared" si="6"/>
        <v>22928.3</v>
      </c>
      <c r="P15" s="23">
        <f t="shared" si="6"/>
        <v>1193.4000000000003</v>
      </c>
      <c r="Q15" s="23">
        <f t="shared" si="6"/>
        <v>1100.7</v>
      </c>
      <c r="R15" s="23">
        <f t="shared" si="6"/>
        <v>1739.3</v>
      </c>
      <c r="S15" s="23">
        <f t="shared" si="6"/>
        <v>2293.6999999999998</v>
      </c>
      <c r="T15" s="23">
        <f t="shared" si="6"/>
        <v>1383.2</v>
      </c>
      <c r="U15" s="23">
        <f t="shared" si="6"/>
        <v>1183.9000000000001</v>
      </c>
      <c r="V15" s="23">
        <f t="shared" si="6"/>
        <v>1362</v>
      </c>
      <c r="W15" s="23">
        <f t="shared" si="6"/>
        <v>1278.1999999999998</v>
      </c>
      <c r="X15" s="23">
        <f t="shared" si="6"/>
        <v>1532.8</v>
      </c>
      <c r="Y15" s="23">
        <f t="shared" si="6"/>
        <v>2523.3999999999996</v>
      </c>
      <c r="Z15" s="23">
        <f t="shared" si="6"/>
        <v>1241.8999999999999</v>
      </c>
      <c r="AA15" s="23">
        <f t="shared" si="6"/>
        <v>1350.5</v>
      </c>
      <c r="AB15" s="23">
        <f t="shared" si="6"/>
        <v>18183</v>
      </c>
      <c r="AC15" s="23">
        <f t="shared" si="4"/>
        <v>-4745.2999999999993</v>
      </c>
      <c r="AD15" s="24">
        <f t="shared" si="5"/>
        <v>-20.696257463483988</v>
      </c>
      <c r="AE15" s="7"/>
      <c r="AF15" s="1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7.25" customHeight="1">
      <c r="B16" s="25" t="s">
        <v>28</v>
      </c>
      <c r="C16" s="23">
        <f t="shared" ref="C16:AB16" si="7">SUM(C17:C23)</f>
        <v>1483.3000000000002</v>
      </c>
      <c r="D16" s="23">
        <f t="shared" si="7"/>
        <v>4195.2000000000007</v>
      </c>
      <c r="E16" s="23">
        <f t="shared" si="7"/>
        <v>2033.1000000000001</v>
      </c>
      <c r="F16" s="23">
        <f t="shared" si="7"/>
        <v>2737.8999999999996</v>
      </c>
      <c r="G16" s="23">
        <f t="shared" si="7"/>
        <v>1696.8</v>
      </c>
      <c r="H16" s="23">
        <f t="shared" si="7"/>
        <v>1397.5</v>
      </c>
      <c r="I16" s="23">
        <f t="shared" si="7"/>
        <v>1524.1</v>
      </c>
      <c r="J16" s="23">
        <f t="shared" si="7"/>
        <v>1171.3</v>
      </c>
      <c r="K16" s="23">
        <f t="shared" si="7"/>
        <v>1399.2</v>
      </c>
      <c r="L16" s="23">
        <f t="shared" si="7"/>
        <v>2158.2000000000003</v>
      </c>
      <c r="M16" s="23">
        <f t="shared" si="7"/>
        <v>1136.3999999999999</v>
      </c>
      <c r="N16" s="23">
        <f t="shared" si="7"/>
        <v>1242.8</v>
      </c>
      <c r="O16" s="23">
        <f t="shared" si="7"/>
        <v>22175.8</v>
      </c>
      <c r="P16" s="23">
        <f t="shared" si="7"/>
        <v>1144.7000000000003</v>
      </c>
      <c r="Q16" s="23">
        <f t="shared" si="7"/>
        <v>1053.5</v>
      </c>
      <c r="R16" s="23">
        <f t="shared" si="7"/>
        <v>1670.6</v>
      </c>
      <c r="S16" s="23">
        <f t="shared" si="7"/>
        <v>2236.6</v>
      </c>
      <c r="T16" s="23">
        <f t="shared" si="7"/>
        <v>1322.4</v>
      </c>
      <c r="U16" s="23">
        <f t="shared" si="7"/>
        <v>1126.9000000000001</v>
      </c>
      <c r="V16" s="23">
        <f t="shared" si="7"/>
        <v>1297.7</v>
      </c>
      <c r="W16" s="23">
        <f t="shared" si="7"/>
        <v>1226.9999999999998</v>
      </c>
      <c r="X16" s="23">
        <f t="shared" si="7"/>
        <v>1469.6</v>
      </c>
      <c r="Y16" s="23">
        <f t="shared" si="7"/>
        <v>2463.1999999999998</v>
      </c>
      <c r="Z16" s="23">
        <f t="shared" si="7"/>
        <v>1193.8</v>
      </c>
      <c r="AA16" s="23">
        <f t="shared" si="7"/>
        <v>1283.3</v>
      </c>
      <c r="AB16" s="23">
        <f t="shared" si="7"/>
        <v>17489.3</v>
      </c>
      <c r="AC16" s="23">
        <f t="shared" si="4"/>
        <v>-4686.5</v>
      </c>
      <c r="AD16" s="24">
        <f t="shared" si="5"/>
        <v>-21.133397667727884</v>
      </c>
      <c r="AE16" s="7"/>
      <c r="AF16" s="1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83" ht="17.25" customHeight="1">
      <c r="B17" s="26" t="s">
        <v>29</v>
      </c>
      <c r="C17" s="27">
        <v>33</v>
      </c>
      <c r="D17" s="27">
        <v>71.400000000000006</v>
      </c>
      <c r="E17" s="27">
        <v>487.9</v>
      </c>
      <c r="F17" s="27">
        <v>99.4</v>
      </c>
      <c r="G17" s="27">
        <v>75.900000000000006</v>
      </c>
      <c r="H17" s="27">
        <v>55</v>
      </c>
      <c r="I17" s="27">
        <v>54.4</v>
      </c>
      <c r="J17" s="27">
        <v>84.4</v>
      </c>
      <c r="K17" s="27">
        <v>409.8</v>
      </c>
      <c r="L17" s="27">
        <v>67.400000000000006</v>
      </c>
      <c r="M17" s="27">
        <v>42.6</v>
      </c>
      <c r="N17" s="27">
        <v>36.4</v>
      </c>
      <c r="O17" s="20">
        <f t="shared" ref="O17:O24" si="8">SUM(C17:N17)</f>
        <v>1517.6</v>
      </c>
      <c r="P17" s="27">
        <v>43.4</v>
      </c>
      <c r="Q17" s="27">
        <v>99.8</v>
      </c>
      <c r="R17" s="27">
        <v>513.6</v>
      </c>
      <c r="S17" s="27">
        <v>72.8</v>
      </c>
      <c r="T17" s="27">
        <v>52</v>
      </c>
      <c r="U17" s="27">
        <v>48.1</v>
      </c>
      <c r="V17" s="27">
        <v>57.9</v>
      </c>
      <c r="W17" s="27">
        <v>86.9</v>
      </c>
      <c r="X17" s="27">
        <v>464.2</v>
      </c>
      <c r="Y17" s="27">
        <v>60.6</v>
      </c>
      <c r="Z17" s="27">
        <v>41.1</v>
      </c>
      <c r="AA17" s="27">
        <v>38.200000000000003</v>
      </c>
      <c r="AB17" s="20">
        <f t="shared" ref="AB17:AB24" si="9">SUM(P17:AA17)</f>
        <v>1578.5999999999997</v>
      </c>
      <c r="AC17" s="20">
        <f t="shared" si="4"/>
        <v>60.999999999999773</v>
      </c>
      <c r="AD17" s="21">
        <f t="shared" si="5"/>
        <v>4.0195044807590783</v>
      </c>
      <c r="AE17" s="28"/>
      <c r="AF17" s="1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83" ht="17.25" customHeight="1">
      <c r="B18" s="26" t="s">
        <v>30</v>
      </c>
      <c r="C18" s="27">
        <v>141.80000000000001</v>
      </c>
      <c r="D18" s="27">
        <v>92.2</v>
      </c>
      <c r="E18" s="27">
        <v>122.1</v>
      </c>
      <c r="F18" s="27">
        <v>1130.0999999999999</v>
      </c>
      <c r="G18" s="27">
        <v>162.9</v>
      </c>
      <c r="H18" s="27">
        <v>107.1</v>
      </c>
      <c r="I18" s="27">
        <v>179.8</v>
      </c>
      <c r="J18" s="27">
        <v>63.2</v>
      </c>
      <c r="K18" s="27">
        <v>72.3</v>
      </c>
      <c r="L18" s="27">
        <v>1108.8</v>
      </c>
      <c r="M18" s="27">
        <v>92.1</v>
      </c>
      <c r="N18" s="27">
        <v>64.400000000000006</v>
      </c>
      <c r="O18" s="20">
        <f t="shared" si="8"/>
        <v>3336.8</v>
      </c>
      <c r="P18" s="27">
        <v>120.9</v>
      </c>
      <c r="Q18" s="27">
        <v>54.1</v>
      </c>
      <c r="R18" s="27">
        <v>82.3</v>
      </c>
      <c r="S18" s="27">
        <v>1223.5</v>
      </c>
      <c r="T18" s="27">
        <v>141.30000000000001</v>
      </c>
      <c r="U18" s="27">
        <v>131.6</v>
      </c>
      <c r="V18" s="27">
        <v>189.8</v>
      </c>
      <c r="W18" s="27">
        <v>61.9</v>
      </c>
      <c r="X18" s="27">
        <v>80.599999999999994</v>
      </c>
      <c r="Y18" s="27">
        <v>1210.4000000000001</v>
      </c>
      <c r="Z18" s="27">
        <v>80</v>
      </c>
      <c r="AA18" s="27">
        <v>77.3</v>
      </c>
      <c r="AB18" s="20">
        <f t="shared" si="9"/>
        <v>3453.7000000000003</v>
      </c>
      <c r="AC18" s="20">
        <f t="shared" si="4"/>
        <v>116.90000000000009</v>
      </c>
      <c r="AD18" s="21">
        <f t="shared" si="5"/>
        <v>3.5033565092304029</v>
      </c>
      <c r="AE18" s="7"/>
      <c r="AF18" s="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83" ht="18" customHeight="1">
      <c r="B19" s="26" t="s">
        <v>31</v>
      </c>
      <c r="C19" s="27">
        <v>431.5</v>
      </c>
      <c r="D19" s="27">
        <v>605.79999999999995</v>
      </c>
      <c r="E19" s="27">
        <v>455.6</v>
      </c>
      <c r="F19" s="27">
        <v>422.1</v>
      </c>
      <c r="G19" s="27">
        <v>411.4</v>
      </c>
      <c r="H19" s="27">
        <v>385.2</v>
      </c>
      <c r="I19" s="27">
        <v>452.5</v>
      </c>
      <c r="J19" s="27">
        <v>414.7</v>
      </c>
      <c r="K19" s="27">
        <v>398.4</v>
      </c>
      <c r="L19" s="27">
        <v>415.7</v>
      </c>
      <c r="M19" s="27">
        <v>338.7</v>
      </c>
      <c r="N19" s="27">
        <v>504.4</v>
      </c>
      <c r="O19" s="20">
        <f t="shared" si="8"/>
        <v>5235.9999999999991</v>
      </c>
      <c r="P19" s="27">
        <v>298.10000000000002</v>
      </c>
      <c r="Q19" s="27">
        <v>396.6</v>
      </c>
      <c r="R19" s="27">
        <v>392.8</v>
      </c>
      <c r="S19" s="27">
        <v>379.1</v>
      </c>
      <c r="T19" s="27">
        <v>430.6</v>
      </c>
      <c r="U19" s="27">
        <v>414.1</v>
      </c>
      <c r="V19" s="27">
        <v>488.4</v>
      </c>
      <c r="W19" s="27">
        <v>399</v>
      </c>
      <c r="X19" s="27">
        <v>398.4</v>
      </c>
      <c r="Y19" s="27">
        <v>457.7</v>
      </c>
      <c r="Z19" s="27">
        <v>362.5</v>
      </c>
      <c r="AA19" s="27">
        <v>458.6</v>
      </c>
      <c r="AB19" s="20">
        <f t="shared" si="9"/>
        <v>4875.8999999999996</v>
      </c>
      <c r="AC19" s="20">
        <f t="shared" si="4"/>
        <v>-360.09999999999945</v>
      </c>
      <c r="AD19" s="21">
        <f t="shared" si="5"/>
        <v>-6.8773873185637795</v>
      </c>
      <c r="AE19" s="7"/>
      <c r="AF19" s="1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83" ht="18" customHeight="1">
      <c r="A20" s="29"/>
      <c r="B20" s="30" t="s">
        <v>32</v>
      </c>
      <c r="C20" s="27">
        <v>65.2</v>
      </c>
      <c r="D20" s="27">
        <v>61.1</v>
      </c>
      <c r="E20" s="27">
        <v>75.2</v>
      </c>
      <c r="F20" s="27">
        <v>51.5</v>
      </c>
      <c r="G20" s="27">
        <v>69.2</v>
      </c>
      <c r="H20" s="27">
        <v>64.3</v>
      </c>
      <c r="I20" s="27">
        <v>66.3</v>
      </c>
      <c r="J20" s="27">
        <v>71.900000000000006</v>
      </c>
      <c r="K20" s="27">
        <v>74.5</v>
      </c>
      <c r="L20" s="27">
        <v>70.900000000000006</v>
      </c>
      <c r="M20" s="27">
        <v>61.2</v>
      </c>
      <c r="N20" s="27">
        <v>73.7</v>
      </c>
      <c r="O20" s="20">
        <f t="shared" si="8"/>
        <v>805.00000000000011</v>
      </c>
      <c r="P20" s="27">
        <v>79.3</v>
      </c>
      <c r="Q20" s="27">
        <v>72.7</v>
      </c>
      <c r="R20" s="27">
        <v>76.8</v>
      </c>
      <c r="S20" s="27">
        <v>73.7</v>
      </c>
      <c r="T20" s="27">
        <v>70.7</v>
      </c>
      <c r="U20" s="27">
        <v>66.7</v>
      </c>
      <c r="V20" s="27">
        <v>75.8</v>
      </c>
      <c r="W20" s="27">
        <v>70.8</v>
      </c>
      <c r="X20" s="27">
        <v>70</v>
      </c>
      <c r="Y20" s="27">
        <v>88.3</v>
      </c>
      <c r="Z20" s="27">
        <v>69.2</v>
      </c>
      <c r="AA20" s="27">
        <v>83.6</v>
      </c>
      <c r="AB20" s="20">
        <f t="shared" si="9"/>
        <v>897.59999999999991</v>
      </c>
      <c r="AC20" s="20">
        <f t="shared" si="4"/>
        <v>92.599999999999795</v>
      </c>
      <c r="AD20" s="21">
        <f t="shared" si="5"/>
        <v>11.503105590062084</v>
      </c>
      <c r="AE20" s="7"/>
      <c r="AF20" s="1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83" ht="18" customHeight="1">
      <c r="B21" s="30" t="s">
        <v>33</v>
      </c>
      <c r="C21" s="27">
        <v>412.9</v>
      </c>
      <c r="D21" s="27">
        <v>2927.4</v>
      </c>
      <c r="E21" s="27">
        <v>438.7</v>
      </c>
      <c r="F21" s="27">
        <v>463.4</v>
      </c>
      <c r="G21" s="27">
        <v>443.6</v>
      </c>
      <c r="H21" s="27">
        <v>316.5</v>
      </c>
      <c r="I21" s="27">
        <v>320.7</v>
      </c>
      <c r="J21" s="27">
        <v>1.3</v>
      </c>
      <c r="K21" s="27">
        <v>1.6</v>
      </c>
      <c r="L21" s="27">
        <v>0.9</v>
      </c>
      <c r="M21" s="27">
        <v>0.9</v>
      </c>
      <c r="N21" s="27">
        <v>1</v>
      </c>
      <c r="O21" s="20">
        <f t="shared" si="8"/>
        <v>5328.9</v>
      </c>
      <c r="P21" s="27">
        <v>1</v>
      </c>
      <c r="Q21" s="27">
        <v>0</v>
      </c>
      <c r="R21" s="27">
        <v>0</v>
      </c>
      <c r="S21" s="27">
        <v>1.7</v>
      </c>
      <c r="T21" s="27">
        <v>0.4</v>
      </c>
      <c r="U21" s="27">
        <v>0.9</v>
      </c>
      <c r="V21" s="27">
        <v>0</v>
      </c>
      <c r="W21" s="27">
        <v>0.3</v>
      </c>
      <c r="X21" s="27">
        <v>0</v>
      </c>
      <c r="Y21" s="27">
        <v>0</v>
      </c>
      <c r="Z21" s="27">
        <v>0</v>
      </c>
      <c r="AA21" s="27">
        <v>0</v>
      </c>
      <c r="AB21" s="20">
        <f t="shared" si="9"/>
        <v>4.3</v>
      </c>
      <c r="AC21" s="20">
        <f t="shared" si="4"/>
        <v>-5324.5999999999995</v>
      </c>
      <c r="AD21" s="21">
        <f t="shared" si="5"/>
        <v>-99.919307924712413</v>
      </c>
      <c r="AE21" s="7"/>
      <c r="AF21" s="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83" ht="19.5" customHeight="1">
      <c r="B22" s="26" t="s">
        <v>34</v>
      </c>
      <c r="C22" s="27">
        <v>351.4</v>
      </c>
      <c r="D22" s="27">
        <v>393.7</v>
      </c>
      <c r="E22" s="27">
        <v>376.9</v>
      </c>
      <c r="F22" s="27">
        <v>481.7</v>
      </c>
      <c r="G22" s="27">
        <v>482.7</v>
      </c>
      <c r="H22" s="27">
        <v>407</v>
      </c>
      <c r="I22" s="27">
        <v>395.4</v>
      </c>
      <c r="J22" s="27">
        <v>495.5</v>
      </c>
      <c r="K22" s="27">
        <v>396.3</v>
      </c>
      <c r="L22" s="27">
        <v>405.5</v>
      </c>
      <c r="M22" s="27">
        <v>493.8</v>
      </c>
      <c r="N22" s="27">
        <v>487.6</v>
      </c>
      <c r="O22" s="20">
        <f t="shared" si="8"/>
        <v>5167.5000000000009</v>
      </c>
      <c r="P22" s="27">
        <v>500.1</v>
      </c>
      <c r="Q22" s="27">
        <v>396.4</v>
      </c>
      <c r="R22" s="27">
        <v>449</v>
      </c>
      <c r="S22" s="27">
        <v>407.2</v>
      </c>
      <c r="T22" s="27">
        <v>562.5</v>
      </c>
      <c r="U22" s="27">
        <v>421</v>
      </c>
      <c r="V22" s="27">
        <v>427.9</v>
      </c>
      <c r="W22" s="27">
        <v>552.4</v>
      </c>
      <c r="X22" s="27">
        <v>410.5</v>
      </c>
      <c r="Y22" s="27">
        <v>552.5</v>
      </c>
      <c r="Z22" s="27">
        <v>406.2</v>
      </c>
      <c r="AA22" s="27">
        <v>534.4</v>
      </c>
      <c r="AB22" s="20">
        <f t="shared" si="9"/>
        <v>5620.0999999999995</v>
      </c>
      <c r="AC22" s="20">
        <f t="shared" si="4"/>
        <v>452.59999999999854</v>
      </c>
      <c r="AD22" s="21">
        <f t="shared" si="5"/>
        <v>8.7585873246250312</v>
      </c>
      <c r="AE22" s="1"/>
      <c r="AF22" s="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83" ht="18.75" customHeight="1">
      <c r="B23" s="30" t="s">
        <v>35</v>
      </c>
      <c r="C23" s="27">
        <v>47.5</v>
      </c>
      <c r="D23" s="27">
        <v>43.6</v>
      </c>
      <c r="E23" s="27">
        <v>76.7</v>
      </c>
      <c r="F23" s="27">
        <v>89.7</v>
      </c>
      <c r="G23" s="27">
        <v>51.1</v>
      </c>
      <c r="H23" s="27">
        <v>62.4</v>
      </c>
      <c r="I23" s="27">
        <v>55</v>
      </c>
      <c r="J23" s="27">
        <v>40.299999999999997</v>
      </c>
      <c r="K23" s="27">
        <v>46.3</v>
      </c>
      <c r="L23" s="27">
        <v>89</v>
      </c>
      <c r="M23" s="27">
        <v>107.1</v>
      </c>
      <c r="N23" s="27">
        <v>75.3</v>
      </c>
      <c r="O23" s="20">
        <f t="shared" si="8"/>
        <v>784</v>
      </c>
      <c r="P23" s="27">
        <v>101.9</v>
      </c>
      <c r="Q23" s="27">
        <v>33.9</v>
      </c>
      <c r="R23" s="27">
        <v>156.1</v>
      </c>
      <c r="S23" s="27">
        <v>78.599999999999994</v>
      </c>
      <c r="T23" s="27">
        <v>64.900000000000006</v>
      </c>
      <c r="U23" s="27">
        <v>44.5</v>
      </c>
      <c r="V23" s="27">
        <v>57.9</v>
      </c>
      <c r="W23" s="27">
        <v>55.7</v>
      </c>
      <c r="X23" s="27">
        <v>45.9</v>
      </c>
      <c r="Y23" s="27">
        <v>93.7</v>
      </c>
      <c r="Z23" s="27">
        <v>234.8</v>
      </c>
      <c r="AA23" s="27">
        <v>91.2</v>
      </c>
      <c r="AB23" s="20">
        <f t="shared" si="9"/>
        <v>1059.1000000000001</v>
      </c>
      <c r="AC23" s="20">
        <f t="shared" si="4"/>
        <v>275.10000000000014</v>
      </c>
      <c r="AD23" s="21">
        <f t="shared" si="5"/>
        <v>35.089285714285737</v>
      </c>
      <c r="AE23" s="1"/>
      <c r="AF23" s="1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83" ht="18" customHeight="1">
      <c r="B24" s="25" t="s">
        <v>36</v>
      </c>
      <c r="C24" s="31">
        <v>48.8</v>
      </c>
      <c r="D24" s="31">
        <v>92.2</v>
      </c>
      <c r="E24" s="31">
        <v>77.7</v>
      </c>
      <c r="F24" s="31">
        <v>64.8</v>
      </c>
      <c r="G24" s="31">
        <v>66.2</v>
      </c>
      <c r="H24" s="31">
        <v>53</v>
      </c>
      <c r="I24" s="31">
        <v>50.4</v>
      </c>
      <c r="J24" s="31">
        <v>76.7</v>
      </c>
      <c r="K24" s="31">
        <v>57</v>
      </c>
      <c r="L24" s="31">
        <v>55.7</v>
      </c>
      <c r="M24" s="31">
        <v>59.1</v>
      </c>
      <c r="N24" s="31">
        <v>50.9</v>
      </c>
      <c r="O24" s="16">
        <f t="shared" si="8"/>
        <v>752.5</v>
      </c>
      <c r="P24" s="31">
        <v>48.7</v>
      </c>
      <c r="Q24" s="31">
        <v>47.2</v>
      </c>
      <c r="R24" s="31">
        <v>68.7</v>
      </c>
      <c r="S24" s="31">
        <v>57.1</v>
      </c>
      <c r="T24" s="31">
        <v>60.8</v>
      </c>
      <c r="U24" s="31">
        <v>57</v>
      </c>
      <c r="V24" s="31">
        <v>64.3</v>
      </c>
      <c r="W24" s="31">
        <v>51.2</v>
      </c>
      <c r="X24" s="31">
        <v>63.2</v>
      </c>
      <c r="Y24" s="31">
        <v>60.2</v>
      </c>
      <c r="Z24" s="31">
        <v>48.1</v>
      </c>
      <c r="AA24" s="31">
        <v>67.2</v>
      </c>
      <c r="AB24" s="16">
        <f t="shared" si="9"/>
        <v>693.70000000000016</v>
      </c>
      <c r="AC24" s="16">
        <f t="shared" si="4"/>
        <v>-58.799999999999841</v>
      </c>
      <c r="AD24" s="17">
        <f t="shared" si="5"/>
        <v>-7.8139534883720714</v>
      </c>
      <c r="AE24" s="7"/>
      <c r="AF24" s="1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83" ht="18" customHeight="1">
      <c r="B25" s="15" t="s">
        <v>37</v>
      </c>
      <c r="C25" s="16">
        <f t="shared" ref="C25:AB25" si="10">+C26+C29+C37+C45</f>
        <v>17939.3</v>
      </c>
      <c r="D25" s="16">
        <f t="shared" si="10"/>
        <v>14696.600000000002</v>
      </c>
      <c r="E25" s="16">
        <f t="shared" si="10"/>
        <v>15128.9</v>
      </c>
      <c r="F25" s="16">
        <f t="shared" si="10"/>
        <v>15588.6</v>
      </c>
      <c r="G25" s="16">
        <f t="shared" si="10"/>
        <v>16431.399999999998</v>
      </c>
      <c r="H25" s="16">
        <f t="shared" si="10"/>
        <v>15761.200000000003</v>
      </c>
      <c r="I25" s="16">
        <f t="shared" si="10"/>
        <v>15939.999999999998</v>
      </c>
      <c r="J25" s="16">
        <f t="shared" si="10"/>
        <v>17169.699999999997</v>
      </c>
      <c r="K25" s="16">
        <f t="shared" si="10"/>
        <v>16148.2</v>
      </c>
      <c r="L25" s="16">
        <f t="shared" si="10"/>
        <v>17654.7</v>
      </c>
      <c r="M25" s="16">
        <f t="shared" si="10"/>
        <v>17361.5</v>
      </c>
      <c r="N25" s="16">
        <f t="shared" si="10"/>
        <v>18621.000000000004</v>
      </c>
      <c r="O25" s="16">
        <f t="shared" si="10"/>
        <v>198441.1</v>
      </c>
      <c r="P25" s="16">
        <f t="shared" si="10"/>
        <v>20944.8</v>
      </c>
      <c r="Q25" s="16">
        <f t="shared" si="10"/>
        <v>16440.399999999998</v>
      </c>
      <c r="R25" s="16">
        <f t="shared" si="10"/>
        <v>16698.500000000004</v>
      </c>
      <c r="S25" s="16">
        <f t="shared" si="10"/>
        <v>18540.799999999996</v>
      </c>
      <c r="T25" s="16">
        <f t="shared" si="10"/>
        <v>18554.8</v>
      </c>
      <c r="U25" s="16">
        <f t="shared" si="10"/>
        <v>17484.900000000001</v>
      </c>
      <c r="V25" s="16">
        <f t="shared" si="10"/>
        <v>18424.2</v>
      </c>
      <c r="W25" s="16">
        <f t="shared" si="10"/>
        <v>18215.099999999999</v>
      </c>
      <c r="X25" s="16">
        <f t="shared" si="10"/>
        <v>17483.099999999999</v>
      </c>
      <c r="Y25" s="16">
        <f t="shared" si="10"/>
        <v>19702</v>
      </c>
      <c r="Z25" s="16">
        <f t="shared" si="10"/>
        <v>19146.5</v>
      </c>
      <c r="AA25" s="16">
        <f t="shared" si="10"/>
        <v>19747.400000000001</v>
      </c>
      <c r="AB25" s="16">
        <f t="shared" si="10"/>
        <v>221382.5</v>
      </c>
      <c r="AC25" s="16">
        <f t="shared" si="4"/>
        <v>22941.399999999994</v>
      </c>
      <c r="AD25" s="17">
        <f t="shared" si="5"/>
        <v>11.560810739307529</v>
      </c>
      <c r="AE25" s="7"/>
      <c r="AF25" s="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83" ht="20.25" customHeight="1">
      <c r="B26" s="32" t="s">
        <v>38</v>
      </c>
      <c r="C26" s="16">
        <f t="shared" ref="C26:AB26" si="11">+C27+C28</f>
        <v>9785.7999999999993</v>
      </c>
      <c r="D26" s="16">
        <f t="shared" si="11"/>
        <v>8602</v>
      </c>
      <c r="E26" s="16">
        <f t="shared" si="11"/>
        <v>8916</v>
      </c>
      <c r="F26" s="16">
        <f t="shared" si="11"/>
        <v>9065.4</v>
      </c>
      <c r="G26" s="16">
        <f t="shared" si="11"/>
        <v>9184.7999999999993</v>
      </c>
      <c r="H26" s="16">
        <f t="shared" si="11"/>
        <v>9162.7000000000007</v>
      </c>
      <c r="I26" s="16">
        <f t="shared" si="11"/>
        <v>9094.5999999999985</v>
      </c>
      <c r="J26" s="16">
        <f t="shared" si="11"/>
        <v>9619.2999999999993</v>
      </c>
      <c r="K26" s="16">
        <f t="shared" si="11"/>
        <v>9342.1</v>
      </c>
      <c r="L26" s="16">
        <f t="shared" si="11"/>
        <v>9816.4000000000015</v>
      </c>
      <c r="M26" s="16">
        <f t="shared" si="11"/>
        <v>9977.2999999999993</v>
      </c>
      <c r="N26" s="16">
        <f t="shared" si="11"/>
        <v>10164.200000000001</v>
      </c>
      <c r="O26" s="16">
        <f t="shared" si="11"/>
        <v>112730.6</v>
      </c>
      <c r="P26" s="16">
        <f t="shared" si="11"/>
        <v>11378.7</v>
      </c>
      <c r="Q26" s="16">
        <f t="shared" si="11"/>
        <v>9703.9</v>
      </c>
      <c r="R26" s="16">
        <f t="shared" si="11"/>
        <v>10302</v>
      </c>
      <c r="S26" s="16">
        <f t="shared" si="11"/>
        <v>11072.2</v>
      </c>
      <c r="T26" s="16">
        <f t="shared" si="11"/>
        <v>10730.2</v>
      </c>
      <c r="U26" s="16">
        <f t="shared" si="11"/>
        <v>10399.200000000001</v>
      </c>
      <c r="V26" s="16">
        <f t="shared" si="11"/>
        <v>10650.9</v>
      </c>
      <c r="W26" s="16">
        <f t="shared" si="11"/>
        <v>11013.2</v>
      </c>
      <c r="X26" s="16">
        <f t="shared" si="11"/>
        <v>10617</v>
      </c>
      <c r="Y26" s="16">
        <f t="shared" si="11"/>
        <v>11417.5</v>
      </c>
      <c r="Z26" s="16">
        <f t="shared" si="11"/>
        <v>11339.2</v>
      </c>
      <c r="AA26" s="16">
        <f t="shared" si="11"/>
        <v>11822.7</v>
      </c>
      <c r="AB26" s="16">
        <f t="shared" si="11"/>
        <v>130446.7</v>
      </c>
      <c r="AC26" s="16">
        <f t="shared" si="4"/>
        <v>17716.099999999991</v>
      </c>
      <c r="AD26" s="17">
        <f t="shared" si="5"/>
        <v>15.71543130259219</v>
      </c>
      <c r="AE26" s="33"/>
      <c r="AF26" s="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83" ht="18" customHeight="1">
      <c r="B27" s="34" t="s">
        <v>39</v>
      </c>
      <c r="C27" s="20">
        <v>6445.5</v>
      </c>
      <c r="D27" s="20">
        <v>5351.8</v>
      </c>
      <c r="E27" s="20">
        <v>5292.2</v>
      </c>
      <c r="F27" s="20">
        <v>5652.8</v>
      </c>
      <c r="G27" s="20">
        <v>5436.6</v>
      </c>
      <c r="H27" s="20">
        <v>5530.4</v>
      </c>
      <c r="I27" s="20">
        <v>5189.3999999999996</v>
      </c>
      <c r="J27" s="20">
        <v>5716.8</v>
      </c>
      <c r="K27" s="20">
        <v>5733.1</v>
      </c>
      <c r="L27" s="20">
        <v>5199.1000000000004</v>
      </c>
      <c r="M27" s="20">
        <v>5472.2</v>
      </c>
      <c r="N27" s="20">
        <v>5952.3</v>
      </c>
      <c r="O27" s="20">
        <f>SUM(C27:N27)</f>
        <v>66972.2</v>
      </c>
      <c r="P27" s="20">
        <v>7741.2</v>
      </c>
      <c r="Q27" s="20">
        <v>6297.9</v>
      </c>
      <c r="R27" s="20">
        <v>6113.7</v>
      </c>
      <c r="S27" s="20">
        <v>6550.8</v>
      </c>
      <c r="T27" s="20">
        <v>6130.4</v>
      </c>
      <c r="U27" s="20">
        <v>6154</v>
      </c>
      <c r="V27" s="20">
        <v>5945.4</v>
      </c>
      <c r="W27" s="20">
        <v>6545.9</v>
      </c>
      <c r="X27" s="20">
        <v>6279.9</v>
      </c>
      <c r="Y27" s="20">
        <v>6073.4</v>
      </c>
      <c r="Z27" s="20">
        <v>6560.5</v>
      </c>
      <c r="AA27" s="20">
        <v>6689.2</v>
      </c>
      <c r="AB27" s="20">
        <f>SUM(P27:AA27)</f>
        <v>77082.3</v>
      </c>
      <c r="AC27" s="20">
        <f t="shared" si="4"/>
        <v>10110.100000000006</v>
      </c>
      <c r="AD27" s="21">
        <f t="shared" si="5"/>
        <v>15.095965191527242</v>
      </c>
      <c r="AE27" s="1"/>
      <c r="AF27" s="1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83" ht="18" customHeight="1">
      <c r="B28" s="34" t="s">
        <v>40</v>
      </c>
      <c r="C28" s="20">
        <v>3340.3</v>
      </c>
      <c r="D28" s="20">
        <v>3250.2</v>
      </c>
      <c r="E28" s="20">
        <v>3623.8</v>
      </c>
      <c r="F28" s="20">
        <v>3412.6</v>
      </c>
      <c r="G28" s="20">
        <v>3748.2</v>
      </c>
      <c r="H28" s="20">
        <v>3632.3</v>
      </c>
      <c r="I28" s="20">
        <v>3905.2</v>
      </c>
      <c r="J28" s="20">
        <v>3902.5</v>
      </c>
      <c r="K28" s="20">
        <v>3609</v>
      </c>
      <c r="L28" s="20">
        <v>4617.3</v>
      </c>
      <c r="M28" s="20">
        <v>4505.1000000000004</v>
      </c>
      <c r="N28" s="20">
        <v>4211.8999999999996</v>
      </c>
      <c r="O28" s="20">
        <f>SUM(C28:N28)</f>
        <v>45758.400000000001</v>
      </c>
      <c r="P28" s="20">
        <v>3637.5</v>
      </c>
      <c r="Q28" s="20">
        <v>3406</v>
      </c>
      <c r="R28" s="20">
        <v>4188.3</v>
      </c>
      <c r="S28" s="20">
        <v>4521.3999999999996</v>
      </c>
      <c r="T28" s="20">
        <v>4599.8</v>
      </c>
      <c r="U28" s="20">
        <v>4245.2</v>
      </c>
      <c r="V28" s="20">
        <v>4705.5</v>
      </c>
      <c r="W28" s="20">
        <v>4467.3</v>
      </c>
      <c r="X28" s="20">
        <v>4337.1000000000004</v>
      </c>
      <c r="Y28" s="20">
        <v>5344.1</v>
      </c>
      <c r="Z28" s="20">
        <v>4778.7</v>
      </c>
      <c r="AA28" s="20">
        <v>5133.5</v>
      </c>
      <c r="AB28" s="20">
        <f>SUM(P28:AA28)</f>
        <v>53364.399999999994</v>
      </c>
      <c r="AC28" s="20">
        <f t="shared" si="4"/>
        <v>7605.9999999999927</v>
      </c>
      <c r="AD28" s="21">
        <f t="shared" si="5"/>
        <v>16.622084688275798</v>
      </c>
      <c r="AE28" s="33"/>
      <c r="AF28" s="1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83" ht="18" customHeight="1">
      <c r="B29" s="35" t="s">
        <v>41</v>
      </c>
      <c r="C29" s="16">
        <f t="shared" ref="C29:AB29" si="12">SUM(C30:C36)</f>
        <v>7727.2</v>
      </c>
      <c r="D29" s="16">
        <f t="shared" si="12"/>
        <v>5321.7</v>
      </c>
      <c r="E29" s="16">
        <f t="shared" si="12"/>
        <v>5498.8</v>
      </c>
      <c r="F29" s="16">
        <f t="shared" si="12"/>
        <v>5914.3</v>
      </c>
      <c r="G29" s="16">
        <f t="shared" si="12"/>
        <v>6575.4</v>
      </c>
      <c r="H29" s="16">
        <f t="shared" si="12"/>
        <v>5997.9000000000005</v>
      </c>
      <c r="I29" s="16">
        <f t="shared" si="12"/>
        <v>6153.0999999999985</v>
      </c>
      <c r="J29" s="16">
        <f t="shared" si="12"/>
        <v>6937.8</v>
      </c>
      <c r="K29" s="16">
        <f t="shared" si="12"/>
        <v>6224.0999999999995</v>
      </c>
      <c r="L29" s="16">
        <f t="shared" si="12"/>
        <v>6971.3</v>
      </c>
      <c r="M29" s="16">
        <f t="shared" si="12"/>
        <v>6503.5999999999995</v>
      </c>
      <c r="N29" s="16">
        <f t="shared" si="12"/>
        <v>7244.2</v>
      </c>
      <c r="O29" s="16">
        <f t="shared" si="12"/>
        <v>77069.399999999994</v>
      </c>
      <c r="P29" s="16">
        <f t="shared" si="12"/>
        <v>8474.7999999999993</v>
      </c>
      <c r="Q29" s="16">
        <f t="shared" si="12"/>
        <v>6050.4</v>
      </c>
      <c r="R29" s="16">
        <f t="shared" si="12"/>
        <v>5690.7000000000007</v>
      </c>
      <c r="S29" s="16">
        <f t="shared" si="12"/>
        <v>6861.4</v>
      </c>
      <c r="T29" s="16">
        <f t="shared" si="12"/>
        <v>7188.3</v>
      </c>
      <c r="U29" s="16">
        <f t="shared" si="12"/>
        <v>6447</v>
      </c>
      <c r="V29" s="16">
        <f t="shared" si="12"/>
        <v>7083</v>
      </c>
      <c r="W29" s="16">
        <f t="shared" si="12"/>
        <v>6554.0999999999995</v>
      </c>
      <c r="X29" s="16">
        <f t="shared" si="12"/>
        <v>6227.7999999999993</v>
      </c>
      <c r="Y29" s="16">
        <f t="shared" si="12"/>
        <v>7374</v>
      </c>
      <c r="Z29" s="16">
        <f t="shared" si="12"/>
        <v>6969</v>
      </c>
      <c r="AA29" s="16">
        <f t="shared" si="12"/>
        <v>6659.1</v>
      </c>
      <c r="AB29" s="16">
        <f t="shared" si="12"/>
        <v>81579.600000000006</v>
      </c>
      <c r="AC29" s="16">
        <f t="shared" si="4"/>
        <v>4510.2000000000116</v>
      </c>
      <c r="AD29" s="17">
        <f t="shared" si="5"/>
        <v>5.8521280819625066</v>
      </c>
      <c r="AE29" s="18"/>
      <c r="AF29" s="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83" ht="18" customHeight="1">
      <c r="B30" s="34" t="s">
        <v>42</v>
      </c>
      <c r="C30" s="20">
        <v>2502.5</v>
      </c>
      <c r="D30" s="20">
        <v>1853.6</v>
      </c>
      <c r="E30" s="20">
        <v>1863</v>
      </c>
      <c r="F30" s="20">
        <v>1811.3</v>
      </c>
      <c r="G30" s="20">
        <v>2395.6999999999998</v>
      </c>
      <c r="H30" s="20">
        <v>1889.8</v>
      </c>
      <c r="I30" s="20">
        <v>1898.6</v>
      </c>
      <c r="J30" s="20">
        <v>2281.1999999999998</v>
      </c>
      <c r="K30" s="20">
        <v>1838</v>
      </c>
      <c r="L30" s="20">
        <v>2234.9</v>
      </c>
      <c r="M30" s="20">
        <v>1795.9</v>
      </c>
      <c r="N30" s="20">
        <v>1956.6</v>
      </c>
      <c r="O30" s="20">
        <f t="shared" ref="O30:O45" si="13">SUM(C30:N30)</f>
        <v>24321.100000000002</v>
      </c>
      <c r="P30" s="20">
        <v>2395.1999999999998</v>
      </c>
      <c r="Q30" s="20">
        <v>1907.6</v>
      </c>
      <c r="R30" s="20">
        <v>1883.2</v>
      </c>
      <c r="S30" s="20">
        <v>2033.6</v>
      </c>
      <c r="T30" s="20">
        <v>2488.4</v>
      </c>
      <c r="U30" s="20">
        <v>1995.1</v>
      </c>
      <c r="V30" s="20">
        <v>2354.5</v>
      </c>
      <c r="W30" s="20">
        <v>2042.3</v>
      </c>
      <c r="X30" s="20">
        <v>1856</v>
      </c>
      <c r="Y30" s="20">
        <v>2427.6999999999998</v>
      </c>
      <c r="Z30" s="20">
        <v>2102.6</v>
      </c>
      <c r="AA30" s="20">
        <v>1987.3</v>
      </c>
      <c r="AB30" s="20">
        <f t="shared" ref="AB30:AB36" si="14">SUM(P30:AA30)</f>
        <v>25473.499999999996</v>
      </c>
      <c r="AC30" s="20">
        <f t="shared" si="4"/>
        <v>1152.3999999999942</v>
      </c>
      <c r="AD30" s="21">
        <f t="shared" si="5"/>
        <v>4.738272528791847</v>
      </c>
      <c r="AE30" s="18"/>
      <c r="AF30" s="1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83" ht="18" customHeight="1">
      <c r="B31" s="34" t="s">
        <v>43</v>
      </c>
      <c r="C31" s="20">
        <v>1596.5</v>
      </c>
      <c r="D31" s="20">
        <v>1318.8</v>
      </c>
      <c r="E31" s="20">
        <v>1363.8</v>
      </c>
      <c r="F31" s="20">
        <v>1332.9</v>
      </c>
      <c r="G31" s="20">
        <v>1686.5</v>
      </c>
      <c r="H31" s="20">
        <v>1356.1</v>
      </c>
      <c r="I31" s="20">
        <v>1425.2</v>
      </c>
      <c r="J31" s="20">
        <v>1694.9</v>
      </c>
      <c r="K31" s="20">
        <v>1427.4</v>
      </c>
      <c r="L31" s="20">
        <v>1755.5</v>
      </c>
      <c r="M31" s="20">
        <v>1399.4</v>
      </c>
      <c r="N31" s="20">
        <v>1544.1</v>
      </c>
      <c r="O31" s="20">
        <f t="shared" si="13"/>
        <v>17901.099999999999</v>
      </c>
      <c r="P31" s="20">
        <v>2006.3</v>
      </c>
      <c r="Q31" s="20">
        <v>1498</v>
      </c>
      <c r="R31" s="20">
        <v>1507</v>
      </c>
      <c r="S31" s="20">
        <v>1738.9</v>
      </c>
      <c r="T31" s="20">
        <v>1833.3</v>
      </c>
      <c r="U31" s="20">
        <v>1488.7</v>
      </c>
      <c r="V31" s="20">
        <v>1771.3</v>
      </c>
      <c r="W31" s="20">
        <v>1489.2</v>
      </c>
      <c r="X31" s="20">
        <v>1362.1</v>
      </c>
      <c r="Y31" s="20">
        <v>1708.8</v>
      </c>
      <c r="Z31" s="20">
        <v>1301.5</v>
      </c>
      <c r="AA31" s="20">
        <v>1156.2</v>
      </c>
      <c r="AB31" s="20">
        <f t="shared" si="14"/>
        <v>18861.300000000003</v>
      </c>
      <c r="AC31" s="20">
        <f t="shared" si="4"/>
        <v>960.20000000000437</v>
      </c>
      <c r="AD31" s="21">
        <f t="shared" si="5"/>
        <v>5.3639161839216829</v>
      </c>
      <c r="AE31" s="18"/>
      <c r="AF31" s="1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83" ht="20.25" customHeight="1">
      <c r="B32" s="34" t="s">
        <v>44</v>
      </c>
      <c r="C32" s="20">
        <v>2004.9</v>
      </c>
      <c r="D32" s="20">
        <v>965.3</v>
      </c>
      <c r="E32" s="20">
        <v>1056</v>
      </c>
      <c r="F32" s="20">
        <v>1406.3</v>
      </c>
      <c r="G32" s="20">
        <v>1100</v>
      </c>
      <c r="H32" s="20">
        <v>1288.3</v>
      </c>
      <c r="I32" s="20">
        <v>1370.6</v>
      </c>
      <c r="J32" s="20">
        <v>1489.8</v>
      </c>
      <c r="K32" s="20">
        <v>1585.5</v>
      </c>
      <c r="L32" s="20">
        <v>1622.4</v>
      </c>
      <c r="M32" s="20">
        <v>1914.1</v>
      </c>
      <c r="N32" s="20">
        <v>2165.9</v>
      </c>
      <c r="O32" s="20">
        <f t="shared" si="13"/>
        <v>17969.099999999999</v>
      </c>
      <c r="P32" s="20">
        <v>2358.1</v>
      </c>
      <c r="Q32" s="20">
        <v>1285.3</v>
      </c>
      <c r="R32" s="20">
        <v>1059.4000000000001</v>
      </c>
      <c r="S32" s="20">
        <v>1660.9</v>
      </c>
      <c r="T32" s="20">
        <v>1433</v>
      </c>
      <c r="U32" s="20">
        <v>1505.2</v>
      </c>
      <c r="V32" s="20">
        <v>1412.7</v>
      </c>
      <c r="W32" s="20">
        <v>1503.8</v>
      </c>
      <c r="X32" s="20">
        <v>1647.6</v>
      </c>
      <c r="Y32" s="20">
        <v>1774.1</v>
      </c>
      <c r="Z32" s="20">
        <v>2012.4</v>
      </c>
      <c r="AA32" s="20">
        <v>2126.6</v>
      </c>
      <c r="AB32" s="20">
        <f t="shared" si="14"/>
        <v>19779.099999999999</v>
      </c>
      <c r="AC32" s="20">
        <f t="shared" si="4"/>
        <v>1810</v>
      </c>
      <c r="AD32" s="21">
        <f t="shared" si="5"/>
        <v>10.072847276713915</v>
      </c>
      <c r="AE32" s="18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2:83" ht="18" customHeight="1">
      <c r="B33" s="34" t="s">
        <v>45</v>
      </c>
      <c r="C33" s="36">
        <v>579.29999999999995</v>
      </c>
      <c r="D33" s="36">
        <v>233.6</v>
      </c>
      <c r="E33" s="36">
        <v>244</v>
      </c>
      <c r="F33" s="36">
        <v>290.5</v>
      </c>
      <c r="G33" s="36">
        <v>317</v>
      </c>
      <c r="H33" s="36">
        <v>376.1</v>
      </c>
      <c r="I33" s="36">
        <v>356.4</v>
      </c>
      <c r="J33" s="36">
        <v>363.2</v>
      </c>
      <c r="K33" s="36">
        <v>378.9</v>
      </c>
      <c r="L33" s="36">
        <v>354.2</v>
      </c>
      <c r="M33" s="36">
        <v>374</v>
      </c>
      <c r="N33" s="36">
        <v>488.3</v>
      </c>
      <c r="O33" s="20">
        <f t="shared" si="13"/>
        <v>4355.5</v>
      </c>
      <c r="P33" s="36">
        <v>635.9</v>
      </c>
      <c r="Q33" s="36">
        <v>358.6</v>
      </c>
      <c r="R33" s="36">
        <v>265</v>
      </c>
      <c r="S33" s="36">
        <v>286.5</v>
      </c>
      <c r="T33" s="36">
        <v>319.60000000000002</v>
      </c>
      <c r="U33" s="36">
        <v>364.8</v>
      </c>
      <c r="V33" s="36">
        <v>368.8</v>
      </c>
      <c r="W33" s="36">
        <v>342.3</v>
      </c>
      <c r="X33" s="36">
        <v>310.39999999999998</v>
      </c>
      <c r="Y33" s="36">
        <v>322.89999999999998</v>
      </c>
      <c r="Z33" s="36">
        <v>451.4</v>
      </c>
      <c r="AA33" s="36">
        <v>355.5</v>
      </c>
      <c r="AB33" s="20">
        <f t="shared" si="14"/>
        <v>4381.7000000000007</v>
      </c>
      <c r="AC33" s="20">
        <f t="shared" si="4"/>
        <v>26.200000000000728</v>
      </c>
      <c r="AD33" s="21">
        <f t="shared" si="5"/>
        <v>0.60153828492712036</v>
      </c>
      <c r="AE33" s="18"/>
      <c r="AF33" s="37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2:83" ht="18" customHeight="1">
      <c r="B34" s="34" t="s">
        <v>46</v>
      </c>
      <c r="C34" s="20">
        <v>529.9</v>
      </c>
      <c r="D34" s="20">
        <v>449.9</v>
      </c>
      <c r="E34" s="20">
        <v>473.4</v>
      </c>
      <c r="F34" s="20">
        <v>476.5</v>
      </c>
      <c r="G34" s="20">
        <v>481.2</v>
      </c>
      <c r="H34" s="20">
        <v>495.6</v>
      </c>
      <c r="I34" s="20">
        <v>534.70000000000005</v>
      </c>
      <c r="J34" s="20">
        <v>499.5</v>
      </c>
      <c r="K34" s="20">
        <v>470.6</v>
      </c>
      <c r="L34" s="20">
        <v>475.6</v>
      </c>
      <c r="M34" s="20">
        <v>515.70000000000005</v>
      </c>
      <c r="N34" s="20">
        <v>494.5</v>
      </c>
      <c r="O34" s="20">
        <f t="shared" si="13"/>
        <v>5897.1</v>
      </c>
      <c r="P34" s="20">
        <v>529.29999999999995</v>
      </c>
      <c r="Q34" s="20">
        <v>515.70000000000005</v>
      </c>
      <c r="R34" s="20">
        <v>484.6</v>
      </c>
      <c r="S34" s="20">
        <v>496</v>
      </c>
      <c r="T34" s="20">
        <v>520.5</v>
      </c>
      <c r="U34" s="20">
        <v>522.29999999999995</v>
      </c>
      <c r="V34" s="20">
        <v>498.3</v>
      </c>
      <c r="W34" s="20">
        <v>522.70000000000005</v>
      </c>
      <c r="X34" s="20">
        <v>514.5</v>
      </c>
      <c r="Y34" s="20">
        <v>518.1</v>
      </c>
      <c r="Z34" s="20">
        <v>504</v>
      </c>
      <c r="AA34" s="20">
        <v>503.3</v>
      </c>
      <c r="AB34" s="20">
        <f t="shared" si="14"/>
        <v>6129.3</v>
      </c>
      <c r="AC34" s="20">
        <f t="shared" si="4"/>
        <v>232.19999999999982</v>
      </c>
      <c r="AD34" s="21">
        <f t="shared" si="5"/>
        <v>3.9375286157602858</v>
      </c>
      <c r="AE34" s="18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2:83" ht="18" customHeight="1">
      <c r="B35" s="34" t="s">
        <v>47</v>
      </c>
      <c r="C35" s="20">
        <v>329.5</v>
      </c>
      <c r="D35" s="20">
        <v>292.39999999999998</v>
      </c>
      <c r="E35" s="20">
        <v>255</v>
      </c>
      <c r="F35" s="20">
        <v>354.5</v>
      </c>
      <c r="G35" s="20">
        <v>312</v>
      </c>
      <c r="H35" s="20">
        <v>315.10000000000002</v>
      </c>
      <c r="I35" s="20">
        <v>327.9</v>
      </c>
      <c r="J35" s="20">
        <v>346.6</v>
      </c>
      <c r="K35" s="20">
        <v>309.39999999999998</v>
      </c>
      <c r="L35" s="20">
        <v>287.3</v>
      </c>
      <c r="M35" s="20">
        <v>273.10000000000002</v>
      </c>
      <c r="N35" s="20">
        <v>270.89999999999998</v>
      </c>
      <c r="O35" s="20">
        <f t="shared" si="13"/>
        <v>3673.7000000000003</v>
      </c>
      <c r="P35" s="20">
        <v>377.7</v>
      </c>
      <c r="Q35" s="20">
        <v>293.7</v>
      </c>
      <c r="R35" s="20">
        <v>278.2</v>
      </c>
      <c r="S35" s="20">
        <v>398.5</v>
      </c>
      <c r="T35" s="20">
        <v>310.10000000000002</v>
      </c>
      <c r="U35" s="20">
        <v>345.9</v>
      </c>
      <c r="V35" s="20">
        <v>384.9</v>
      </c>
      <c r="W35" s="20">
        <v>370.4</v>
      </c>
      <c r="X35" s="20">
        <v>304</v>
      </c>
      <c r="Y35" s="20">
        <v>302.39999999999998</v>
      </c>
      <c r="Z35" s="20">
        <v>304.3</v>
      </c>
      <c r="AA35" s="20">
        <v>294.7</v>
      </c>
      <c r="AB35" s="20">
        <f t="shared" si="14"/>
        <v>3964.8</v>
      </c>
      <c r="AC35" s="20">
        <f t="shared" si="4"/>
        <v>291.09999999999991</v>
      </c>
      <c r="AD35" s="21">
        <f t="shared" si="5"/>
        <v>7.9238914445926412</v>
      </c>
      <c r="AE35" s="18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2:83" ht="18" customHeight="1">
      <c r="B36" s="34" t="s">
        <v>35</v>
      </c>
      <c r="C36" s="20">
        <v>184.6</v>
      </c>
      <c r="D36" s="20">
        <v>208.1</v>
      </c>
      <c r="E36" s="20">
        <v>243.6</v>
      </c>
      <c r="F36" s="20">
        <v>242.3</v>
      </c>
      <c r="G36" s="20">
        <v>283</v>
      </c>
      <c r="H36" s="20">
        <v>276.89999999999998</v>
      </c>
      <c r="I36" s="20">
        <v>239.7</v>
      </c>
      <c r="J36" s="20">
        <v>262.60000000000002</v>
      </c>
      <c r="K36" s="20">
        <v>214.3</v>
      </c>
      <c r="L36" s="20">
        <v>241.4</v>
      </c>
      <c r="M36" s="20">
        <v>231.4</v>
      </c>
      <c r="N36" s="20">
        <v>323.89999999999998</v>
      </c>
      <c r="O36" s="20">
        <f t="shared" si="13"/>
        <v>2951.8000000000006</v>
      </c>
      <c r="P36" s="20">
        <v>172.3</v>
      </c>
      <c r="Q36" s="20">
        <v>191.5</v>
      </c>
      <c r="R36" s="20">
        <v>213.3</v>
      </c>
      <c r="S36" s="20">
        <v>247</v>
      </c>
      <c r="T36" s="20">
        <v>283.39999999999998</v>
      </c>
      <c r="U36" s="20">
        <v>225</v>
      </c>
      <c r="V36" s="20">
        <v>292.5</v>
      </c>
      <c r="W36" s="20">
        <v>283.39999999999998</v>
      </c>
      <c r="X36" s="20">
        <v>233.2</v>
      </c>
      <c r="Y36" s="20">
        <v>320</v>
      </c>
      <c r="Z36" s="20">
        <v>292.8</v>
      </c>
      <c r="AA36" s="20">
        <v>235.5</v>
      </c>
      <c r="AB36" s="20">
        <f t="shared" si="14"/>
        <v>2989.9</v>
      </c>
      <c r="AC36" s="20">
        <f t="shared" si="4"/>
        <v>38.099999999999454</v>
      </c>
      <c r="AD36" s="21">
        <f t="shared" si="5"/>
        <v>1.2907378548681971</v>
      </c>
      <c r="AE36" s="18"/>
      <c r="AF36" s="37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2:83" ht="18.75" customHeight="1">
      <c r="B37" s="32" t="s">
        <v>48</v>
      </c>
      <c r="C37" s="16">
        <f t="shared" ref="C37:AB37" si="15">SUM(C38:C44)</f>
        <v>363.20000000000005</v>
      </c>
      <c r="D37" s="16">
        <f t="shared" si="15"/>
        <v>673.70000000000016</v>
      </c>
      <c r="E37" s="16">
        <f t="shared" si="15"/>
        <v>637.89999999999986</v>
      </c>
      <c r="F37" s="16">
        <f t="shared" si="15"/>
        <v>525.29999999999995</v>
      </c>
      <c r="G37" s="16">
        <f t="shared" si="15"/>
        <v>584.6</v>
      </c>
      <c r="H37" s="16">
        <f t="shared" si="15"/>
        <v>542.1</v>
      </c>
      <c r="I37" s="16">
        <f t="shared" si="15"/>
        <v>624.59999999999991</v>
      </c>
      <c r="J37" s="16">
        <f t="shared" si="15"/>
        <v>546</v>
      </c>
      <c r="K37" s="16">
        <f t="shared" si="15"/>
        <v>525.80000000000007</v>
      </c>
      <c r="L37" s="16">
        <f t="shared" si="15"/>
        <v>755.80000000000007</v>
      </c>
      <c r="M37" s="16">
        <f t="shared" si="15"/>
        <v>775.4</v>
      </c>
      <c r="N37" s="16">
        <f t="shared" si="15"/>
        <v>1115.2000000000003</v>
      </c>
      <c r="O37" s="16">
        <f t="shared" si="15"/>
        <v>7669.6</v>
      </c>
      <c r="P37" s="16">
        <f t="shared" si="15"/>
        <v>1000.5</v>
      </c>
      <c r="Q37" s="16">
        <f t="shared" si="15"/>
        <v>611.30000000000007</v>
      </c>
      <c r="R37" s="16">
        <f t="shared" si="15"/>
        <v>623.4</v>
      </c>
      <c r="S37" s="16">
        <f t="shared" si="15"/>
        <v>526.1</v>
      </c>
      <c r="T37" s="16">
        <f t="shared" si="15"/>
        <v>527.29999999999995</v>
      </c>
      <c r="U37" s="16">
        <f t="shared" si="15"/>
        <v>555.50000000000011</v>
      </c>
      <c r="V37" s="16">
        <f t="shared" si="15"/>
        <v>617.5</v>
      </c>
      <c r="W37" s="16">
        <f t="shared" si="15"/>
        <v>574.70000000000005</v>
      </c>
      <c r="X37" s="16">
        <f t="shared" si="15"/>
        <v>562.5</v>
      </c>
      <c r="Y37" s="16">
        <f t="shared" si="15"/>
        <v>832.90000000000009</v>
      </c>
      <c r="Z37" s="16">
        <f t="shared" si="15"/>
        <v>774.80000000000007</v>
      </c>
      <c r="AA37" s="16">
        <f t="shared" si="15"/>
        <v>1186</v>
      </c>
      <c r="AB37" s="16">
        <f t="shared" si="15"/>
        <v>8392.5000000000018</v>
      </c>
      <c r="AC37" s="16">
        <f t="shared" si="4"/>
        <v>722.90000000000146</v>
      </c>
      <c r="AD37" s="17">
        <f t="shared" si="5"/>
        <v>9.4255241472827969</v>
      </c>
      <c r="AE37" s="1"/>
      <c r="AF37" s="1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2:83" ht="18" customHeight="1">
      <c r="B38" s="34" t="s">
        <v>49</v>
      </c>
      <c r="C38" s="20">
        <v>156.30000000000001</v>
      </c>
      <c r="D38" s="20">
        <v>497.3</v>
      </c>
      <c r="E38" s="20">
        <v>452.5</v>
      </c>
      <c r="F38" s="20">
        <v>346.7</v>
      </c>
      <c r="G38" s="20">
        <v>442.3</v>
      </c>
      <c r="H38" s="20">
        <v>370.3</v>
      </c>
      <c r="I38" s="20">
        <v>416.1</v>
      </c>
      <c r="J38" s="20">
        <v>346.2</v>
      </c>
      <c r="K38" s="20">
        <v>329.5</v>
      </c>
      <c r="L38" s="20">
        <v>408.7</v>
      </c>
      <c r="M38" s="20">
        <v>385.3</v>
      </c>
      <c r="N38" s="20">
        <v>444.1</v>
      </c>
      <c r="O38" s="20">
        <f t="shared" si="13"/>
        <v>4595.3</v>
      </c>
      <c r="P38" s="20">
        <v>499.1</v>
      </c>
      <c r="Q38" s="20">
        <v>462.3</v>
      </c>
      <c r="R38" s="20">
        <v>475.3</v>
      </c>
      <c r="S38" s="20">
        <v>372.8</v>
      </c>
      <c r="T38" s="20">
        <v>381.8</v>
      </c>
      <c r="U38" s="20">
        <v>426.3</v>
      </c>
      <c r="V38" s="20">
        <v>479.5</v>
      </c>
      <c r="W38" s="20">
        <v>442.6</v>
      </c>
      <c r="X38" s="20">
        <v>432.5</v>
      </c>
      <c r="Y38" s="20">
        <v>577.70000000000005</v>
      </c>
      <c r="Z38" s="20">
        <v>467</v>
      </c>
      <c r="AA38" s="20">
        <v>666</v>
      </c>
      <c r="AB38" s="20">
        <f t="shared" ref="AB38:AB45" si="16">SUM(P38:AA38)</f>
        <v>5682.9000000000005</v>
      </c>
      <c r="AC38" s="20">
        <f t="shared" si="4"/>
        <v>1087.6000000000004</v>
      </c>
      <c r="AD38" s="21">
        <f t="shared" si="5"/>
        <v>23.667660435662533</v>
      </c>
      <c r="AE38" s="1"/>
      <c r="AF38" s="1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2:83" ht="18" customHeight="1">
      <c r="B39" s="34" t="s">
        <v>50</v>
      </c>
      <c r="C39" s="20">
        <v>78.7</v>
      </c>
      <c r="D39" s="20">
        <v>19.2</v>
      </c>
      <c r="E39" s="20">
        <v>20.9</v>
      </c>
      <c r="F39" s="20">
        <v>18.399999999999999</v>
      </c>
      <c r="G39" s="20">
        <v>17.5</v>
      </c>
      <c r="H39" s="20">
        <v>15.8</v>
      </c>
      <c r="I39" s="20">
        <v>18.399999999999999</v>
      </c>
      <c r="J39" s="20">
        <v>14</v>
      </c>
      <c r="K39" s="20">
        <v>14.5</v>
      </c>
      <c r="L39" s="20">
        <v>154.1</v>
      </c>
      <c r="M39" s="20">
        <v>207.2</v>
      </c>
      <c r="N39" s="20">
        <v>494.3</v>
      </c>
      <c r="O39" s="20">
        <f t="shared" si="13"/>
        <v>1073</v>
      </c>
      <c r="P39" s="20">
        <v>384.8</v>
      </c>
      <c r="Q39" s="20">
        <v>32.6</v>
      </c>
      <c r="R39" s="20">
        <v>23.9</v>
      </c>
      <c r="S39" s="20">
        <v>29.9</v>
      </c>
      <c r="T39" s="20">
        <v>20.399999999999999</v>
      </c>
      <c r="U39" s="20">
        <v>16.3</v>
      </c>
      <c r="V39" s="20">
        <v>18.2</v>
      </c>
      <c r="W39" s="20">
        <v>16</v>
      </c>
      <c r="X39" s="20">
        <v>15.6</v>
      </c>
      <c r="Y39" s="20">
        <v>139</v>
      </c>
      <c r="Z39" s="20">
        <v>188.6</v>
      </c>
      <c r="AA39" s="20">
        <v>403.6</v>
      </c>
      <c r="AB39" s="20">
        <f t="shared" si="16"/>
        <v>1288.9000000000001</v>
      </c>
      <c r="AC39" s="20">
        <f t="shared" si="4"/>
        <v>215.90000000000009</v>
      </c>
      <c r="AD39" s="21">
        <f t="shared" si="5"/>
        <v>20.121155638397028</v>
      </c>
      <c r="AE39" s="1"/>
      <c r="AF39" s="1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2:83" ht="18" customHeight="1">
      <c r="B40" s="34" t="s">
        <v>51</v>
      </c>
      <c r="C40" s="20">
        <v>25.5</v>
      </c>
      <c r="D40" s="20">
        <v>17.7</v>
      </c>
      <c r="E40" s="20">
        <v>18.899999999999999</v>
      </c>
      <c r="F40" s="20">
        <v>19.3</v>
      </c>
      <c r="G40" s="20">
        <v>18.100000000000001</v>
      </c>
      <c r="H40" s="20">
        <v>17.899999999999999</v>
      </c>
      <c r="I40" s="20">
        <v>18.899999999999999</v>
      </c>
      <c r="J40" s="20">
        <v>17.399999999999999</v>
      </c>
      <c r="K40" s="20">
        <v>16.399999999999999</v>
      </c>
      <c r="L40" s="20">
        <v>30.2</v>
      </c>
      <c r="M40" s="20">
        <v>21.5</v>
      </c>
      <c r="N40" s="20">
        <v>17.7</v>
      </c>
      <c r="O40" s="20">
        <f t="shared" si="13"/>
        <v>239.5</v>
      </c>
      <c r="P40" s="20">
        <v>20.399999999999999</v>
      </c>
      <c r="Q40" s="20">
        <v>14.8</v>
      </c>
      <c r="R40" s="20">
        <v>15.5</v>
      </c>
      <c r="S40" s="20">
        <v>14.2</v>
      </c>
      <c r="T40" s="20">
        <v>19.2</v>
      </c>
      <c r="U40" s="20">
        <v>11.8</v>
      </c>
      <c r="V40" s="20">
        <v>17.899999999999999</v>
      </c>
      <c r="W40" s="20">
        <v>13</v>
      </c>
      <c r="X40" s="20">
        <v>12.2</v>
      </c>
      <c r="Y40" s="20">
        <v>15.9</v>
      </c>
      <c r="Z40" s="20">
        <v>22.6</v>
      </c>
      <c r="AA40" s="20">
        <v>22.5</v>
      </c>
      <c r="AB40" s="20">
        <f t="shared" si="16"/>
        <v>200</v>
      </c>
      <c r="AC40" s="20">
        <f t="shared" si="4"/>
        <v>-39.5</v>
      </c>
      <c r="AD40" s="21">
        <f t="shared" si="5"/>
        <v>-16.492693110647181</v>
      </c>
      <c r="AE40" s="1"/>
      <c r="AF40" s="1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2:83" ht="18" customHeight="1">
      <c r="B41" s="34" t="s">
        <v>52</v>
      </c>
      <c r="C41" s="20">
        <v>11.1</v>
      </c>
      <c r="D41" s="20">
        <v>34.1</v>
      </c>
      <c r="E41" s="20">
        <v>34.4</v>
      </c>
      <c r="F41" s="20">
        <v>34.4</v>
      </c>
      <c r="G41" s="20">
        <v>1.9</v>
      </c>
      <c r="H41" s="20">
        <v>22.1</v>
      </c>
      <c r="I41" s="20">
        <v>67.5</v>
      </c>
      <c r="J41" s="20">
        <v>66</v>
      </c>
      <c r="K41" s="20">
        <v>62.3</v>
      </c>
      <c r="L41" s="20">
        <v>65.400000000000006</v>
      </c>
      <c r="M41" s="20">
        <v>61.2</v>
      </c>
      <c r="N41" s="20">
        <v>72.400000000000006</v>
      </c>
      <c r="O41" s="20">
        <f t="shared" si="13"/>
        <v>532.80000000000007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f t="shared" si="16"/>
        <v>0</v>
      </c>
      <c r="AC41" s="20">
        <f t="shared" si="4"/>
        <v>-532.80000000000007</v>
      </c>
      <c r="AD41" s="21">
        <f t="shared" si="5"/>
        <v>-100</v>
      </c>
      <c r="AE41" s="1"/>
      <c r="AF41" s="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2:83" ht="18" customHeight="1">
      <c r="B42" s="34" t="s">
        <v>53</v>
      </c>
      <c r="C42" s="20">
        <v>66.8</v>
      </c>
      <c r="D42" s="20">
        <v>77.7</v>
      </c>
      <c r="E42" s="20">
        <v>82.4</v>
      </c>
      <c r="F42" s="20">
        <v>76.5</v>
      </c>
      <c r="G42" s="20">
        <v>80.400000000000006</v>
      </c>
      <c r="H42" s="20">
        <v>90.6</v>
      </c>
      <c r="I42" s="20">
        <v>79.8</v>
      </c>
      <c r="J42" s="20">
        <v>79.8</v>
      </c>
      <c r="K42" s="20">
        <v>81.400000000000006</v>
      </c>
      <c r="L42" s="20">
        <v>75.2</v>
      </c>
      <c r="M42" s="20">
        <v>78.900000000000006</v>
      </c>
      <c r="N42" s="20">
        <v>67.8</v>
      </c>
      <c r="O42" s="20">
        <f t="shared" si="13"/>
        <v>937.29999999999984</v>
      </c>
      <c r="P42" s="20">
        <v>76.3</v>
      </c>
      <c r="Q42" s="20">
        <v>80.599999999999994</v>
      </c>
      <c r="R42" s="20">
        <v>88.4</v>
      </c>
      <c r="S42" s="20">
        <v>88.5</v>
      </c>
      <c r="T42" s="20">
        <v>84.3</v>
      </c>
      <c r="U42" s="20">
        <v>80</v>
      </c>
      <c r="V42" s="20">
        <v>81.8</v>
      </c>
      <c r="W42" s="20">
        <v>83.2</v>
      </c>
      <c r="X42" s="20">
        <v>82.8</v>
      </c>
      <c r="Y42" s="20">
        <v>77.2</v>
      </c>
      <c r="Z42" s="20">
        <v>77.900000000000006</v>
      </c>
      <c r="AA42" s="20">
        <v>74</v>
      </c>
      <c r="AB42" s="20">
        <f t="shared" si="16"/>
        <v>975</v>
      </c>
      <c r="AC42" s="20">
        <f t="shared" si="4"/>
        <v>37.700000000000159</v>
      </c>
      <c r="AD42" s="21">
        <f t="shared" si="5"/>
        <v>4.0221914008321953</v>
      </c>
      <c r="AE42" s="18"/>
      <c r="AF42" s="1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2:83" ht="17.25" customHeight="1">
      <c r="B43" s="34" t="s">
        <v>54</v>
      </c>
      <c r="C43" s="20">
        <v>24.8</v>
      </c>
      <c r="D43" s="20">
        <v>27.7</v>
      </c>
      <c r="E43" s="20">
        <v>28.8</v>
      </c>
      <c r="F43" s="20">
        <v>30</v>
      </c>
      <c r="G43" s="20">
        <v>24.4</v>
      </c>
      <c r="H43" s="20">
        <v>25.4</v>
      </c>
      <c r="I43" s="20">
        <v>23.9</v>
      </c>
      <c r="J43" s="20">
        <v>22.6</v>
      </c>
      <c r="K43" s="20">
        <v>21.7</v>
      </c>
      <c r="L43" s="20">
        <v>22.2</v>
      </c>
      <c r="M43" s="20">
        <v>21.3</v>
      </c>
      <c r="N43" s="20">
        <v>18.899999999999999</v>
      </c>
      <c r="O43" s="20">
        <f t="shared" si="13"/>
        <v>291.69999999999993</v>
      </c>
      <c r="P43" s="20">
        <v>19.899999999999999</v>
      </c>
      <c r="Q43" s="20">
        <v>21</v>
      </c>
      <c r="R43" s="20">
        <v>20.3</v>
      </c>
      <c r="S43" s="20">
        <v>20.7</v>
      </c>
      <c r="T43" s="20">
        <v>21.6</v>
      </c>
      <c r="U43" s="20">
        <v>21.1</v>
      </c>
      <c r="V43" s="20">
        <v>20.100000000000001</v>
      </c>
      <c r="W43" s="20">
        <v>19.899999999999999</v>
      </c>
      <c r="X43" s="20">
        <v>19.399999999999999</v>
      </c>
      <c r="Y43" s="20">
        <v>23.1</v>
      </c>
      <c r="Z43" s="20">
        <v>18.7</v>
      </c>
      <c r="AA43" s="20">
        <v>19.899999999999999</v>
      </c>
      <c r="AB43" s="20">
        <f t="shared" si="16"/>
        <v>245.7</v>
      </c>
      <c r="AC43" s="20">
        <f t="shared" si="4"/>
        <v>-45.999999999999943</v>
      </c>
      <c r="AD43" s="21">
        <f t="shared" si="5"/>
        <v>-15.769626328419594</v>
      </c>
      <c r="AE43" s="1"/>
      <c r="AF43" s="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2:83" ht="19.5" customHeight="1">
      <c r="B44" s="34" t="s">
        <v>35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f t="shared" si="13"/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f t="shared" si="16"/>
        <v>0</v>
      </c>
      <c r="AC44" s="20">
        <f t="shared" si="4"/>
        <v>0</v>
      </c>
      <c r="AD44" s="21">
        <v>0</v>
      </c>
      <c r="AE44" s="7"/>
      <c r="AF44" s="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2:83" ht="18" customHeight="1">
      <c r="B45" s="32" t="s">
        <v>55</v>
      </c>
      <c r="C45" s="16">
        <v>63.1</v>
      </c>
      <c r="D45" s="16">
        <v>99.2</v>
      </c>
      <c r="E45" s="16">
        <v>76.2</v>
      </c>
      <c r="F45" s="16">
        <v>83.6</v>
      </c>
      <c r="G45" s="16">
        <v>86.6</v>
      </c>
      <c r="H45" s="16">
        <v>58.5</v>
      </c>
      <c r="I45" s="16">
        <v>67.7</v>
      </c>
      <c r="J45" s="16">
        <v>66.599999999999994</v>
      </c>
      <c r="K45" s="16">
        <v>56.2</v>
      </c>
      <c r="L45" s="16">
        <v>111.2</v>
      </c>
      <c r="M45" s="16">
        <v>105.2</v>
      </c>
      <c r="N45" s="16">
        <v>97.4</v>
      </c>
      <c r="O45" s="16">
        <f t="shared" si="13"/>
        <v>971.50000000000023</v>
      </c>
      <c r="P45" s="16">
        <v>90.8</v>
      </c>
      <c r="Q45" s="16">
        <v>74.8</v>
      </c>
      <c r="R45" s="16">
        <v>82.4</v>
      </c>
      <c r="S45" s="16">
        <v>81.099999999999994</v>
      </c>
      <c r="T45" s="16">
        <v>109</v>
      </c>
      <c r="U45" s="16">
        <v>83.2</v>
      </c>
      <c r="V45" s="16">
        <v>72.8</v>
      </c>
      <c r="W45" s="16">
        <v>73.099999999999994</v>
      </c>
      <c r="X45" s="16">
        <v>75.8</v>
      </c>
      <c r="Y45" s="16">
        <v>77.599999999999994</v>
      </c>
      <c r="Z45" s="16">
        <v>63.5</v>
      </c>
      <c r="AA45" s="16">
        <v>79.599999999999994</v>
      </c>
      <c r="AB45" s="16">
        <f t="shared" si="16"/>
        <v>963.7</v>
      </c>
      <c r="AC45" s="16">
        <f t="shared" si="4"/>
        <v>-7.8000000000001819</v>
      </c>
      <c r="AD45" s="17">
        <f t="shared" si="5"/>
        <v>-0.8028821410190613</v>
      </c>
      <c r="AE45" s="7"/>
      <c r="AF45" s="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2:83" ht="22.5" customHeight="1">
      <c r="B46" s="15" t="s">
        <v>56</v>
      </c>
      <c r="C46" s="38">
        <f t="shared" ref="C46:AB46" si="17">+C47+C50+C51</f>
        <v>1900.5</v>
      </c>
      <c r="D46" s="38">
        <f t="shared" si="17"/>
        <v>1847.9</v>
      </c>
      <c r="E46" s="38">
        <f t="shared" si="17"/>
        <v>1971.5</v>
      </c>
      <c r="F46" s="38">
        <f t="shared" si="17"/>
        <v>1835.1</v>
      </c>
      <c r="G46" s="38">
        <f t="shared" si="17"/>
        <v>1987.6</v>
      </c>
      <c r="H46" s="38">
        <f t="shared" si="17"/>
        <v>1824.8</v>
      </c>
      <c r="I46" s="38">
        <f t="shared" si="17"/>
        <v>2096.1</v>
      </c>
      <c r="J46" s="38">
        <f t="shared" si="17"/>
        <v>1982.6999999999998</v>
      </c>
      <c r="K46" s="38">
        <f t="shared" si="17"/>
        <v>1851.4</v>
      </c>
      <c r="L46" s="38">
        <f t="shared" si="17"/>
        <v>2179.4</v>
      </c>
      <c r="M46" s="38">
        <f t="shared" si="17"/>
        <v>2150.6</v>
      </c>
      <c r="N46" s="38">
        <f t="shared" si="17"/>
        <v>2167.9</v>
      </c>
      <c r="O46" s="38">
        <f t="shared" si="17"/>
        <v>23795.499999999993</v>
      </c>
      <c r="P46" s="38">
        <f t="shared" si="17"/>
        <v>1914.1</v>
      </c>
      <c r="Q46" s="38">
        <f t="shared" si="17"/>
        <v>1782</v>
      </c>
      <c r="R46" s="38">
        <f t="shared" si="17"/>
        <v>2135</v>
      </c>
      <c r="S46" s="38">
        <f t="shared" si="17"/>
        <v>2201.1</v>
      </c>
      <c r="T46" s="38">
        <f t="shared" si="17"/>
        <v>2292.6</v>
      </c>
      <c r="U46" s="38">
        <f t="shared" si="17"/>
        <v>2090.2999999999997</v>
      </c>
      <c r="V46" s="38">
        <f t="shared" si="17"/>
        <v>2352.2000000000003</v>
      </c>
      <c r="W46" s="38">
        <f t="shared" si="17"/>
        <v>2293.6</v>
      </c>
      <c r="X46" s="38">
        <f t="shared" si="17"/>
        <v>2173.8000000000002</v>
      </c>
      <c r="Y46" s="38">
        <f t="shared" si="17"/>
        <v>2460.5</v>
      </c>
      <c r="Z46" s="38">
        <f t="shared" si="17"/>
        <v>2458</v>
      </c>
      <c r="AA46" s="38">
        <f t="shared" si="17"/>
        <v>2409.6</v>
      </c>
      <c r="AB46" s="38">
        <f t="shared" si="17"/>
        <v>26562.799999999999</v>
      </c>
      <c r="AC46" s="38">
        <f t="shared" si="4"/>
        <v>2767.3000000000065</v>
      </c>
      <c r="AD46" s="39">
        <f t="shared" si="5"/>
        <v>11.629509781261193</v>
      </c>
      <c r="AE46" s="40"/>
      <c r="AF46" s="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2:83" ht="18.75" customHeight="1">
      <c r="B47" s="41" t="s">
        <v>57</v>
      </c>
      <c r="C47" s="42">
        <f t="shared" ref="C47:AB47" si="18">SUM(C48:C49)</f>
        <v>1447.5</v>
      </c>
      <c r="D47" s="42">
        <f t="shared" si="18"/>
        <v>1424.4</v>
      </c>
      <c r="E47" s="42">
        <f t="shared" si="18"/>
        <v>1531.1</v>
      </c>
      <c r="F47" s="42">
        <f t="shared" si="18"/>
        <v>1350.1</v>
      </c>
      <c r="G47" s="42">
        <f t="shared" si="18"/>
        <v>1610.7</v>
      </c>
      <c r="H47" s="42">
        <f t="shared" si="18"/>
        <v>1477.4</v>
      </c>
      <c r="I47" s="42">
        <f t="shared" si="18"/>
        <v>1690.9</v>
      </c>
      <c r="J47" s="42">
        <f t="shared" si="18"/>
        <v>1527.1</v>
      </c>
      <c r="K47" s="42">
        <f t="shared" si="18"/>
        <v>1461.8</v>
      </c>
      <c r="L47" s="42">
        <f t="shared" si="18"/>
        <v>1885.3</v>
      </c>
      <c r="M47" s="42">
        <f t="shared" si="18"/>
        <v>1834.7</v>
      </c>
      <c r="N47" s="42">
        <f t="shared" si="18"/>
        <v>1801.6</v>
      </c>
      <c r="O47" s="42">
        <f t="shared" si="18"/>
        <v>19042.599999999995</v>
      </c>
      <c r="P47" s="42">
        <f t="shared" si="18"/>
        <v>1429.6999999999998</v>
      </c>
      <c r="Q47" s="42">
        <f t="shared" si="18"/>
        <v>1308.2</v>
      </c>
      <c r="R47" s="42">
        <f t="shared" si="18"/>
        <v>1651.9</v>
      </c>
      <c r="S47" s="42">
        <f t="shared" si="18"/>
        <v>1704.6</v>
      </c>
      <c r="T47" s="42">
        <f t="shared" si="18"/>
        <v>1848.2</v>
      </c>
      <c r="U47" s="42">
        <f t="shared" si="18"/>
        <v>1676.6</v>
      </c>
      <c r="V47" s="42">
        <f t="shared" si="18"/>
        <v>1899.4</v>
      </c>
      <c r="W47" s="42">
        <f t="shared" si="18"/>
        <v>1773.7</v>
      </c>
      <c r="X47" s="42">
        <f t="shared" si="18"/>
        <v>1731.9</v>
      </c>
      <c r="Y47" s="42">
        <f t="shared" si="18"/>
        <v>2136.6</v>
      </c>
      <c r="Z47" s="42">
        <f t="shared" si="18"/>
        <v>2100.6</v>
      </c>
      <c r="AA47" s="42">
        <f t="shared" si="18"/>
        <v>2053.1</v>
      </c>
      <c r="AB47" s="42">
        <f t="shared" si="18"/>
        <v>21314.5</v>
      </c>
      <c r="AC47" s="42">
        <f t="shared" si="4"/>
        <v>2271.9000000000051</v>
      </c>
      <c r="AD47" s="43">
        <f t="shared" si="5"/>
        <v>11.930618718032232</v>
      </c>
      <c r="AE47" s="1"/>
      <c r="AF47" s="1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2:83" ht="20.25" customHeight="1">
      <c r="B48" s="34" t="s">
        <v>58</v>
      </c>
      <c r="C48" s="36">
        <v>1435.4</v>
      </c>
      <c r="D48" s="36">
        <v>1424.4</v>
      </c>
      <c r="E48" s="36">
        <v>1531.1</v>
      </c>
      <c r="F48" s="36">
        <v>1350.1</v>
      </c>
      <c r="G48" s="36">
        <v>1594</v>
      </c>
      <c r="H48" s="36">
        <v>1476.7</v>
      </c>
      <c r="I48" s="36">
        <v>1594.9</v>
      </c>
      <c r="J48" s="36">
        <v>1526.3</v>
      </c>
      <c r="K48" s="36">
        <v>1461.8</v>
      </c>
      <c r="L48" s="36">
        <v>1885.3</v>
      </c>
      <c r="M48" s="36">
        <v>1834.7</v>
      </c>
      <c r="N48" s="36">
        <v>1801.6</v>
      </c>
      <c r="O48" s="20">
        <f>SUM(C48:N48)</f>
        <v>18916.299999999996</v>
      </c>
      <c r="P48" s="36">
        <v>1420.1</v>
      </c>
      <c r="Q48" s="36">
        <v>1308.2</v>
      </c>
      <c r="R48" s="36">
        <v>1651.9</v>
      </c>
      <c r="S48" s="36">
        <v>1704.6</v>
      </c>
      <c r="T48" s="36">
        <v>1848.2</v>
      </c>
      <c r="U48" s="36">
        <v>1676.6</v>
      </c>
      <c r="V48" s="36">
        <v>1899.4</v>
      </c>
      <c r="W48" s="36">
        <v>1773.7</v>
      </c>
      <c r="X48" s="36">
        <v>1731.9</v>
      </c>
      <c r="Y48" s="36">
        <v>2136.6</v>
      </c>
      <c r="Z48" s="36">
        <v>2014</v>
      </c>
      <c r="AA48" s="36">
        <v>2073.1</v>
      </c>
      <c r="AB48" s="20">
        <f>SUM(P48:AA48)</f>
        <v>21238.3</v>
      </c>
      <c r="AC48" s="20">
        <f t="shared" si="4"/>
        <v>2322.0000000000036</v>
      </c>
      <c r="AD48" s="21">
        <f t="shared" si="5"/>
        <v>12.275127799834028</v>
      </c>
      <c r="AE48" s="1"/>
      <c r="AF48" s="1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2:44" ht="19.5" customHeight="1">
      <c r="B49" s="34" t="s">
        <v>35</v>
      </c>
      <c r="C49" s="36">
        <v>12.1</v>
      </c>
      <c r="D49" s="36">
        <v>0</v>
      </c>
      <c r="E49" s="36">
        <v>0</v>
      </c>
      <c r="F49" s="36">
        <v>0</v>
      </c>
      <c r="G49" s="36">
        <v>16.7</v>
      </c>
      <c r="H49" s="36">
        <v>0.7</v>
      </c>
      <c r="I49" s="36">
        <v>96</v>
      </c>
      <c r="J49" s="36">
        <v>0.8</v>
      </c>
      <c r="K49" s="36">
        <v>0</v>
      </c>
      <c r="L49" s="36">
        <v>0</v>
      </c>
      <c r="M49" s="36">
        <v>0</v>
      </c>
      <c r="N49" s="36">
        <v>0</v>
      </c>
      <c r="O49" s="20">
        <f>SUM(C49:N49)</f>
        <v>126.3</v>
      </c>
      <c r="P49" s="36">
        <v>9.6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86.6</v>
      </c>
      <c r="AA49" s="36">
        <v>-20</v>
      </c>
      <c r="AB49" s="20">
        <f>SUM(P49:AA49)</f>
        <v>76.199999999999989</v>
      </c>
      <c r="AC49" s="20">
        <f t="shared" si="4"/>
        <v>-50.100000000000009</v>
      </c>
      <c r="AD49" s="21">
        <f t="shared" si="5"/>
        <v>-39.667458432304045</v>
      </c>
      <c r="AE49" s="1"/>
      <c r="AF49" s="1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2:44" ht="18" customHeight="1">
      <c r="B50" s="41" t="s">
        <v>59</v>
      </c>
      <c r="C50" s="44">
        <v>25.6</v>
      </c>
      <c r="D50" s="44">
        <v>0</v>
      </c>
      <c r="E50" s="44">
        <v>2.5</v>
      </c>
      <c r="F50" s="44">
        <v>2.1</v>
      </c>
      <c r="G50" s="44">
        <v>0</v>
      </c>
      <c r="H50" s="44">
        <v>1.3</v>
      </c>
      <c r="I50" s="44">
        <v>0</v>
      </c>
      <c r="J50" s="44">
        <v>0</v>
      </c>
      <c r="K50" s="44">
        <v>0.7</v>
      </c>
      <c r="L50" s="44">
        <v>0</v>
      </c>
      <c r="M50" s="44">
        <v>1.6</v>
      </c>
      <c r="N50" s="44">
        <v>0</v>
      </c>
      <c r="O50" s="42">
        <f>SUM(C50:N50)</f>
        <v>33.800000000000004</v>
      </c>
      <c r="P50" s="44">
        <v>0.5</v>
      </c>
      <c r="Q50" s="44">
        <v>0.5</v>
      </c>
      <c r="R50" s="44">
        <v>0</v>
      </c>
      <c r="S50" s="44">
        <v>0.4</v>
      </c>
      <c r="T50" s="44">
        <v>0</v>
      </c>
      <c r="U50" s="44">
        <v>4.8</v>
      </c>
      <c r="V50" s="44">
        <v>1.4</v>
      </c>
      <c r="W50" s="44">
        <v>1.5</v>
      </c>
      <c r="X50" s="44">
        <v>0</v>
      </c>
      <c r="Y50" s="44">
        <v>0.9</v>
      </c>
      <c r="Z50" s="44">
        <v>0</v>
      </c>
      <c r="AA50" s="44">
        <v>2.2000000000000002</v>
      </c>
      <c r="AB50" s="42">
        <f>SUM(P50:AA50)</f>
        <v>12.2</v>
      </c>
      <c r="AC50" s="42">
        <f t="shared" si="4"/>
        <v>-21.600000000000005</v>
      </c>
      <c r="AD50" s="43">
        <f t="shared" si="5"/>
        <v>-63.905325443786985</v>
      </c>
      <c r="AE50" s="1"/>
      <c r="AF50" s="1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2:44" ht="18" customHeight="1">
      <c r="B51" s="41" t="s">
        <v>60</v>
      </c>
      <c r="C51" s="42">
        <f t="shared" ref="C51:AB51" si="19">SUM(C52:C54)</f>
        <v>427.4</v>
      </c>
      <c r="D51" s="42">
        <f t="shared" si="19"/>
        <v>423.5</v>
      </c>
      <c r="E51" s="42">
        <f t="shared" si="19"/>
        <v>437.9</v>
      </c>
      <c r="F51" s="42">
        <f t="shared" si="19"/>
        <v>482.9</v>
      </c>
      <c r="G51" s="42">
        <f t="shared" si="19"/>
        <v>376.9</v>
      </c>
      <c r="H51" s="42">
        <f t="shared" si="19"/>
        <v>346.09999999999997</v>
      </c>
      <c r="I51" s="42">
        <f t="shared" si="19"/>
        <v>405.2</v>
      </c>
      <c r="J51" s="42">
        <f t="shared" si="19"/>
        <v>455.59999999999997</v>
      </c>
      <c r="K51" s="42">
        <f t="shared" si="19"/>
        <v>388.9</v>
      </c>
      <c r="L51" s="42">
        <f t="shared" si="19"/>
        <v>294.10000000000002</v>
      </c>
      <c r="M51" s="42">
        <f t="shared" si="19"/>
        <v>314.3</v>
      </c>
      <c r="N51" s="42">
        <f t="shared" si="19"/>
        <v>366.3</v>
      </c>
      <c r="O51" s="42">
        <f t="shared" si="19"/>
        <v>4719.0999999999995</v>
      </c>
      <c r="P51" s="42">
        <f t="shared" si="19"/>
        <v>483.9</v>
      </c>
      <c r="Q51" s="42">
        <f t="shared" si="19"/>
        <v>473.3</v>
      </c>
      <c r="R51" s="42">
        <f t="shared" si="19"/>
        <v>483.1</v>
      </c>
      <c r="S51" s="42">
        <f t="shared" si="19"/>
        <v>496.1</v>
      </c>
      <c r="T51" s="42">
        <f t="shared" si="19"/>
        <v>444.40000000000003</v>
      </c>
      <c r="U51" s="42">
        <f t="shared" si="19"/>
        <v>408.90000000000003</v>
      </c>
      <c r="V51" s="42">
        <f t="shared" si="19"/>
        <v>451.4</v>
      </c>
      <c r="W51" s="42">
        <f t="shared" si="19"/>
        <v>518.4</v>
      </c>
      <c r="X51" s="42">
        <f t="shared" si="19"/>
        <v>441.9</v>
      </c>
      <c r="Y51" s="42">
        <f t="shared" si="19"/>
        <v>323</v>
      </c>
      <c r="Z51" s="42">
        <f t="shared" si="19"/>
        <v>357.4</v>
      </c>
      <c r="AA51" s="42">
        <f t="shared" si="19"/>
        <v>354.3</v>
      </c>
      <c r="AB51" s="42">
        <f t="shared" si="19"/>
        <v>5236.0999999999995</v>
      </c>
      <c r="AC51" s="42">
        <f t="shared" si="4"/>
        <v>517</v>
      </c>
      <c r="AD51" s="43">
        <f t="shared" si="5"/>
        <v>10.955478798923526</v>
      </c>
      <c r="AE51" s="1"/>
      <c r="AF51" s="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2:44" ht="18.75" customHeight="1">
      <c r="B52" s="34" t="s">
        <v>61</v>
      </c>
      <c r="C52" s="36">
        <v>388.5</v>
      </c>
      <c r="D52" s="36">
        <v>394.2</v>
      </c>
      <c r="E52" s="36">
        <v>398.4</v>
      </c>
      <c r="F52" s="36">
        <v>436.8</v>
      </c>
      <c r="G52" s="36">
        <v>343.2</v>
      </c>
      <c r="H52" s="36">
        <v>314.2</v>
      </c>
      <c r="I52" s="36">
        <v>358.3</v>
      </c>
      <c r="J52" s="36">
        <v>421.9</v>
      </c>
      <c r="K52" s="36">
        <v>355.4</v>
      </c>
      <c r="L52" s="36">
        <v>255.2</v>
      </c>
      <c r="M52" s="36">
        <v>287.8</v>
      </c>
      <c r="N52" s="36">
        <v>329.5</v>
      </c>
      <c r="O52" s="20">
        <f t="shared" ref="O52:O58" si="20">SUM(C52:N52)</f>
        <v>4283.3999999999996</v>
      </c>
      <c r="P52" s="36">
        <v>442.7</v>
      </c>
      <c r="Q52" s="36">
        <v>437.2</v>
      </c>
      <c r="R52" s="36">
        <v>448</v>
      </c>
      <c r="S52" s="36">
        <v>460.6</v>
      </c>
      <c r="T52" s="36">
        <v>407</v>
      </c>
      <c r="U52" s="36">
        <v>378.6</v>
      </c>
      <c r="V52" s="36">
        <v>418.3</v>
      </c>
      <c r="W52" s="36">
        <v>488</v>
      </c>
      <c r="X52" s="36">
        <v>407.4</v>
      </c>
      <c r="Y52" s="36">
        <v>293.2</v>
      </c>
      <c r="Z52" s="36">
        <v>332.7</v>
      </c>
      <c r="AA52" s="36">
        <v>325</v>
      </c>
      <c r="AB52" s="20">
        <f t="shared" ref="AB52:AB58" si="21">SUM(P52:AA52)</f>
        <v>4838.7</v>
      </c>
      <c r="AC52" s="20">
        <f t="shared" si="4"/>
        <v>555.30000000000018</v>
      </c>
      <c r="AD52" s="21">
        <f t="shared" si="5"/>
        <v>12.964000560302569</v>
      </c>
      <c r="AE52" s="45"/>
      <c r="AF52" s="1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2:44" ht="18.75" customHeight="1">
      <c r="B53" s="34" t="s">
        <v>62</v>
      </c>
      <c r="C53" s="36">
        <v>12</v>
      </c>
      <c r="D53" s="36">
        <v>11</v>
      </c>
      <c r="E53" s="36">
        <v>11.5</v>
      </c>
      <c r="F53" s="36">
        <v>11.7</v>
      </c>
      <c r="G53" s="36">
        <v>12.7</v>
      </c>
      <c r="H53" s="36">
        <v>12</v>
      </c>
      <c r="I53" s="36">
        <v>13.9</v>
      </c>
      <c r="J53" s="36">
        <v>12.9</v>
      </c>
      <c r="K53" s="36">
        <v>12.2</v>
      </c>
      <c r="L53" s="36">
        <v>12.8</v>
      </c>
      <c r="M53" s="36">
        <v>10.7</v>
      </c>
      <c r="N53" s="36">
        <v>9.3000000000000007</v>
      </c>
      <c r="O53" s="20">
        <f t="shared" si="20"/>
        <v>142.70000000000002</v>
      </c>
      <c r="P53" s="36">
        <v>13.9</v>
      </c>
      <c r="Q53" s="36">
        <v>11.8</v>
      </c>
      <c r="R53" s="36">
        <v>13.3</v>
      </c>
      <c r="S53" s="36">
        <v>12.1</v>
      </c>
      <c r="T53" s="36">
        <v>12.3</v>
      </c>
      <c r="U53" s="36">
        <v>12.1</v>
      </c>
      <c r="V53" s="36">
        <v>12.7</v>
      </c>
      <c r="W53" s="36">
        <v>11.2</v>
      </c>
      <c r="X53" s="36">
        <v>11.7</v>
      </c>
      <c r="Y53" s="36">
        <v>11.8</v>
      </c>
      <c r="Z53" s="36">
        <v>9.5</v>
      </c>
      <c r="AA53" s="36">
        <v>9.3000000000000007</v>
      </c>
      <c r="AB53" s="20">
        <f t="shared" si="21"/>
        <v>141.70000000000002</v>
      </c>
      <c r="AC53" s="20">
        <f t="shared" si="4"/>
        <v>-1</v>
      </c>
      <c r="AD53" s="21">
        <f t="shared" si="5"/>
        <v>-0.70077084793272593</v>
      </c>
      <c r="AE53" s="1"/>
      <c r="AF53" s="1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2:44" ht="18.75" customHeight="1">
      <c r="B54" s="34" t="s">
        <v>35</v>
      </c>
      <c r="C54" s="36">
        <v>26.9</v>
      </c>
      <c r="D54" s="36">
        <v>18.3</v>
      </c>
      <c r="E54" s="36">
        <v>28</v>
      </c>
      <c r="F54" s="36">
        <v>34.4</v>
      </c>
      <c r="G54" s="36">
        <v>21</v>
      </c>
      <c r="H54" s="36">
        <v>19.899999999999999</v>
      </c>
      <c r="I54" s="36">
        <v>33</v>
      </c>
      <c r="J54" s="36">
        <v>20.8</v>
      </c>
      <c r="K54" s="36">
        <v>21.3</v>
      </c>
      <c r="L54" s="36">
        <v>26.1</v>
      </c>
      <c r="M54" s="36">
        <v>15.8</v>
      </c>
      <c r="N54" s="36">
        <v>27.5</v>
      </c>
      <c r="O54" s="20">
        <f t="shared" si="20"/>
        <v>293</v>
      </c>
      <c r="P54" s="36">
        <v>27.3</v>
      </c>
      <c r="Q54" s="36">
        <v>24.3</v>
      </c>
      <c r="R54" s="36">
        <v>21.8</v>
      </c>
      <c r="S54" s="36">
        <v>23.4</v>
      </c>
      <c r="T54" s="36">
        <v>25.1</v>
      </c>
      <c r="U54" s="36">
        <v>18.2</v>
      </c>
      <c r="V54" s="36">
        <v>20.399999999999999</v>
      </c>
      <c r="W54" s="36">
        <v>19.2</v>
      </c>
      <c r="X54" s="36">
        <v>22.8</v>
      </c>
      <c r="Y54" s="36">
        <v>18</v>
      </c>
      <c r="Z54" s="36">
        <v>15.2</v>
      </c>
      <c r="AA54" s="36">
        <v>20</v>
      </c>
      <c r="AB54" s="20">
        <f t="shared" si="21"/>
        <v>255.7</v>
      </c>
      <c r="AC54" s="20">
        <f t="shared" si="4"/>
        <v>-37.300000000000011</v>
      </c>
      <c r="AD54" s="21">
        <f t="shared" si="5"/>
        <v>-12.730375426621166</v>
      </c>
      <c r="AE54" s="1"/>
      <c r="AF54" s="1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2:44" ht="20.25" customHeight="1">
      <c r="B55" s="15" t="s">
        <v>63</v>
      </c>
      <c r="C55" s="10">
        <v>12.2</v>
      </c>
      <c r="D55" s="10">
        <v>14.2</v>
      </c>
      <c r="E55" s="10">
        <v>6.3</v>
      </c>
      <c r="F55" s="10">
        <v>12.1</v>
      </c>
      <c r="G55" s="10">
        <v>33.200000000000003</v>
      </c>
      <c r="H55" s="10">
        <v>28.3</v>
      </c>
      <c r="I55" s="10">
        <v>30.1</v>
      </c>
      <c r="J55" s="10">
        <v>24.8</v>
      </c>
      <c r="K55" s="10">
        <v>22.5</v>
      </c>
      <c r="L55" s="10">
        <v>30.1</v>
      </c>
      <c r="M55" s="10">
        <v>27.9</v>
      </c>
      <c r="N55" s="10">
        <v>35.299999999999997</v>
      </c>
      <c r="O55" s="16">
        <f t="shared" si="20"/>
        <v>277</v>
      </c>
      <c r="P55" s="10">
        <v>37.1</v>
      </c>
      <c r="Q55" s="10">
        <v>33.6</v>
      </c>
      <c r="R55" s="10">
        <v>33.1</v>
      </c>
      <c r="S55" s="10">
        <v>28.8</v>
      </c>
      <c r="T55" s="10">
        <v>27.8</v>
      </c>
      <c r="U55" s="10">
        <v>32.5</v>
      </c>
      <c r="V55" s="10">
        <v>34.4</v>
      </c>
      <c r="W55" s="10">
        <v>31.9</v>
      </c>
      <c r="X55" s="10">
        <v>32.6</v>
      </c>
      <c r="Y55" s="10">
        <v>40.1</v>
      </c>
      <c r="Z55" s="10">
        <v>34.4</v>
      </c>
      <c r="AA55" s="10">
        <v>49.3</v>
      </c>
      <c r="AB55" s="16">
        <f t="shared" si="21"/>
        <v>415.60000000000008</v>
      </c>
      <c r="AC55" s="16">
        <f t="shared" si="4"/>
        <v>138.60000000000008</v>
      </c>
      <c r="AD55" s="17">
        <f t="shared" si="5"/>
        <v>50.036101083032527</v>
      </c>
      <c r="AE55" s="46"/>
      <c r="AF55" s="1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2:44" ht="20.25" customHeight="1">
      <c r="B56" s="15" t="s">
        <v>64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0.1</v>
      </c>
      <c r="O56" s="16">
        <f t="shared" si="20"/>
        <v>0.1</v>
      </c>
      <c r="P56" s="10">
        <v>0</v>
      </c>
      <c r="Q56" s="10">
        <v>0</v>
      </c>
      <c r="R56" s="10">
        <v>0.1</v>
      </c>
      <c r="S56" s="10">
        <v>0</v>
      </c>
      <c r="T56" s="10">
        <v>0.1</v>
      </c>
      <c r="U56" s="10">
        <v>0.1</v>
      </c>
      <c r="V56" s="10">
        <v>0.1</v>
      </c>
      <c r="W56" s="10">
        <v>0</v>
      </c>
      <c r="X56" s="10">
        <v>0</v>
      </c>
      <c r="Y56" s="10">
        <v>0.1</v>
      </c>
      <c r="Z56" s="10">
        <v>0.1</v>
      </c>
      <c r="AA56" s="10">
        <v>0</v>
      </c>
      <c r="AB56" s="16">
        <f t="shared" si="21"/>
        <v>0.6</v>
      </c>
      <c r="AC56" s="16">
        <f t="shared" si="4"/>
        <v>0.5</v>
      </c>
      <c r="AD56" s="17">
        <v>0</v>
      </c>
      <c r="AE56" s="1"/>
      <c r="AF56" s="1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2:44" ht="18" customHeight="1">
      <c r="B57" s="15" t="s">
        <v>65</v>
      </c>
      <c r="C57" s="10">
        <v>107.4</v>
      </c>
      <c r="D57" s="10">
        <v>215.3</v>
      </c>
      <c r="E57" s="10">
        <v>119.5</v>
      </c>
      <c r="F57" s="10">
        <v>108.1</v>
      </c>
      <c r="G57" s="10">
        <v>108.8</v>
      </c>
      <c r="H57" s="10">
        <v>104.7</v>
      </c>
      <c r="I57" s="10">
        <v>142.19999999999999</v>
      </c>
      <c r="J57" s="10">
        <v>108.4</v>
      </c>
      <c r="K57" s="10">
        <v>158.9</v>
      </c>
      <c r="L57" s="10">
        <v>110.9</v>
      </c>
      <c r="M57" s="10">
        <v>125.4</v>
      </c>
      <c r="N57" s="10">
        <v>142.80000000000001</v>
      </c>
      <c r="O57" s="16">
        <f t="shared" si="20"/>
        <v>1552.4</v>
      </c>
      <c r="P57" s="10">
        <v>107.3</v>
      </c>
      <c r="Q57" s="10">
        <v>115.2</v>
      </c>
      <c r="R57" s="10">
        <v>140.80000000000001</v>
      </c>
      <c r="S57" s="10">
        <v>116.1</v>
      </c>
      <c r="T57" s="10">
        <v>105</v>
      </c>
      <c r="U57" s="10">
        <v>131.19999999999999</v>
      </c>
      <c r="V57" s="10">
        <v>141.5</v>
      </c>
      <c r="W57" s="10">
        <v>117.7</v>
      </c>
      <c r="X57" s="10">
        <v>161.19999999999999</v>
      </c>
      <c r="Y57" s="10">
        <v>141.30000000000001</v>
      </c>
      <c r="Z57" s="10">
        <v>118.8</v>
      </c>
      <c r="AA57" s="10">
        <v>119</v>
      </c>
      <c r="AB57" s="16">
        <f t="shared" si="21"/>
        <v>1515.1</v>
      </c>
      <c r="AC57" s="16">
        <f t="shared" si="4"/>
        <v>-37.300000000000182</v>
      </c>
      <c r="AD57" s="17">
        <f t="shared" si="5"/>
        <v>-2.4027312548312407</v>
      </c>
      <c r="AE57" s="1"/>
      <c r="AF57" s="1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2:44" ht="20.25" customHeight="1">
      <c r="B58" s="15" t="s">
        <v>66</v>
      </c>
      <c r="C58" s="10">
        <v>0</v>
      </c>
      <c r="D58" s="10">
        <v>1.8</v>
      </c>
      <c r="E58" s="10">
        <v>0.1</v>
      </c>
      <c r="F58" s="10">
        <v>0.5</v>
      </c>
      <c r="G58" s="10">
        <v>0.5</v>
      </c>
      <c r="H58" s="10">
        <v>0.5</v>
      </c>
      <c r="I58" s="10">
        <v>0.7</v>
      </c>
      <c r="J58" s="10">
        <v>0.5</v>
      </c>
      <c r="K58" s="10">
        <v>0.8</v>
      </c>
      <c r="L58" s="10">
        <v>0.4</v>
      </c>
      <c r="M58" s="10">
        <v>0.5</v>
      </c>
      <c r="N58" s="10">
        <v>0.6</v>
      </c>
      <c r="O58" s="16">
        <f t="shared" si="20"/>
        <v>6.9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6">
        <f t="shared" si="21"/>
        <v>0</v>
      </c>
      <c r="AC58" s="16">
        <f t="shared" si="4"/>
        <v>-6.9</v>
      </c>
      <c r="AD58" s="17">
        <f t="shared" si="5"/>
        <v>-100</v>
      </c>
      <c r="AE58" s="45"/>
      <c r="AF58" s="45"/>
      <c r="AG58" s="47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2:44" ht="18" customHeight="1">
      <c r="B59" s="48" t="s">
        <v>67</v>
      </c>
      <c r="C59" s="16">
        <f t="shared" ref="C59:AB59" si="22">+C60+C70+C74</f>
        <v>311.39999999999998</v>
      </c>
      <c r="D59" s="16">
        <f t="shared" si="22"/>
        <v>244.69999999999996</v>
      </c>
      <c r="E59" s="16">
        <f t="shared" si="22"/>
        <v>339.3</v>
      </c>
      <c r="F59" s="16">
        <f t="shared" si="22"/>
        <v>371.49999999999994</v>
      </c>
      <c r="G59" s="16">
        <f t="shared" si="22"/>
        <v>382.59999999999997</v>
      </c>
      <c r="H59" s="16">
        <f t="shared" si="22"/>
        <v>360.49999999999994</v>
      </c>
      <c r="I59" s="16">
        <f t="shared" si="22"/>
        <v>412.2</v>
      </c>
      <c r="J59" s="16">
        <f t="shared" si="22"/>
        <v>383</v>
      </c>
      <c r="K59" s="16">
        <f t="shared" si="22"/>
        <v>334.49999999999994</v>
      </c>
      <c r="L59" s="16">
        <f t="shared" si="22"/>
        <v>462</v>
      </c>
      <c r="M59" s="16">
        <f t="shared" si="22"/>
        <v>409.40000000000003</v>
      </c>
      <c r="N59" s="16">
        <f t="shared" si="22"/>
        <v>426</v>
      </c>
      <c r="O59" s="16">
        <f t="shared" si="22"/>
        <v>4437.1000000000004</v>
      </c>
      <c r="P59" s="16">
        <f t="shared" si="22"/>
        <v>864.40000000000009</v>
      </c>
      <c r="Q59" s="16">
        <f t="shared" si="22"/>
        <v>1139.3</v>
      </c>
      <c r="R59" s="16">
        <f t="shared" si="22"/>
        <v>1500.2</v>
      </c>
      <c r="S59" s="16">
        <f t="shared" si="22"/>
        <v>2528.6000000000004</v>
      </c>
      <c r="T59" s="16">
        <f t="shared" si="22"/>
        <v>724.5</v>
      </c>
      <c r="U59" s="16">
        <f t="shared" si="22"/>
        <v>705.19999999999993</v>
      </c>
      <c r="V59" s="16">
        <f t="shared" si="22"/>
        <v>829.30000000000007</v>
      </c>
      <c r="W59" s="16">
        <f t="shared" si="22"/>
        <v>1020.1999999999999</v>
      </c>
      <c r="X59" s="16">
        <f t="shared" si="22"/>
        <v>1345.7</v>
      </c>
      <c r="Y59" s="16">
        <f t="shared" si="22"/>
        <v>1192.7</v>
      </c>
      <c r="Z59" s="16">
        <f t="shared" si="22"/>
        <v>963.60000000000014</v>
      </c>
      <c r="AA59" s="16">
        <f t="shared" si="22"/>
        <v>1183.0999999999999</v>
      </c>
      <c r="AB59" s="16">
        <f t="shared" si="22"/>
        <v>13996.799999999997</v>
      </c>
      <c r="AC59" s="16">
        <f t="shared" si="4"/>
        <v>9559.6999999999971</v>
      </c>
      <c r="AD59" s="17">
        <f t="shared" si="5"/>
        <v>215.44927993509268</v>
      </c>
      <c r="AE59" s="1"/>
      <c r="AF59" s="1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2:44" ht="18" customHeight="1">
      <c r="B60" s="49" t="s">
        <v>68</v>
      </c>
      <c r="C60" s="16">
        <f t="shared" ref="C60:AB60" si="23">+C61+C66</f>
        <v>97.899999999999991</v>
      </c>
      <c r="D60" s="16">
        <f t="shared" si="23"/>
        <v>88.099999999999966</v>
      </c>
      <c r="E60" s="16">
        <f t="shared" si="23"/>
        <v>160.19999999999999</v>
      </c>
      <c r="F60" s="16">
        <f t="shared" si="23"/>
        <v>196.4</v>
      </c>
      <c r="G60" s="16">
        <f t="shared" si="23"/>
        <v>215.79999999999998</v>
      </c>
      <c r="H60" s="16">
        <f t="shared" si="23"/>
        <v>191.2</v>
      </c>
      <c r="I60" s="16">
        <f t="shared" si="23"/>
        <v>211.2</v>
      </c>
      <c r="J60" s="16">
        <f t="shared" si="23"/>
        <v>217.2</v>
      </c>
      <c r="K60" s="16">
        <f t="shared" si="23"/>
        <v>212.7</v>
      </c>
      <c r="L60" s="16">
        <f t="shared" si="23"/>
        <v>234.4</v>
      </c>
      <c r="M60" s="16">
        <f t="shared" si="23"/>
        <v>228.4</v>
      </c>
      <c r="N60" s="16">
        <f t="shared" si="23"/>
        <v>227.5</v>
      </c>
      <c r="O60" s="16">
        <f t="shared" si="23"/>
        <v>2281</v>
      </c>
      <c r="P60" s="16">
        <f t="shared" si="23"/>
        <v>662.90000000000009</v>
      </c>
      <c r="Q60" s="16">
        <f t="shared" si="23"/>
        <v>908.09999999999991</v>
      </c>
      <c r="R60" s="16">
        <f t="shared" si="23"/>
        <v>1235.9000000000001</v>
      </c>
      <c r="S60" s="16">
        <f t="shared" si="23"/>
        <v>2301.5</v>
      </c>
      <c r="T60" s="16">
        <f t="shared" si="23"/>
        <v>505.19999999999993</v>
      </c>
      <c r="U60" s="16">
        <f t="shared" si="23"/>
        <v>499.4</v>
      </c>
      <c r="V60" s="16">
        <f t="shared" si="23"/>
        <v>595.70000000000005</v>
      </c>
      <c r="W60" s="16">
        <f t="shared" si="23"/>
        <v>829.49999999999989</v>
      </c>
      <c r="X60" s="16">
        <f t="shared" si="23"/>
        <v>1146.4000000000001</v>
      </c>
      <c r="Y60" s="16">
        <f t="shared" si="23"/>
        <v>996.7</v>
      </c>
      <c r="Z60" s="16">
        <f t="shared" si="23"/>
        <v>797.2</v>
      </c>
      <c r="AA60" s="16">
        <f t="shared" si="23"/>
        <v>925.3</v>
      </c>
      <c r="AB60" s="16">
        <f t="shared" si="23"/>
        <v>11403.799999999997</v>
      </c>
      <c r="AC60" s="16">
        <f t="shared" si="4"/>
        <v>9122.7999999999975</v>
      </c>
      <c r="AD60" s="17">
        <f t="shared" si="5"/>
        <v>399.94739149495825</v>
      </c>
      <c r="AE60" s="1"/>
      <c r="AF60" s="1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2:44" ht="18" customHeight="1">
      <c r="B61" s="32" t="s">
        <v>69</v>
      </c>
      <c r="C61" s="16">
        <f t="shared" ref="C61:AB61" si="24">SUM(C62:C65)</f>
        <v>77.899999999999991</v>
      </c>
      <c r="D61" s="16">
        <f t="shared" si="24"/>
        <v>57.9</v>
      </c>
      <c r="E61" s="16">
        <f t="shared" si="24"/>
        <v>89.8</v>
      </c>
      <c r="F61" s="16">
        <f t="shared" si="24"/>
        <v>84.4</v>
      </c>
      <c r="G61" s="16">
        <f t="shared" si="24"/>
        <v>92.1</v>
      </c>
      <c r="H61" s="16">
        <f t="shared" si="24"/>
        <v>82.8</v>
      </c>
      <c r="I61" s="16">
        <f t="shared" si="24"/>
        <v>90.6</v>
      </c>
      <c r="J61" s="16">
        <f t="shared" si="24"/>
        <v>90.8</v>
      </c>
      <c r="K61" s="16">
        <f t="shared" si="24"/>
        <v>89.8</v>
      </c>
      <c r="L61" s="16">
        <f t="shared" si="24"/>
        <v>99</v>
      </c>
      <c r="M61" s="16">
        <f t="shared" si="24"/>
        <v>99.800000000000011</v>
      </c>
      <c r="N61" s="16">
        <f t="shared" si="24"/>
        <v>91.6</v>
      </c>
      <c r="O61" s="16">
        <f t="shared" si="24"/>
        <v>1046.5000000000002</v>
      </c>
      <c r="P61" s="16">
        <f t="shared" si="24"/>
        <v>65.100000000000009</v>
      </c>
      <c r="Q61" s="16">
        <f t="shared" si="24"/>
        <v>64.800000000000011</v>
      </c>
      <c r="R61" s="16">
        <f t="shared" si="24"/>
        <v>105.5</v>
      </c>
      <c r="S61" s="16">
        <f t="shared" si="24"/>
        <v>93.5</v>
      </c>
      <c r="T61" s="16">
        <f t="shared" si="24"/>
        <v>97.5</v>
      </c>
      <c r="U61" s="16">
        <f t="shared" si="24"/>
        <v>78.899999999999991</v>
      </c>
      <c r="V61" s="16">
        <f t="shared" si="24"/>
        <v>86.2</v>
      </c>
      <c r="W61" s="16">
        <f t="shared" si="24"/>
        <v>72.900000000000006</v>
      </c>
      <c r="X61" s="16">
        <f t="shared" si="24"/>
        <v>85.899999999999991</v>
      </c>
      <c r="Y61" s="16">
        <f t="shared" si="24"/>
        <v>87.7</v>
      </c>
      <c r="Z61" s="16">
        <f t="shared" si="24"/>
        <v>71.600000000000009</v>
      </c>
      <c r="AA61" s="16">
        <f t="shared" si="24"/>
        <v>79.300000000000011</v>
      </c>
      <c r="AB61" s="16">
        <f t="shared" si="24"/>
        <v>988.90000000000009</v>
      </c>
      <c r="AC61" s="16">
        <f t="shared" si="4"/>
        <v>-57.600000000000136</v>
      </c>
      <c r="AD61" s="17">
        <f t="shared" si="5"/>
        <v>-5.504061156235081</v>
      </c>
      <c r="AE61" s="1"/>
      <c r="AF61" s="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2:44" ht="18" customHeight="1">
      <c r="B62" s="34" t="s">
        <v>70</v>
      </c>
      <c r="C62" s="50">
        <v>75.099999999999994</v>
      </c>
      <c r="D62" s="50">
        <v>53.4</v>
      </c>
      <c r="E62" s="50">
        <v>84.9</v>
      </c>
      <c r="F62" s="50">
        <v>79.3</v>
      </c>
      <c r="G62" s="50">
        <v>87.1</v>
      </c>
      <c r="H62" s="50">
        <v>78.400000000000006</v>
      </c>
      <c r="I62" s="50">
        <v>85.6</v>
      </c>
      <c r="J62" s="50">
        <v>86.2</v>
      </c>
      <c r="K62" s="50">
        <v>85.2</v>
      </c>
      <c r="L62" s="50">
        <v>94.1</v>
      </c>
      <c r="M62" s="50">
        <v>95.7</v>
      </c>
      <c r="N62" s="50">
        <v>88.8</v>
      </c>
      <c r="O62" s="20">
        <f>SUM(C62:N62)</f>
        <v>993.80000000000007</v>
      </c>
      <c r="P62" s="50">
        <v>58.5</v>
      </c>
      <c r="Q62" s="50">
        <v>59.6</v>
      </c>
      <c r="R62" s="50">
        <v>98.1</v>
      </c>
      <c r="S62" s="50">
        <v>86.4</v>
      </c>
      <c r="T62" s="50">
        <v>91.3</v>
      </c>
      <c r="U62" s="50">
        <v>70.099999999999994</v>
      </c>
      <c r="V62" s="50">
        <v>77.400000000000006</v>
      </c>
      <c r="W62" s="50">
        <v>67.7</v>
      </c>
      <c r="X62" s="50">
        <v>74.5</v>
      </c>
      <c r="Y62" s="50">
        <v>81.400000000000006</v>
      </c>
      <c r="Z62" s="50">
        <v>67.7</v>
      </c>
      <c r="AA62" s="50">
        <v>77</v>
      </c>
      <c r="AB62" s="20">
        <f>SUM(P62:AA62)</f>
        <v>909.7</v>
      </c>
      <c r="AC62" s="20">
        <f t="shared" si="4"/>
        <v>-84.100000000000023</v>
      </c>
      <c r="AD62" s="21">
        <f t="shared" si="5"/>
        <v>-8.4624672972429078</v>
      </c>
      <c r="AE62" s="51"/>
      <c r="AF62" s="45"/>
      <c r="AG62" s="5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2:44" ht="18" customHeight="1">
      <c r="B63" s="34" t="s">
        <v>71</v>
      </c>
      <c r="C63" s="53">
        <v>2.6</v>
      </c>
      <c r="D63" s="53">
        <v>4.5</v>
      </c>
      <c r="E63" s="53">
        <v>4.8</v>
      </c>
      <c r="F63" s="53">
        <v>4.9000000000000004</v>
      </c>
      <c r="G63" s="53">
        <v>4.9000000000000004</v>
      </c>
      <c r="H63" s="53">
        <v>4.0999999999999996</v>
      </c>
      <c r="I63" s="53">
        <v>4.5999999999999996</v>
      </c>
      <c r="J63" s="53">
        <v>4.5</v>
      </c>
      <c r="K63" s="53">
        <v>4.5</v>
      </c>
      <c r="L63" s="53">
        <v>4.7</v>
      </c>
      <c r="M63" s="53">
        <v>3.9</v>
      </c>
      <c r="N63" s="53">
        <v>2.2999999999999998</v>
      </c>
      <c r="O63" s="20">
        <f>SUM(C63:N63)</f>
        <v>50.3</v>
      </c>
      <c r="P63" s="53">
        <v>0.6</v>
      </c>
      <c r="Q63" s="53">
        <v>3.0999999999999996</v>
      </c>
      <c r="R63" s="53">
        <v>3.8</v>
      </c>
      <c r="S63" s="53">
        <v>3.6</v>
      </c>
      <c r="T63" s="53">
        <v>3.9</v>
      </c>
      <c r="U63" s="53">
        <v>3.3</v>
      </c>
      <c r="V63" s="53">
        <v>3.8</v>
      </c>
      <c r="W63" s="53">
        <v>3.7</v>
      </c>
      <c r="X63" s="53">
        <v>3.8</v>
      </c>
      <c r="Y63" s="53">
        <v>3.9</v>
      </c>
      <c r="Z63" s="53">
        <v>2.2000000000000002</v>
      </c>
      <c r="AA63" s="53">
        <v>1.4</v>
      </c>
      <c r="AB63" s="20">
        <f>SUM(P63:AA63)</f>
        <v>37.1</v>
      </c>
      <c r="AC63" s="20">
        <f t="shared" si="4"/>
        <v>-13.199999999999996</v>
      </c>
      <c r="AD63" s="21">
        <f t="shared" si="5"/>
        <v>-26.24254473161033</v>
      </c>
      <c r="AE63" s="1"/>
      <c r="AF63" s="1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2:44" ht="18" customHeight="1">
      <c r="B64" s="54" t="s">
        <v>72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20">
        <f>SUM(C64:N64)</f>
        <v>0</v>
      </c>
      <c r="P64" s="53">
        <v>5.8</v>
      </c>
      <c r="Q64" s="53">
        <v>1.7</v>
      </c>
      <c r="R64" s="53">
        <v>3.4</v>
      </c>
      <c r="S64" s="53">
        <v>3.3</v>
      </c>
      <c r="T64" s="53">
        <v>2.1</v>
      </c>
      <c r="U64" s="53">
        <v>5.4</v>
      </c>
      <c r="V64" s="53">
        <v>4.8</v>
      </c>
      <c r="W64" s="53">
        <v>1.4</v>
      </c>
      <c r="X64" s="53">
        <v>7.5</v>
      </c>
      <c r="Y64" s="53">
        <v>2.1</v>
      </c>
      <c r="Z64" s="53">
        <v>1.5</v>
      </c>
      <c r="AA64" s="53">
        <v>0.7</v>
      </c>
      <c r="AB64" s="20">
        <f>SUM(P64:AA64)</f>
        <v>39.70000000000001</v>
      </c>
      <c r="AC64" s="20">
        <f>+AB64-O64</f>
        <v>39.70000000000001</v>
      </c>
      <c r="AD64" s="55" t="s">
        <v>73</v>
      </c>
      <c r="AE64" s="1"/>
      <c r="AF64" s="1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2:44" ht="18" customHeight="1">
      <c r="B65" s="34" t="s">
        <v>74</v>
      </c>
      <c r="C65" s="20">
        <v>0.2</v>
      </c>
      <c r="D65" s="20">
        <v>0</v>
      </c>
      <c r="E65" s="20">
        <v>0.1</v>
      </c>
      <c r="F65" s="53">
        <v>0.2</v>
      </c>
      <c r="G65" s="53">
        <v>0.1</v>
      </c>
      <c r="H65" s="53">
        <v>0.3</v>
      </c>
      <c r="I65" s="53">
        <v>0.4</v>
      </c>
      <c r="J65" s="53">
        <v>0.1</v>
      </c>
      <c r="K65" s="53">
        <v>0.1</v>
      </c>
      <c r="L65" s="53">
        <v>0.2</v>
      </c>
      <c r="M65" s="53">
        <v>0.2</v>
      </c>
      <c r="N65" s="53">
        <v>0.5</v>
      </c>
      <c r="O65" s="20">
        <f>SUM(C65:N65)</f>
        <v>2.4</v>
      </c>
      <c r="P65" s="20">
        <v>0.2</v>
      </c>
      <c r="Q65" s="20">
        <v>0.4</v>
      </c>
      <c r="R65" s="20">
        <v>0.2</v>
      </c>
      <c r="S65" s="20">
        <v>0.2</v>
      </c>
      <c r="T65" s="20">
        <v>0.2</v>
      </c>
      <c r="U65" s="20">
        <v>0.1</v>
      </c>
      <c r="V65" s="20">
        <v>0.2</v>
      </c>
      <c r="W65" s="20">
        <v>0.1</v>
      </c>
      <c r="X65" s="20">
        <v>0.1</v>
      </c>
      <c r="Y65" s="20">
        <v>0.3</v>
      </c>
      <c r="Z65" s="20">
        <v>0.2</v>
      </c>
      <c r="AA65" s="20">
        <v>0.2</v>
      </c>
      <c r="AB65" s="20">
        <f>SUM(P65:AA65)</f>
        <v>2.4000000000000004</v>
      </c>
      <c r="AC65" s="20">
        <f t="shared" si="4"/>
        <v>0</v>
      </c>
      <c r="AD65" s="21">
        <f t="shared" si="5"/>
        <v>0</v>
      </c>
      <c r="AE65" s="1"/>
      <c r="AF65" s="1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2:44" ht="18" customHeight="1">
      <c r="B66" s="32" t="s">
        <v>75</v>
      </c>
      <c r="C66" s="16">
        <f t="shared" ref="C66:AB66" si="25">SUM(C67:C69)</f>
        <v>20</v>
      </c>
      <c r="D66" s="16">
        <f t="shared" si="25"/>
        <v>30.199999999999967</v>
      </c>
      <c r="E66" s="16">
        <f t="shared" si="25"/>
        <v>70.399999999999991</v>
      </c>
      <c r="F66" s="16">
        <f t="shared" si="25"/>
        <v>112</v>
      </c>
      <c r="G66" s="16">
        <f t="shared" si="25"/>
        <v>123.69999999999999</v>
      </c>
      <c r="H66" s="16">
        <f t="shared" si="25"/>
        <v>108.4</v>
      </c>
      <c r="I66" s="16">
        <f t="shared" si="25"/>
        <v>120.6</v>
      </c>
      <c r="J66" s="16">
        <f t="shared" si="25"/>
        <v>126.4</v>
      </c>
      <c r="K66" s="16">
        <f t="shared" si="25"/>
        <v>122.9</v>
      </c>
      <c r="L66" s="16">
        <f t="shared" si="25"/>
        <v>135.4</v>
      </c>
      <c r="M66" s="16">
        <f t="shared" si="25"/>
        <v>128.6</v>
      </c>
      <c r="N66" s="16">
        <f t="shared" si="25"/>
        <v>135.9</v>
      </c>
      <c r="O66" s="16">
        <f t="shared" si="25"/>
        <v>1234.4999999999998</v>
      </c>
      <c r="P66" s="16">
        <f t="shared" si="25"/>
        <v>597.80000000000007</v>
      </c>
      <c r="Q66" s="16">
        <f t="shared" si="25"/>
        <v>843.3</v>
      </c>
      <c r="R66" s="16">
        <f t="shared" si="25"/>
        <v>1130.4000000000001</v>
      </c>
      <c r="S66" s="16">
        <f t="shared" si="25"/>
        <v>2208</v>
      </c>
      <c r="T66" s="16">
        <f t="shared" si="25"/>
        <v>407.69999999999993</v>
      </c>
      <c r="U66" s="16">
        <f t="shared" si="25"/>
        <v>420.5</v>
      </c>
      <c r="V66" s="16">
        <f t="shared" si="25"/>
        <v>509.5</v>
      </c>
      <c r="W66" s="16">
        <f t="shared" si="25"/>
        <v>756.59999999999991</v>
      </c>
      <c r="X66" s="16">
        <f t="shared" si="25"/>
        <v>1060.5</v>
      </c>
      <c r="Y66" s="16">
        <f t="shared" si="25"/>
        <v>909</v>
      </c>
      <c r="Z66" s="16">
        <f t="shared" si="25"/>
        <v>725.6</v>
      </c>
      <c r="AA66" s="16">
        <f t="shared" si="25"/>
        <v>845.99999999999989</v>
      </c>
      <c r="AB66" s="16">
        <f t="shared" si="25"/>
        <v>10414.899999999998</v>
      </c>
      <c r="AC66" s="16">
        <f t="shared" si="4"/>
        <v>9180.3999999999978</v>
      </c>
      <c r="AD66" s="17">
        <f t="shared" si="5"/>
        <v>743.65330093155114</v>
      </c>
      <c r="AE66" s="1"/>
      <c r="AF66" s="1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2:44" ht="18" customHeight="1">
      <c r="B67" s="54" t="s">
        <v>76</v>
      </c>
      <c r="C67" s="36">
        <v>16</v>
      </c>
      <c r="D67" s="36">
        <v>26.599999999999966</v>
      </c>
      <c r="E67" s="36">
        <v>66.599999999999994</v>
      </c>
      <c r="F67" s="36">
        <v>108.1</v>
      </c>
      <c r="G67" s="36">
        <v>119.6</v>
      </c>
      <c r="H67" s="36">
        <v>104.9</v>
      </c>
      <c r="I67" s="36">
        <v>116.5</v>
      </c>
      <c r="J67" s="36">
        <v>122.5</v>
      </c>
      <c r="K67" s="36">
        <v>119.2</v>
      </c>
      <c r="L67" s="36">
        <v>130.5</v>
      </c>
      <c r="M67" s="36">
        <v>124.6</v>
      </c>
      <c r="N67" s="36">
        <v>131.30000000000001</v>
      </c>
      <c r="O67" s="20">
        <f>SUM(C67:N67)</f>
        <v>1186.3999999999999</v>
      </c>
      <c r="P67" s="36">
        <v>41.7</v>
      </c>
      <c r="Q67" s="36">
        <v>68.3</v>
      </c>
      <c r="R67" s="36">
        <v>23.9</v>
      </c>
      <c r="S67" s="36">
        <v>122.5</v>
      </c>
      <c r="T67" s="36">
        <v>70.599999999999994</v>
      </c>
      <c r="U67" s="36">
        <v>107.4</v>
      </c>
      <c r="V67" s="36">
        <v>97.7</v>
      </c>
      <c r="W67" s="36">
        <v>90.3</v>
      </c>
      <c r="X67" s="36">
        <v>235</v>
      </c>
      <c r="Y67" s="36">
        <v>162.5</v>
      </c>
      <c r="Z67" s="36">
        <v>136.19999999999999</v>
      </c>
      <c r="AA67" s="36">
        <v>139.69999999999999</v>
      </c>
      <c r="AB67" s="20">
        <f>SUM(P67:AA67)</f>
        <v>1295.8</v>
      </c>
      <c r="AC67" s="20">
        <f t="shared" si="4"/>
        <v>109.40000000000009</v>
      </c>
      <c r="AD67" s="21">
        <f t="shared" si="5"/>
        <v>9.2211732973702034</v>
      </c>
      <c r="AE67" s="18"/>
      <c r="AF67" s="1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2:44" ht="18" customHeight="1">
      <c r="B68" s="54" t="s">
        <v>77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20">
        <f>SUM(C68:N68)</f>
        <v>0</v>
      </c>
      <c r="P68" s="36">
        <v>471.9</v>
      </c>
      <c r="Q68" s="36">
        <v>668.6</v>
      </c>
      <c r="R68" s="36">
        <v>987</v>
      </c>
      <c r="S68" s="36">
        <v>1979.5</v>
      </c>
      <c r="T68" s="36">
        <v>228.7</v>
      </c>
      <c r="U68" s="36">
        <v>213.4</v>
      </c>
      <c r="V68" s="36">
        <v>306</v>
      </c>
      <c r="W68" s="36">
        <v>568</v>
      </c>
      <c r="X68" s="36">
        <v>704.5</v>
      </c>
      <c r="Y68" s="36">
        <v>620.1</v>
      </c>
      <c r="Z68" s="36">
        <v>490.2</v>
      </c>
      <c r="AA68" s="36">
        <v>596.9</v>
      </c>
      <c r="AB68" s="20">
        <f>SUM(P68:AA68)</f>
        <v>7834.7999999999993</v>
      </c>
      <c r="AC68" s="20">
        <f t="shared" si="4"/>
        <v>7834.7999999999993</v>
      </c>
      <c r="AD68" s="55" t="s">
        <v>73</v>
      </c>
      <c r="AE68" s="1"/>
      <c r="AF68" s="1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2:44" ht="18" customHeight="1">
      <c r="B69" s="54" t="s">
        <v>35</v>
      </c>
      <c r="C69" s="36">
        <v>4</v>
      </c>
      <c r="D69" s="36">
        <v>3.6</v>
      </c>
      <c r="E69" s="36">
        <v>3.8</v>
      </c>
      <c r="F69" s="36">
        <v>3.9</v>
      </c>
      <c r="G69" s="36">
        <v>4.0999999999999996</v>
      </c>
      <c r="H69" s="36">
        <v>3.5</v>
      </c>
      <c r="I69" s="36">
        <v>4.0999999999999996</v>
      </c>
      <c r="J69" s="36">
        <v>3.9</v>
      </c>
      <c r="K69" s="36">
        <v>3.7</v>
      </c>
      <c r="L69" s="36">
        <v>4.9000000000000004</v>
      </c>
      <c r="M69" s="36">
        <v>4</v>
      </c>
      <c r="N69" s="36">
        <v>4.5999999999999996</v>
      </c>
      <c r="O69" s="20">
        <f>SUM(C69:N69)</f>
        <v>48.1</v>
      </c>
      <c r="P69" s="36">
        <v>84.2</v>
      </c>
      <c r="Q69" s="36">
        <v>106.4</v>
      </c>
      <c r="R69" s="36">
        <v>119.5</v>
      </c>
      <c r="S69" s="36">
        <v>106</v>
      </c>
      <c r="T69" s="36">
        <v>108.4</v>
      </c>
      <c r="U69" s="36">
        <v>99.7</v>
      </c>
      <c r="V69" s="36">
        <v>105.8</v>
      </c>
      <c r="W69" s="36">
        <v>98.3</v>
      </c>
      <c r="X69" s="36">
        <v>121</v>
      </c>
      <c r="Y69" s="36">
        <v>126.4</v>
      </c>
      <c r="Z69" s="36">
        <v>99.2</v>
      </c>
      <c r="AA69" s="36">
        <v>109.4</v>
      </c>
      <c r="AB69" s="20">
        <f>SUM(P69:AA69)</f>
        <v>1284.3000000000002</v>
      </c>
      <c r="AC69" s="20">
        <f t="shared" si="4"/>
        <v>1236.2000000000003</v>
      </c>
      <c r="AD69" s="21">
        <f t="shared" si="5"/>
        <v>2570.0623700623705</v>
      </c>
      <c r="AE69" s="1"/>
      <c r="AF69" s="1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2:44" ht="18" customHeight="1">
      <c r="B70" s="49" t="s">
        <v>78</v>
      </c>
      <c r="C70" s="10">
        <f t="shared" ref="C70:AB70" si="26">SUM(C71:C73)</f>
        <v>211.2</v>
      </c>
      <c r="D70" s="10">
        <f t="shared" si="26"/>
        <v>154.5</v>
      </c>
      <c r="E70" s="10">
        <f t="shared" si="26"/>
        <v>176.9</v>
      </c>
      <c r="F70" s="10">
        <f t="shared" si="26"/>
        <v>172.89999999999998</v>
      </c>
      <c r="G70" s="10">
        <f t="shared" si="26"/>
        <v>164.5</v>
      </c>
      <c r="H70" s="10">
        <f t="shared" si="26"/>
        <v>167.1</v>
      </c>
      <c r="I70" s="10">
        <f t="shared" si="26"/>
        <v>198.70000000000002</v>
      </c>
      <c r="J70" s="10">
        <f t="shared" si="26"/>
        <v>163.29999999999998</v>
      </c>
      <c r="K70" s="10">
        <f t="shared" si="26"/>
        <v>119.6</v>
      </c>
      <c r="L70" s="10">
        <f t="shared" si="26"/>
        <v>225.10000000000002</v>
      </c>
      <c r="M70" s="10">
        <f t="shared" si="26"/>
        <v>178.9</v>
      </c>
      <c r="N70" s="10">
        <f t="shared" si="26"/>
        <v>196.60000000000002</v>
      </c>
      <c r="O70" s="10">
        <f t="shared" si="26"/>
        <v>2129.3000000000002</v>
      </c>
      <c r="P70" s="10">
        <f t="shared" si="26"/>
        <v>199.29999999999998</v>
      </c>
      <c r="Q70" s="10">
        <f t="shared" si="26"/>
        <v>229</v>
      </c>
      <c r="R70" s="10">
        <f t="shared" si="26"/>
        <v>261.70000000000005</v>
      </c>
      <c r="S70" s="10">
        <f t="shared" si="26"/>
        <v>224.8</v>
      </c>
      <c r="T70" s="10">
        <f t="shared" si="26"/>
        <v>216.8</v>
      </c>
      <c r="U70" s="10">
        <f t="shared" si="26"/>
        <v>203.5</v>
      </c>
      <c r="V70" s="10">
        <f t="shared" si="26"/>
        <v>231.1</v>
      </c>
      <c r="W70" s="10">
        <f t="shared" si="26"/>
        <v>188.5</v>
      </c>
      <c r="X70" s="10">
        <f t="shared" si="26"/>
        <v>196.8</v>
      </c>
      <c r="Y70" s="10">
        <f t="shared" si="26"/>
        <v>193.4</v>
      </c>
      <c r="Z70" s="10">
        <f t="shared" si="26"/>
        <v>164.20000000000002</v>
      </c>
      <c r="AA70" s="10">
        <f t="shared" si="26"/>
        <v>255.8</v>
      </c>
      <c r="AB70" s="10">
        <f t="shared" si="26"/>
        <v>2564.9000000000005</v>
      </c>
      <c r="AC70" s="10">
        <f t="shared" si="4"/>
        <v>435.60000000000036</v>
      </c>
      <c r="AD70" s="11">
        <f t="shared" si="5"/>
        <v>20.457427323533569</v>
      </c>
      <c r="AE70" s="1"/>
      <c r="AF70" s="1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2:44" ht="18" customHeight="1">
      <c r="B71" s="34" t="s">
        <v>79</v>
      </c>
      <c r="C71" s="36">
        <v>156.1</v>
      </c>
      <c r="D71" s="36">
        <v>110.5</v>
      </c>
      <c r="E71" s="36">
        <v>126.9</v>
      </c>
      <c r="F71" s="36">
        <v>115.9</v>
      </c>
      <c r="G71" s="36">
        <v>108.1</v>
      </c>
      <c r="H71" s="36">
        <v>115.4</v>
      </c>
      <c r="I71" s="36">
        <v>140.9</v>
      </c>
      <c r="J71" s="36">
        <v>111</v>
      </c>
      <c r="K71" s="36">
        <v>75.599999999999994</v>
      </c>
      <c r="L71" s="36">
        <v>175</v>
      </c>
      <c r="M71" s="36">
        <v>136</v>
      </c>
      <c r="N71" s="36">
        <v>145.30000000000001</v>
      </c>
      <c r="O71" s="20">
        <f>SUM(C71:N71)</f>
        <v>1516.6999999999998</v>
      </c>
      <c r="P71" s="36">
        <v>131.6</v>
      </c>
      <c r="Q71" s="36">
        <v>154</v>
      </c>
      <c r="R71" s="36">
        <v>200.3</v>
      </c>
      <c r="S71" s="36">
        <v>143.5</v>
      </c>
      <c r="T71" s="36">
        <v>125.9</v>
      </c>
      <c r="U71" s="36">
        <v>143.5</v>
      </c>
      <c r="V71" s="36">
        <v>167</v>
      </c>
      <c r="W71" s="36">
        <v>135.69999999999999</v>
      </c>
      <c r="X71" s="36">
        <v>147.1</v>
      </c>
      <c r="Y71" s="36">
        <v>135</v>
      </c>
      <c r="Z71" s="36">
        <v>118.4</v>
      </c>
      <c r="AA71" s="36">
        <v>208.1</v>
      </c>
      <c r="AB71" s="20">
        <f>SUM(P71:AA71)</f>
        <v>1810.1000000000001</v>
      </c>
      <c r="AC71" s="20">
        <f t="shared" si="4"/>
        <v>293.40000000000032</v>
      </c>
      <c r="AD71" s="21">
        <f t="shared" si="5"/>
        <v>19.344629788356325</v>
      </c>
      <c r="AE71" s="1"/>
      <c r="AF71" s="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2:44" ht="18" customHeight="1">
      <c r="B72" s="34" t="s">
        <v>80</v>
      </c>
      <c r="C72" s="36">
        <v>53.4</v>
      </c>
      <c r="D72" s="36">
        <v>42.4</v>
      </c>
      <c r="E72" s="36">
        <v>48.4</v>
      </c>
      <c r="F72" s="36">
        <v>55.3</v>
      </c>
      <c r="G72" s="36">
        <v>54.6</v>
      </c>
      <c r="H72" s="36">
        <v>50.1</v>
      </c>
      <c r="I72" s="36">
        <v>56</v>
      </c>
      <c r="J72" s="36">
        <v>50.6</v>
      </c>
      <c r="K72" s="36">
        <v>42.4</v>
      </c>
      <c r="L72" s="36">
        <v>48.3</v>
      </c>
      <c r="M72" s="36">
        <v>41.3</v>
      </c>
      <c r="N72" s="36">
        <v>50</v>
      </c>
      <c r="O72" s="20">
        <f>SUM(C72:N72)</f>
        <v>592.79999999999995</v>
      </c>
      <c r="P72" s="36">
        <v>66.099999999999994</v>
      </c>
      <c r="Q72" s="36">
        <v>73.3</v>
      </c>
      <c r="R72" s="36">
        <v>59.6</v>
      </c>
      <c r="S72" s="36">
        <v>79.5</v>
      </c>
      <c r="T72" s="36">
        <v>89.1</v>
      </c>
      <c r="U72" s="36">
        <v>58.4</v>
      </c>
      <c r="V72" s="36">
        <v>62.2</v>
      </c>
      <c r="W72" s="36">
        <v>51</v>
      </c>
      <c r="X72" s="36">
        <v>47.9</v>
      </c>
      <c r="Y72" s="36">
        <v>56.5</v>
      </c>
      <c r="Z72" s="36">
        <v>44.2</v>
      </c>
      <c r="AA72" s="36">
        <v>46.2</v>
      </c>
      <c r="AB72" s="20">
        <f>SUM(P72:AA72)</f>
        <v>734.00000000000011</v>
      </c>
      <c r="AC72" s="20">
        <f t="shared" si="4"/>
        <v>141.20000000000016</v>
      </c>
      <c r="AD72" s="21">
        <f t="shared" si="5"/>
        <v>23.819163292847531</v>
      </c>
      <c r="AE72" s="1"/>
      <c r="AF72" s="1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2:44" ht="18" customHeight="1">
      <c r="B73" s="34" t="s">
        <v>35</v>
      </c>
      <c r="C73" s="36">
        <v>1.7</v>
      </c>
      <c r="D73" s="36">
        <v>1.6</v>
      </c>
      <c r="E73" s="36">
        <v>1.6</v>
      </c>
      <c r="F73" s="36">
        <v>1.7</v>
      </c>
      <c r="G73" s="36">
        <v>1.8</v>
      </c>
      <c r="H73" s="36">
        <v>1.6</v>
      </c>
      <c r="I73" s="36">
        <v>1.8</v>
      </c>
      <c r="J73" s="36">
        <v>1.7</v>
      </c>
      <c r="K73" s="36">
        <v>1.6</v>
      </c>
      <c r="L73" s="36">
        <v>1.8</v>
      </c>
      <c r="M73" s="36">
        <v>1.6</v>
      </c>
      <c r="N73" s="36">
        <v>1.3</v>
      </c>
      <c r="O73" s="20">
        <f>SUM(C73:N73)</f>
        <v>19.8</v>
      </c>
      <c r="P73" s="36">
        <v>1.6</v>
      </c>
      <c r="Q73" s="36">
        <v>1.7</v>
      </c>
      <c r="R73" s="36">
        <v>1.8</v>
      </c>
      <c r="S73" s="36">
        <v>1.8</v>
      </c>
      <c r="T73" s="36">
        <v>1.8</v>
      </c>
      <c r="U73" s="36">
        <v>1.6</v>
      </c>
      <c r="V73" s="36">
        <v>1.9</v>
      </c>
      <c r="W73" s="36">
        <v>1.8</v>
      </c>
      <c r="X73" s="36">
        <v>1.8</v>
      </c>
      <c r="Y73" s="36">
        <v>1.9</v>
      </c>
      <c r="Z73" s="36">
        <v>1.6</v>
      </c>
      <c r="AA73" s="36">
        <v>1.5</v>
      </c>
      <c r="AB73" s="20">
        <f>SUM(P73:AA73)</f>
        <v>20.8</v>
      </c>
      <c r="AC73" s="20">
        <f t="shared" si="4"/>
        <v>1</v>
      </c>
      <c r="AD73" s="21">
        <f t="shared" si="5"/>
        <v>5.0505050505050502</v>
      </c>
      <c r="AE73" s="1"/>
      <c r="AF73" s="1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2:44" ht="18.75" customHeight="1">
      <c r="B74" s="49" t="s">
        <v>81</v>
      </c>
      <c r="C74" s="10">
        <v>2.2999999999999998</v>
      </c>
      <c r="D74" s="10">
        <v>2.1</v>
      </c>
      <c r="E74" s="10">
        <v>2.2000000000000002</v>
      </c>
      <c r="F74" s="10">
        <v>2.2000000000000002</v>
      </c>
      <c r="G74" s="10">
        <v>2.2999999999999998</v>
      </c>
      <c r="H74" s="10">
        <v>2.2000000000000002</v>
      </c>
      <c r="I74" s="10">
        <v>2.2999999999999998</v>
      </c>
      <c r="J74" s="10">
        <v>2.5</v>
      </c>
      <c r="K74" s="10">
        <v>2.2000000000000002</v>
      </c>
      <c r="L74" s="10">
        <v>2.5</v>
      </c>
      <c r="M74" s="10">
        <v>2.1</v>
      </c>
      <c r="N74" s="10">
        <v>1.9</v>
      </c>
      <c r="O74" s="16">
        <f>SUM(C74:N74)</f>
        <v>26.8</v>
      </c>
      <c r="P74" s="10">
        <v>2.2000000000000002</v>
      </c>
      <c r="Q74" s="10">
        <v>2.2000000000000002</v>
      </c>
      <c r="R74" s="10">
        <v>2.6</v>
      </c>
      <c r="S74" s="10">
        <v>2.2999999999999998</v>
      </c>
      <c r="T74" s="10">
        <v>2.5</v>
      </c>
      <c r="U74" s="10">
        <v>2.2999999999999998</v>
      </c>
      <c r="V74" s="10">
        <v>2.5</v>
      </c>
      <c r="W74" s="10">
        <v>2.2000000000000002</v>
      </c>
      <c r="X74" s="10">
        <v>2.5</v>
      </c>
      <c r="Y74" s="10">
        <v>2.6</v>
      </c>
      <c r="Z74" s="10">
        <v>2.2000000000000002</v>
      </c>
      <c r="AA74" s="10">
        <v>2</v>
      </c>
      <c r="AB74" s="16">
        <f>SUM(P74:AA74)</f>
        <v>28.1</v>
      </c>
      <c r="AC74" s="20">
        <f t="shared" ref="AC74:AC100" si="27">+AB74-O74</f>
        <v>1.3000000000000007</v>
      </c>
      <c r="AD74" s="21">
        <f>+AC74/O74*100</f>
        <v>4.8507462686567182</v>
      </c>
      <c r="AE74" s="1"/>
      <c r="AF74" s="1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2:44" ht="21" customHeight="1">
      <c r="B75" s="15" t="s">
        <v>82</v>
      </c>
      <c r="C75" s="10">
        <f t="shared" ref="C75:AB75" si="28">+C76+C81+C82</f>
        <v>26.6</v>
      </c>
      <c r="D75" s="10">
        <f t="shared" si="28"/>
        <v>35.6</v>
      </c>
      <c r="E75" s="10">
        <f t="shared" si="28"/>
        <v>1173.4000000000001</v>
      </c>
      <c r="F75" s="10">
        <f t="shared" si="28"/>
        <v>1012.5999999999999</v>
      </c>
      <c r="G75" s="10">
        <f t="shared" si="28"/>
        <v>1052.7</v>
      </c>
      <c r="H75" s="10">
        <f t="shared" si="28"/>
        <v>4034.3</v>
      </c>
      <c r="I75" s="10">
        <f t="shared" si="28"/>
        <v>526.4</v>
      </c>
      <c r="J75" s="10">
        <f t="shared" si="28"/>
        <v>479.1</v>
      </c>
      <c r="K75" s="10">
        <f t="shared" si="28"/>
        <v>162.4</v>
      </c>
      <c r="L75" s="10">
        <f t="shared" si="28"/>
        <v>122.60000000000001</v>
      </c>
      <c r="M75" s="10">
        <f t="shared" si="28"/>
        <v>195.89999999999998</v>
      </c>
      <c r="N75" s="10">
        <f t="shared" si="28"/>
        <v>270.60000000000002</v>
      </c>
      <c r="O75" s="10">
        <f t="shared" si="28"/>
        <v>9092.2000000000007</v>
      </c>
      <c r="P75" s="10">
        <f t="shared" si="28"/>
        <v>135.69999999999999</v>
      </c>
      <c r="Q75" s="10">
        <f t="shared" si="28"/>
        <v>162.79999999999998</v>
      </c>
      <c r="R75" s="10">
        <f t="shared" si="28"/>
        <v>244.49999999999997</v>
      </c>
      <c r="S75" s="10">
        <f t="shared" si="28"/>
        <v>1071.8999999999999</v>
      </c>
      <c r="T75" s="10">
        <f t="shared" si="28"/>
        <v>167.09999999999997</v>
      </c>
      <c r="U75" s="10">
        <f t="shared" si="28"/>
        <v>198.99999999999997</v>
      </c>
      <c r="V75" s="10">
        <f t="shared" si="28"/>
        <v>3403.6</v>
      </c>
      <c r="W75" s="10">
        <f t="shared" si="28"/>
        <v>627.10000000000014</v>
      </c>
      <c r="X75" s="10">
        <f t="shared" si="28"/>
        <v>609.19999999999993</v>
      </c>
      <c r="Y75" s="10">
        <f t="shared" si="28"/>
        <v>206.5</v>
      </c>
      <c r="Z75" s="10">
        <f t="shared" si="28"/>
        <v>196.79999999999998</v>
      </c>
      <c r="AA75" s="10">
        <f t="shared" si="28"/>
        <v>150.09999999999997</v>
      </c>
      <c r="AB75" s="10">
        <f t="shared" si="28"/>
        <v>7174.2999999999993</v>
      </c>
      <c r="AC75" s="10">
        <f t="shared" si="27"/>
        <v>-1917.9000000000015</v>
      </c>
      <c r="AD75" s="11">
        <f>+AC75/O75*100</f>
        <v>-21.093904665537508</v>
      </c>
      <c r="AE75" s="1"/>
      <c r="AF75" s="1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2:44" ht="23.25" customHeight="1">
      <c r="B76" s="49" t="s">
        <v>83</v>
      </c>
      <c r="C76" s="10">
        <f t="shared" ref="C76:AB76" si="29">SUM(C77:C80)</f>
        <v>3.4</v>
      </c>
      <c r="D76" s="10">
        <f t="shared" si="29"/>
        <v>3.9</v>
      </c>
      <c r="E76" s="10">
        <f t="shared" si="29"/>
        <v>1153.9000000000001</v>
      </c>
      <c r="F76" s="10">
        <f t="shared" si="29"/>
        <v>991.09999999999991</v>
      </c>
      <c r="G76" s="10">
        <f t="shared" si="29"/>
        <v>1035.5</v>
      </c>
      <c r="H76" s="10">
        <f t="shared" si="29"/>
        <v>4007.4</v>
      </c>
      <c r="I76" s="10">
        <f t="shared" si="29"/>
        <v>512.5</v>
      </c>
      <c r="J76" s="10">
        <f t="shared" si="29"/>
        <v>469.6</v>
      </c>
      <c r="K76" s="10">
        <f t="shared" si="29"/>
        <v>153.1</v>
      </c>
      <c r="L76" s="10">
        <f t="shared" si="29"/>
        <v>111.3</v>
      </c>
      <c r="M76" s="10">
        <f t="shared" si="29"/>
        <v>184.39999999999998</v>
      </c>
      <c r="N76" s="10">
        <f t="shared" si="29"/>
        <v>257.5</v>
      </c>
      <c r="O76" s="10">
        <f t="shared" si="29"/>
        <v>8883.6</v>
      </c>
      <c r="P76" s="10">
        <f t="shared" si="29"/>
        <v>127.4</v>
      </c>
      <c r="Q76" s="10">
        <f t="shared" si="29"/>
        <v>155</v>
      </c>
      <c r="R76" s="10">
        <f t="shared" si="29"/>
        <v>232.39999999999998</v>
      </c>
      <c r="S76" s="10">
        <f t="shared" si="29"/>
        <v>1060.0999999999999</v>
      </c>
      <c r="T76" s="10">
        <f t="shared" si="29"/>
        <v>152.69999999999999</v>
      </c>
      <c r="U76" s="10">
        <f t="shared" si="29"/>
        <v>187.7</v>
      </c>
      <c r="V76" s="10">
        <f t="shared" si="29"/>
        <v>3393.2999999999997</v>
      </c>
      <c r="W76" s="10">
        <f t="shared" si="29"/>
        <v>616.70000000000005</v>
      </c>
      <c r="X76" s="10">
        <f t="shared" si="29"/>
        <v>600.29999999999995</v>
      </c>
      <c r="Y76" s="10">
        <f t="shared" si="29"/>
        <v>198.6</v>
      </c>
      <c r="Z76" s="10">
        <f t="shared" si="29"/>
        <v>185.5</v>
      </c>
      <c r="AA76" s="10">
        <f t="shared" si="29"/>
        <v>142.69999999999999</v>
      </c>
      <c r="AB76" s="10">
        <f t="shared" si="29"/>
        <v>7052.4</v>
      </c>
      <c r="AC76" s="10">
        <f t="shared" si="27"/>
        <v>-1831.2000000000007</v>
      </c>
      <c r="AD76" s="11">
        <f>+AC76/O76*100</f>
        <v>-20.61326489261111</v>
      </c>
      <c r="AE76" s="1"/>
      <c r="AF76" s="1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2:44" ht="19.5" customHeight="1">
      <c r="B77" s="34" t="s">
        <v>84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3178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f t="shared" ref="O77:O83" si="30">SUM(C77:N77)</f>
        <v>3178</v>
      </c>
      <c r="P77" s="20">
        <v>0</v>
      </c>
      <c r="Q77" s="20">
        <v>0</v>
      </c>
      <c r="R77" s="20">
        <v>0</v>
      </c>
      <c r="S77" s="20">
        <v>837.6</v>
      </c>
      <c r="T77" s="20">
        <v>0</v>
      </c>
      <c r="U77" s="20">
        <v>0</v>
      </c>
      <c r="V77" s="20">
        <v>1300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f t="shared" ref="AB77:AB83" si="31">SUM(P77:AA77)</f>
        <v>2137.6</v>
      </c>
      <c r="AC77" s="20">
        <f t="shared" si="27"/>
        <v>-1040.4000000000001</v>
      </c>
      <c r="AD77" s="21">
        <v>0</v>
      </c>
      <c r="AE77" s="1"/>
      <c r="AF77" s="18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2:44" ht="15" customHeight="1">
      <c r="B78" s="34" t="s">
        <v>85</v>
      </c>
      <c r="C78" s="20">
        <v>0</v>
      </c>
      <c r="D78" s="20">
        <v>0</v>
      </c>
      <c r="E78" s="20">
        <v>1151.9000000000001</v>
      </c>
      <c r="F78" s="20">
        <v>780.3</v>
      </c>
      <c r="G78" s="20">
        <v>935.4</v>
      </c>
      <c r="H78" s="20">
        <v>471</v>
      </c>
      <c r="I78" s="20">
        <v>398</v>
      </c>
      <c r="J78" s="20">
        <v>314</v>
      </c>
      <c r="K78" s="20">
        <v>42.3</v>
      </c>
      <c r="L78" s="20">
        <v>14.1</v>
      </c>
      <c r="M78" s="20">
        <v>14.6</v>
      </c>
      <c r="N78" s="20">
        <v>112</v>
      </c>
      <c r="O78" s="20">
        <f t="shared" si="30"/>
        <v>4233.6000000000004</v>
      </c>
      <c r="P78" s="20">
        <v>0</v>
      </c>
      <c r="Q78" s="20">
        <v>0</v>
      </c>
      <c r="R78" s="20">
        <v>66.7</v>
      </c>
      <c r="S78" s="20">
        <v>0</v>
      </c>
      <c r="T78" s="20">
        <v>0</v>
      </c>
      <c r="U78" s="20">
        <v>0</v>
      </c>
      <c r="V78" s="20">
        <v>1916.7</v>
      </c>
      <c r="W78" s="20">
        <v>438.7</v>
      </c>
      <c r="X78" s="20">
        <v>411.2</v>
      </c>
      <c r="Y78" s="20">
        <v>0</v>
      </c>
      <c r="Z78" s="20">
        <v>0</v>
      </c>
      <c r="AA78" s="20">
        <v>14.2</v>
      </c>
      <c r="AB78" s="20">
        <f t="shared" si="31"/>
        <v>2847.4999999999995</v>
      </c>
      <c r="AC78" s="20">
        <f t="shared" si="27"/>
        <v>-1386.1000000000008</v>
      </c>
      <c r="AD78" s="21">
        <v>0</v>
      </c>
      <c r="AE78" s="1"/>
      <c r="AF78" s="1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2:44" ht="16.5" customHeight="1">
      <c r="B79" s="34" t="s">
        <v>86</v>
      </c>
      <c r="C79" s="20">
        <v>3.4</v>
      </c>
      <c r="D79" s="20">
        <v>3.9</v>
      </c>
      <c r="E79" s="20">
        <v>2</v>
      </c>
      <c r="F79" s="20">
        <v>210.8</v>
      </c>
      <c r="G79" s="20">
        <v>100.1</v>
      </c>
      <c r="H79" s="20">
        <v>358.4</v>
      </c>
      <c r="I79" s="20">
        <v>114.5</v>
      </c>
      <c r="J79" s="20">
        <v>155.6</v>
      </c>
      <c r="K79" s="20">
        <v>110.8</v>
      </c>
      <c r="L79" s="20">
        <v>97.2</v>
      </c>
      <c r="M79" s="20">
        <v>169.7</v>
      </c>
      <c r="N79" s="20">
        <v>145.5</v>
      </c>
      <c r="O79" s="20">
        <f t="shared" si="30"/>
        <v>1471.9</v>
      </c>
      <c r="P79" s="20">
        <v>127.4</v>
      </c>
      <c r="Q79" s="20">
        <v>155</v>
      </c>
      <c r="R79" s="20">
        <v>165.7</v>
      </c>
      <c r="S79" s="20">
        <v>222.5</v>
      </c>
      <c r="T79" s="20">
        <v>152.69999999999999</v>
      </c>
      <c r="U79" s="20">
        <v>187.7</v>
      </c>
      <c r="V79" s="20">
        <v>176.6</v>
      </c>
      <c r="W79" s="20">
        <v>178</v>
      </c>
      <c r="X79" s="20">
        <v>189.1</v>
      </c>
      <c r="Y79" s="20">
        <v>198.6</v>
      </c>
      <c r="Z79" s="20">
        <v>185.5</v>
      </c>
      <c r="AA79" s="20">
        <v>128.5</v>
      </c>
      <c r="AB79" s="20">
        <f t="shared" si="31"/>
        <v>2067.2999999999997</v>
      </c>
      <c r="AC79" s="20">
        <f t="shared" si="27"/>
        <v>595.39999999999964</v>
      </c>
      <c r="AD79" s="56" t="s">
        <v>73</v>
      </c>
      <c r="AE79" s="1"/>
      <c r="AF79" s="1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2:44" ht="18" customHeight="1">
      <c r="B80" s="34" t="s">
        <v>35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0.1</v>
      </c>
      <c r="N80" s="36">
        <v>0</v>
      </c>
      <c r="O80" s="20">
        <f t="shared" si="30"/>
        <v>0.1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20">
        <f t="shared" si="31"/>
        <v>0</v>
      </c>
      <c r="AC80" s="20">
        <f t="shared" si="27"/>
        <v>-0.1</v>
      </c>
      <c r="AD80" s="21">
        <v>0</v>
      </c>
      <c r="AE80" s="18"/>
      <c r="AF80" s="1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2:44" ht="18" customHeight="1">
      <c r="B81" s="49" t="s">
        <v>87</v>
      </c>
      <c r="C81" s="10">
        <v>13.6</v>
      </c>
      <c r="D81" s="10">
        <v>24.8</v>
      </c>
      <c r="E81" s="10">
        <v>16.899999999999999</v>
      </c>
      <c r="F81" s="10">
        <v>15.3</v>
      </c>
      <c r="G81" s="10">
        <v>9.6999999999999993</v>
      </c>
      <c r="H81" s="10">
        <v>9.1</v>
      </c>
      <c r="I81" s="10">
        <v>9.5</v>
      </c>
      <c r="J81" s="10">
        <v>7</v>
      </c>
      <c r="K81" s="10">
        <v>7</v>
      </c>
      <c r="L81" s="10">
        <v>8.4</v>
      </c>
      <c r="M81" s="10">
        <v>8.6999999999999993</v>
      </c>
      <c r="N81" s="10">
        <v>8.6</v>
      </c>
      <c r="O81" s="16">
        <f t="shared" si="30"/>
        <v>138.6</v>
      </c>
      <c r="P81" s="10">
        <v>4.0999999999999996</v>
      </c>
      <c r="Q81" s="10">
        <v>4.5999999999999996</v>
      </c>
      <c r="R81" s="10">
        <v>7.7</v>
      </c>
      <c r="S81" s="10">
        <v>6.3</v>
      </c>
      <c r="T81" s="10">
        <v>9.6999999999999993</v>
      </c>
      <c r="U81" s="10">
        <v>6.1</v>
      </c>
      <c r="V81" s="10">
        <v>7.3</v>
      </c>
      <c r="W81" s="10">
        <v>5.7</v>
      </c>
      <c r="X81" s="10">
        <v>7</v>
      </c>
      <c r="Y81" s="10">
        <v>4.5999999999999996</v>
      </c>
      <c r="Z81" s="10">
        <v>5.7</v>
      </c>
      <c r="AA81" s="10">
        <v>4.7</v>
      </c>
      <c r="AB81" s="16">
        <f t="shared" si="31"/>
        <v>73.5</v>
      </c>
      <c r="AC81" s="16">
        <f t="shared" si="27"/>
        <v>-65.099999999999994</v>
      </c>
      <c r="AD81" s="17">
        <f>+AC81/O81*100</f>
        <v>-46.969696969696969</v>
      </c>
      <c r="AE81" s="57"/>
      <c r="AF81" s="58"/>
      <c r="AG81" s="59"/>
      <c r="AH81" s="59"/>
      <c r="AI81" s="59"/>
      <c r="AJ81" s="59"/>
      <c r="AK81" s="2"/>
      <c r="AL81" s="2"/>
      <c r="AM81" s="2"/>
      <c r="AN81" s="2"/>
      <c r="AO81" s="2"/>
      <c r="AP81" s="2"/>
      <c r="AQ81" s="2"/>
      <c r="AR81" s="2"/>
    </row>
    <row r="82" spans="2:44" ht="18" customHeight="1">
      <c r="B82" s="60" t="s">
        <v>88</v>
      </c>
      <c r="C82" s="10">
        <v>9.6</v>
      </c>
      <c r="D82" s="10">
        <v>6.9</v>
      </c>
      <c r="E82" s="10">
        <v>2.6</v>
      </c>
      <c r="F82" s="10">
        <v>6.2</v>
      </c>
      <c r="G82" s="10">
        <v>7.5</v>
      </c>
      <c r="H82" s="10">
        <v>17.8</v>
      </c>
      <c r="I82" s="10">
        <v>4.4000000000000004</v>
      </c>
      <c r="J82" s="10">
        <v>2.5</v>
      </c>
      <c r="K82" s="10">
        <v>2.2999999999999998</v>
      </c>
      <c r="L82" s="10">
        <v>2.9</v>
      </c>
      <c r="M82" s="10">
        <v>2.8</v>
      </c>
      <c r="N82" s="10">
        <v>4.5</v>
      </c>
      <c r="O82" s="16">
        <f t="shared" si="30"/>
        <v>69.999999999999986</v>
      </c>
      <c r="P82" s="10">
        <v>4.2</v>
      </c>
      <c r="Q82" s="10">
        <v>3.2</v>
      </c>
      <c r="R82" s="10">
        <v>4.4000000000000004</v>
      </c>
      <c r="S82" s="10">
        <v>5.5</v>
      </c>
      <c r="T82" s="10">
        <v>4.7</v>
      </c>
      <c r="U82" s="10">
        <v>5.2</v>
      </c>
      <c r="V82" s="10">
        <v>3</v>
      </c>
      <c r="W82" s="10">
        <v>4.7</v>
      </c>
      <c r="X82" s="10">
        <v>1.9</v>
      </c>
      <c r="Y82" s="10">
        <v>3.3</v>
      </c>
      <c r="Z82" s="10">
        <v>5.6</v>
      </c>
      <c r="AA82" s="10">
        <v>2.7</v>
      </c>
      <c r="AB82" s="16">
        <f t="shared" si="31"/>
        <v>48.4</v>
      </c>
      <c r="AC82" s="16">
        <f t="shared" si="27"/>
        <v>-21.599999999999987</v>
      </c>
      <c r="AD82" s="17">
        <f>+AC82/O82*100</f>
        <v>-30.857142857142843</v>
      </c>
      <c r="AE82" s="1"/>
      <c r="AF82" s="1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2:44" ht="18" customHeight="1">
      <c r="B83" s="60" t="s">
        <v>89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6">
        <f t="shared" si="30"/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6">
        <f t="shared" si="31"/>
        <v>0</v>
      </c>
      <c r="AC83" s="20">
        <f t="shared" si="27"/>
        <v>0</v>
      </c>
      <c r="AD83" s="55" t="s">
        <v>73</v>
      </c>
      <c r="AE83" s="1"/>
      <c r="AF83" s="1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2:44" ht="18.75" customHeight="1">
      <c r="B84" s="61" t="s">
        <v>90</v>
      </c>
      <c r="C84" s="16">
        <f>+C85+C86</f>
        <v>0.4</v>
      </c>
      <c r="D84" s="16">
        <f t="shared" ref="D84:AB84" si="32">+D85+D86</f>
        <v>0</v>
      </c>
      <c r="E84" s="16">
        <f t="shared" si="32"/>
        <v>0</v>
      </c>
      <c r="F84" s="16">
        <f t="shared" si="32"/>
        <v>0</v>
      </c>
      <c r="G84" s="16">
        <f t="shared" si="32"/>
        <v>0</v>
      </c>
      <c r="H84" s="16">
        <f t="shared" si="32"/>
        <v>0</v>
      </c>
      <c r="I84" s="16">
        <f>+I85+I86</f>
        <v>0</v>
      </c>
      <c r="J84" s="16">
        <f>+J85+J86</f>
        <v>0</v>
      </c>
      <c r="K84" s="16">
        <f>+K85+K86</f>
        <v>0</v>
      </c>
      <c r="L84" s="16">
        <f>+L85+L86</f>
        <v>0</v>
      </c>
      <c r="M84" s="16">
        <f>+M85+M86</f>
        <v>0</v>
      </c>
      <c r="N84" s="16">
        <f t="shared" si="32"/>
        <v>0</v>
      </c>
      <c r="O84" s="16">
        <f t="shared" si="32"/>
        <v>0.4</v>
      </c>
      <c r="P84" s="16">
        <f t="shared" si="32"/>
        <v>0</v>
      </c>
      <c r="Q84" s="16">
        <f t="shared" si="32"/>
        <v>0</v>
      </c>
      <c r="R84" s="16">
        <f t="shared" si="32"/>
        <v>0</v>
      </c>
      <c r="S84" s="16">
        <f t="shared" si="32"/>
        <v>0</v>
      </c>
      <c r="T84" s="16">
        <f t="shared" si="32"/>
        <v>0</v>
      </c>
      <c r="U84" s="16">
        <f t="shared" si="32"/>
        <v>0</v>
      </c>
      <c r="V84" s="16">
        <f>+V85+V86</f>
        <v>3061.3</v>
      </c>
      <c r="W84" s="16">
        <f>+W85+W86</f>
        <v>0</v>
      </c>
      <c r="X84" s="16">
        <f>+X85+X86</f>
        <v>0</v>
      </c>
      <c r="Y84" s="16">
        <f>+Y85+Y86</f>
        <v>0</v>
      </c>
      <c r="Z84" s="16">
        <f>+Z85+Z86</f>
        <v>0</v>
      </c>
      <c r="AA84" s="16">
        <f t="shared" si="32"/>
        <v>0</v>
      </c>
      <c r="AB84" s="16">
        <f t="shared" si="32"/>
        <v>3061.3</v>
      </c>
      <c r="AC84" s="16">
        <f t="shared" si="27"/>
        <v>3060.9</v>
      </c>
      <c r="AD84" s="62" t="s">
        <v>73</v>
      </c>
      <c r="AE84" s="1"/>
      <c r="AF84" s="1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2:44" ht="18.75" customHeight="1">
      <c r="B85" s="19" t="s">
        <v>91</v>
      </c>
      <c r="C85" s="20">
        <v>0.4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f>SUM(C85:N85)</f>
        <v>0.4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f>SUM(P85:AA85)</f>
        <v>0</v>
      </c>
      <c r="AC85" s="20">
        <f t="shared" si="27"/>
        <v>-0.4</v>
      </c>
      <c r="AD85" s="21">
        <f>+AC85/O85*100</f>
        <v>-100</v>
      </c>
      <c r="AE85" s="1"/>
      <c r="AF85" s="1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2:44" ht="18.75" customHeight="1">
      <c r="B86" s="19" t="s">
        <v>92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f>SUM(C86:N86)</f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3061.3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f>SUM(P86:AA86)</f>
        <v>3061.3</v>
      </c>
      <c r="AC86" s="20">
        <f t="shared" si="27"/>
        <v>3061.3</v>
      </c>
      <c r="AD86" s="55" t="s">
        <v>73</v>
      </c>
      <c r="AE86" s="1"/>
      <c r="AF86" s="1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2:44" ht="18" customHeight="1" thickBot="1">
      <c r="B87" s="63" t="s">
        <v>93</v>
      </c>
      <c r="C87" s="64">
        <f t="shared" ref="C87:AB87" si="33">+C84+C8</f>
        <v>29565.800000000003</v>
      </c>
      <c r="D87" s="64">
        <f t="shared" si="33"/>
        <v>28265.5</v>
      </c>
      <c r="E87" s="64">
        <f t="shared" si="33"/>
        <v>28598.199999999997</v>
      </c>
      <c r="F87" s="64">
        <f t="shared" si="33"/>
        <v>35685.999999999993</v>
      </c>
      <c r="G87" s="64">
        <f t="shared" si="33"/>
        <v>29729.899999999998</v>
      </c>
      <c r="H87" s="64">
        <f t="shared" si="33"/>
        <v>31487.1</v>
      </c>
      <c r="I87" s="64">
        <f t="shared" si="33"/>
        <v>28294.5</v>
      </c>
      <c r="J87" s="64">
        <f t="shared" si="33"/>
        <v>28749.499999999996</v>
      </c>
      <c r="K87" s="64">
        <f>+K84+K8</f>
        <v>27131.600000000002</v>
      </c>
      <c r="L87" s="64">
        <f>+L84+L8</f>
        <v>34384.1</v>
      </c>
      <c r="M87" s="64">
        <f>+M84+M8</f>
        <v>32570.100000000006</v>
      </c>
      <c r="N87" s="64">
        <f t="shared" si="33"/>
        <v>34921.30000000001</v>
      </c>
      <c r="O87" s="64">
        <f t="shared" si="33"/>
        <v>369383.60000000003</v>
      </c>
      <c r="P87" s="64">
        <f t="shared" si="33"/>
        <v>34055.699999999997</v>
      </c>
      <c r="Q87" s="64">
        <f t="shared" si="33"/>
        <v>28943.899999999998</v>
      </c>
      <c r="R87" s="64">
        <f t="shared" si="33"/>
        <v>31763.4</v>
      </c>
      <c r="S87" s="64">
        <f t="shared" si="33"/>
        <v>54499.5</v>
      </c>
      <c r="T87" s="64">
        <f t="shared" si="33"/>
        <v>31232.999999999996</v>
      </c>
      <c r="U87" s="64">
        <f t="shared" si="33"/>
        <v>30026.2</v>
      </c>
      <c r="V87" s="64">
        <f t="shared" si="33"/>
        <v>41532.6</v>
      </c>
      <c r="W87" s="64">
        <f t="shared" si="33"/>
        <v>31178.899999999998</v>
      </c>
      <c r="X87" s="64">
        <f>+X84+X8</f>
        <v>30815.299999999996</v>
      </c>
      <c r="Y87" s="64">
        <f>+Y84+Y8</f>
        <v>37328</v>
      </c>
      <c r="Z87" s="64">
        <f>+Z84+Z8</f>
        <v>31643.199999999997</v>
      </c>
      <c r="AA87" s="64">
        <f t="shared" si="33"/>
        <v>34370.1</v>
      </c>
      <c r="AB87" s="64">
        <f t="shared" si="33"/>
        <v>417389.79999999987</v>
      </c>
      <c r="AC87" s="64">
        <f t="shared" si="27"/>
        <v>48006.199999999837</v>
      </c>
      <c r="AD87" s="65">
        <f>+AC87/O87*100</f>
        <v>12.996299781582026</v>
      </c>
      <c r="AE87" s="18"/>
      <c r="AF87" s="1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2:44" ht="23.25" customHeight="1" thickTop="1">
      <c r="B88" s="15" t="s">
        <v>94</v>
      </c>
      <c r="C88" s="10">
        <v>52.8</v>
      </c>
      <c r="D88" s="10">
        <v>132.80000000000001</v>
      </c>
      <c r="E88" s="10">
        <v>47.7</v>
      </c>
      <c r="F88" s="10">
        <v>51.2</v>
      </c>
      <c r="G88" s="10">
        <v>40.299999999999997</v>
      </c>
      <c r="H88" s="10">
        <v>309.5</v>
      </c>
      <c r="I88" s="10">
        <v>79.900000000000006</v>
      </c>
      <c r="J88" s="10">
        <v>49.1</v>
      </c>
      <c r="K88" s="10">
        <v>51.1</v>
      </c>
      <c r="L88" s="10">
        <v>199.1</v>
      </c>
      <c r="M88" s="10">
        <v>80</v>
      </c>
      <c r="N88" s="10">
        <v>1982.9</v>
      </c>
      <c r="O88" s="16">
        <f>SUM(C88:N88)</f>
        <v>3076.4</v>
      </c>
      <c r="P88" s="10">
        <v>131.19999999999999</v>
      </c>
      <c r="Q88" s="10">
        <v>12.8</v>
      </c>
      <c r="R88" s="10">
        <v>9.1</v>
      </c>
      <c r="S88" s="10">
        <v>118.4</v>
      </c>
      <c r="T88" s="10">
        <v>46.5</v>
      </c>
      <c r="U88" s="10">
        <v>26.2</v>
      </c>
      <c r="V88" s="10">
        <v>86.8</v>
      </c>
      <c r="W88" s="10">
        <v>16.2</v>
      </c>
      <c r="X88" s="10">
        <v>78.900000000000006</v>
      </c>
      <c r="Y88" s="10">
        <v>7.6</v>
      </c>
      <c r="Z88" s="10">
        <v>40.9</v>
      </c>
      <c r="AA88" s="10">
        <v>1526.4</v>
      </c>
      <c r="AB88" s="16">
        <f>SUM(P88:AA88)</f>
        <v>2101</v>
      </c>
      <c r="AC88" s="16">
        <f t="shared" si="27"/>
        <v>-975.40000000000009</v>
      </c>
      <c r="AD88" s="17">
        <f>+AC88/O88*100</f>
        <v>-31.705890001300226</v>
      </c>
      <c r="AE88" s="18"/>
      <c r="AF88" s="1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2:44" ht="18" customHeight="1">
      <c r="B89" s="66" t="s">
        <v>95</v>
      </c>
      <c r="C89" s="67">
        <f>+C90+C92</f>
        <v>1230.7</v>
      </c>
      <c r="D89" s="67">
        <f>+D90+D92</f>
        <v>4916</v>
      </c>
      <c r="E89" s="67">
        <f>+E90+E92</f>
        <v>13770.4</v>
      </c>
      <c r="F89" s="67">
        <f>+F90+F92</f>
        <v>48992.200000000004</v>
      </c>
      <c r="G89" s="67">
        <f t="shared" ref="G89:Z89" si="34">+G90+G92</f>
        <v>8777.6</v>
      </c>
      <c r="H89" s="67">
        <f t="shared" si="34"/>
        <v>6617.9</v>
      </c>
      <c r="I89" s="67">
        <f t="shared" si="34"/>
        <v>6275.2</v>
      </c>
      <c r="J89" s="67">
        <f t="shared" si="34"/>
        <v>5012.8999999999996</v>
      </c>
      <c r="K89" s="67">
        <f t="shared" si="34"/>
        <v>4351.7000000000007</v>
      </c>
      <c r="L89" s="67">
        <f t="shared" si="34"/>
        <v>23974.2</v>
      </c>
      <c r="M89" s="67">
        <f t="shared" si="34"/>
        <v>3490</v>
      </c>
      <c r="N89" s="67">
        <f t="shared" si="34"/>
        <v>28019.199999999997</v>
      </c>
      <c r="O89" s="67">
        <f t="shared" si="34"/>
        <v>155428</v>
      </c>
      <c r="P89" s="67">
        <f t="shared" si="34"/>
        <v>2757.2</v>
      </c>
      <c r="Q89" s="67">
        <f t="shared" si="34"/>
        <v>2688.5</v>
      </c>
      <c r="R89" s="67">
        <f t="shared" si="34"/>
        <v>2539.9999999999995</v>
      </c>
      <c r="S89" s="67">
        <f t="shared" si="34"/>
        <v>57954.899999999994</v>
      </c>
      <c r="T89" s="67">
        <f t="shared" si="34"/>
        <v>4436.3</v>
      </c>
      <c r="U89" s="67">
        <f t="shared" si="34"/>
        <v>1606.8</v>
      </c>
      <c r="V89" s="67">
        <f t="shared" si="34"/>
        <v>32659.8</v>
      </c>
      <c r="W89" s="67">
        <f t="shared" si="34"/>
        <v>13291.8</v>
      </c>
      <c r="X89" s="67">
        <f t="shared" si="34"/>
        <v>7306.5</v>
      </c>
      <c r="Y89" s="67">
        <f t="shared" si="34"/>
        <v>2255.2000000000003</v>
      </c>
      <c r="Z89" s="67">
        <f t="shared" si="34"/>
        <v>1634.3999999999999</v>
      </c>
      <c r="AA89" s="67">
        <f>+AA90+AA92</f>
        <v>7815</v>
      </c>
      <c r="AB89" s="67">
        <f>+AB90+AB92</f>
        <v>136946.40000000002</v>
      </c>
      <c r="AC89" s="67">
        <f t="shared" si="27"/>
        <v>-18481.599999999977</v>
      </c>
      <c r="AD89" s="40">
        <f>+AC89/O89*100</f>
        <v>-11.890779010216935</v>
      </c>
      <c r="AE89" s="68"/>
      <c r="AF89" s="1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2:44" ht="18" customHeight="1">
      <c r="B90" s="69" t="s">
        <v>96</v>
      </c>
      <c r="C90" s="70">
        <f t="shared" ref="C90:AB90" si="35">+C91</f>
        <v>0</v>
      </c>
      <c r="D90" s="70">
        <f t="shared" si="35"/>
        <v>6.7</v>
      </c>
      <c r="E90" s="70">
        <f t="shared" si="35"/>
        <v>17.2</v>
      </c>
      <c r="F90" s="70">
        <f t="shared" si="35"/>
        <v>0</v>
      </c>
      <c r="G90" s="70">
        <f t="shared" si="35"/>
        <v>0</v>
      </c>
      <c r="H90" s="70">
        <f t="shared" si="35"/>
        <v>0</v>
      </c>
      <c r="I90" s="70">
        <f t="shared" si="35"/>
        <v>0</v>
      </c>
      <c r="J90" s="70">
        <f t="shared" si="35"/>
        <v>6.7</v>
      </c>
      <c r="K90" s="70">
        <f t="shared" si="35"/>
        <v>63.6</v>
      </c>
      <c r="L90" s="70">
        <f t="shared" si="35"/>
        <v>0</v>
      </c>
      <c r="M90" s="70">
        <f t="shared" si="35"/>
        <v>0</v>
      </c>
      <c r="N90" s="70">
        <f t="shared" si="35"/>
        <v>0</v>
      </c>
      <c r="O90" s="70">
        <f t="shared" si="35"/>
        <v>94.2</v>
      </c>
      <c r="P90" s="70">
        <f t="shared" si="35"/>
        <v>0</v>
      </c>
      <c r="Q90" s="70">
        <f t="shared" si="35"/>
        <v>30.2</v>
      </c>
      <c r="R90" s="70">
        <f t="shared" si="35"/>
        <v>16.600000000000001</v>
      </c>
      <c r="S90" s="70">
        <f t="shared" si="35"/>
        <v>5.7</v>
      </c>
      <c r="T90" s="70">
        <f t="shared" si="35"/>
        <v>0</v>
      </c>
      <c r="U90" s="70">
        <f t="shared" si="35"/>
        <v>0</v>
      </c>
      <c r="V90" s="70">
        <f t="shared" si="35"/>
        <v>0</v>
      </c>
      <c r="W90" s="70">
        <f t="shared" si="35"/>
        <v>32</v>
      </c>
      <c r="X90" s="70">
        <f t="shared" si="35"/>
        <v>15.2</v>
      </c>
      <c r="Y90" s="70">
        <f t="shared" si="35"/>
        <v>0</v>
      </c>
      <c r="Z90" s="70">
        <f t="shared" si="35"/>
        <v>0</v>
      </c>
      <c r="AA90" s="70">
        <f t="shared" si="35"/>
        <v>0</v>
      </c>
      <c r="AB90" s="70">
        <f t="shared" si="35"/>
        <v>99.7</v>
      </c>
      <c r="AC90" s="70">
        <f t="shared" si="27"/>
        <v>5.5</v>
      </c>
      <c r="AD90" s="71">
        <f>+AC90/O90*100</f>
        <v>5.8386411889596603</v>
      </c>
      <c r="AE90" s="68"/>
      <c r="AF90" s="1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2:44" ht="18" customHeight="1">
      <c r="B91" s="72" t="s">
        <v>97</v>
      </c>
      <c r="C91" s="73">
        <v>0</v>
      </c>
      <c r="D91" s="74">
        <v>6.7</v>
      </c>
      <c r="E91" s="74">
        <v>17.2</v>
      </c>
      <c r="F91" s="74">
        <v>0</v>
      </c>
      <c r="G91" s="74">
        <v>0</v>
      </c>
      <c r="H91" s="74">
        <v>0</v>
      </c>
      <c r="I91" s="74">
        <v>0</v>
      </c>
      <c r="J91" s="74">
        <v>6.7</v>
      </c>
      <c r="K91" s="74">
        <v>63.6</v>
      </c>
      <c r="L91" s="74">
        <v>0</v>
      </c>
      <c r="M91" s="74">
        <v>0</v>
      </c>
      <c r="N91" s="74">
        <v>0</v>
      </c>
      <c r="O91" s="74">
        <f>SUM(C91:N91)</f>
        <v>94.2</v>
      </c>
      <c r="P91" s="73">
        <v>0</v>
      </c>
      <c r="Q91" s="73">
        <v>30.2</v>
      </c>
      <c r="R91" s="73">
        <v>16.600000000000001</v>
      </c>
      <c r="S91" s="73">
        <v>5.7</v>
      </c>
      <c r="T91" s="73">
        <v>0</v>
      </c>
      <c r="U91" s="73">
        <v>0</v>
      </c>
      <c r="V91" s="73">
        <v>0</v>
      </c>
      <c r="W91" s="73">
        <v>32</v>
      </c>
      <c r="X91" s="73">
        <v>15.2</v>
      </c>
      <c r="Y91" s="73">
        <v>0</v>
      </c>
      <c r="Z91" s="73">
        <v>0</v>
      </c>
      <c r="AA91" s="73">
        <v>0</v>
      </c>
      <c r="AB91" s="74">
        <f>SUM(P91:AA91)</f>
        <v>99.7</v>
      </c>
      <c r="AC91" s="73">
        <f t="shared" si="27"/>
        <v>5.5</v>
      </c>
      <c r="AD91" s="7">
        <f>+AC91/O91*100</f>
        <v>5.8386411889596603</v>
      </c>
      <c r="AE91" s="33"/>
      <c r="AF91" s="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2:44" ht="18" customHeight="1">
      <c r="B92" s="69" t="s">
        <v>98</v>
      </c>
      <c r="C92" s="70">
        <f>+C93+C94</f>
        <v>1230.7</v>
      </c>
      <c r="D92" s="70">
        <f>+D93+D94</f>
        <v>4909.3</v>
      </c>
      <c r="E92" s="70">
        <f>+E93+E94</f>
        <v>13753.199999999999</v>
      </c>
      <c r="F92" s="70">
        <f>+F93+F94</f>
        <v>48992.200000000004</v>
      </c>
      <c r="G92" s="70">
        <f t="shared" ref="G92:Z92" si="36">+G93+G94</f>
        <v>8777.6</v>
      </c>
      <c r="H92" s="70">
        <f t="shared" si="36"/>
        <v>6617.9</v>
      </c>
      <c r="I92" s="70">
        <f t="shared" si="36"/>
        <v>6275.2</v>
      </c>
      <c r="J92" s="70">
        <f t="shared" si="36"/>
        <v>5006.2</v>
      </c>
      <c r="K92" s="70">
        <f t="shared" si="36"/>
        <v>4288.1000000000004</v>
      </c>
      <c r="L92" s="70">
        <f t="shared" si="36"/>
        <v>23974.2</v>
      </c>
      <c r="M92" s="70">
        <f t="shared" si="36"/>
        <v>3490</v>
      </c>
      <c r="N92" s="70">
        <f t="shared" si="36"/>
        <v>28019.199999999997</v>
      </c>
      <c r="O92" s="70">
        <f t="shared" si="36"/>
        <v>155333.79999999999</v>
      </c>
      <c r="P92" s="70">
        <f t="shared" si="36"/>
        <v>2757.2</v>
      </c>
      <c r="Q92" s="70">
        <f t="shared" si="36"/>
        <v>2658.3</v>
      </c>
      <c r="R92" s="70">
        <f t="shared" si="36"/>
        <v>2523.3999999999996</v>
      </c>
      <c r="S92" s="70">
        <f t="shared" si="36"/>
        <v>57949.2</v>
      </c>
      <c r="T92" s="70">
        <f t="shared" si="36"/>
        <v>4436.3</v>
      </c>
      <c r="U92" s="70">
        <f t="shared" si="36"/>
        <v>1606.8</v>
      </c>
      <c r="V92" s="70">
        <f t="shared" si="36"/>
        <v>32659.8</v>
      </c>
      <c r="W92" s="70">
        <f t="shared" si="36"/>
        <v>13259.8</v>
      </c>
      <c r="X92" s="70">
        <f t="shared" si="36"/>
        <v>7291.3</v>
      </c>
      <c r="Y92" s="70">
        <f t="shared" si="36"/>
        <v>2255.2000000000003</v>
      </c>
      <c r="Z92" s="70">
        <f t="shared" si="36"/>
        <v>1634.3999999999999</v>
      </c>
      <c r="AA92" s="70">
        <f>+AA93+AA94</f>
        <v>7815</v>
      </c>
      <c r="AB92" s="70">
        <f>+AB93+AB94</f>
        <v>136846.70000000001</v>
      </c>
      <c r="AC92" s="70">
        <f t="shared" si="27"/>
        <v>-18487.099999999977</v>
      </c>
      <c r="AD92" s="71">
        <f t="shared" ref="AD92:AD99" si="37">+AC92/O92*100</f>
        <v>-11.9015307679333</v>
      </c>
      <c r="AE92" s="1"/>
      <c r="AF92" s="1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2:44" ht="18" customHeight="1">
      <c r="B93" s="75" t="s">
        <v>99</v>
      </c>
      <c r="C93" s="76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f>SUM(C93:N93)</f>
        <v>0</v>
      </c>
      <c r="P93" s="76">
        <v>0</v>
      </c>
      <c r="Q93" s="76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  <c r="AA93" s="77">
        <v>0</v>
      </c>
      <c r="AB93" s="77">
        <f>SUM(P93:AA93)</f>
        <v>0</v>
      </c>
      <c r="AC93" s="76">
        <v>0</v>
      </c>
      <c r="AD93" s="78">
        <v>0</v>
      </c>
      <c r="AE93" s="1"/>
      <c r="AF93" s="1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2:44" ht="18" customHeight="1">
      <c r="B94" s="75" t="s">
        <v>100</v>
      </c>
      <c r="C94" s="76">
        <f t="shared" ref="C94:Y94" si="38">+C96+C99</f>
        <v>1230.7</v>
      </c>
      <c r="D94" s="76">
        <f t="shared" si="38"/>
        <v>4909.3</v>
      </c>
      <c r="E94" s="76">
        <f t="shared" si="38"/>
        <v>13753.199999999999</v>
      </c>
      <c r="F94" s="76">
        <f t="shared" si="38"/>
        <v>48992.200000000004</v>
      </c>
      <c r="G94" s="76">
        <f t="shared" si="38"/>
        <v>8777.6</v>
      </c>
      <c r="H94" s="76">
        <f t="shared" si="38"/>
        <v>6617.9</v>
      </c>
      <c r="I94" s="76">
        <f t="shared" si="38"/>
        <v>6275.2</v>
      </c>
      <c r="J94" s="76">
        <f t="shared" si="38"/>
        <v>5006.2</v>
      </c>
      <c r="K94" s="76">
        <f t="shared" si="38"/>
        <v>4288.1000000000004</v>
      </c>
      <c r="L94" s="76">
        <f t="shared" si="38"/>
        <v>23974.2</v>
      </c>
      <c r="M94" s="76">
        <f>+M96+M99</f>
        <v>3490</v>
      </c>
      <c r="N94" s="76">
        <f t="shared" si="38"/>
        <v>28019.199999999997</v>
      </c>
      <c r="O94" s="76">
        <f t="shared" si="38"/>
        <v>155333.79999999999</v>
      </c>
      <c r="P94" s="76">
        <f t="shared" si="38"/>
        <v>2757.2</v>
      </c>
      <c r="Q94" s="76">
        <f t="shared" si="38"/>
        <v>2658.3</v>
      </c>
      <c r="R94" s="76">
        <f t="shared" si="38"/>
        <v>2523.3999999999996</v>
      </c>
      <c r="S94" s="76">
        <f t="shared" si="38"/>
        <v>57949.2</v>
      </c>
      <c r="T94" s="76">
        <f t="shared" si="38"/>
        <v>4436.3</v>
      </c>
      <c r="U94" s="76">
        <f t="shared" si="38"/>
        <v>1606.8</v>
      </c>
      <c r="V94" s="76">
        <f t="shared" si="38"/>
        <v>32659.8</v>
      </c>
      <c r="W94" s="76">
        <f t="shared" si="38"/>
        <v>13259.8</v>
      </c>
      <c r="X94" s="76">
        <f t="shared" si="38"/>
        <v>7291.3</v>
      </c>
      <c r="Y94" s="76">
        <f t="shared" si="38"/>
        <v>2255.2000000000003</v>
      </c>
      <c r="Z94" s="76">
        <f>+Z96+Z99</f>
        <v>1634.3999999999999</v>
      </c>
      <c r="AA94" s="76">
        <f>+AA96+AA99+AA95</f>
        <v>7815</v>
      </c>
      <c r="AB94" s="76">
        <f>+AB96+AB99+AB95</f>
        <v>136846.70000000001</v>
      </c>
      <c r="AC94" s="79">
        <f>+AB94-O94</f>
        <v>-18487.099999999977</v>
      </c>
      <c r="AD94" s="80">
        <f>+AC94/O94*100</f>
        <v>-11.9015307679333</v>
      </c>
      <c r="AE94" s="1"/>
      <c r="AF94" s="1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2:44" ht="18" customHeight="1">
      <c r="B95" s="81" t="s">
        <v>101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  <c r="V95" s="82">
        <v>0</v>
      </c>
      <c r="W95" s="82">
        <v>0</v>
      </c>
      <c r="X95" s="82">
        <v>0</v>
      </c>
      <c r="Y95" s="82">
        <v>0</v>
      </c>
      <c r="Z95" s="82">
        <v>0</v>
      </c>
      <c r="AA95" s="82">
        <v>326.8</v>
      </c>
      <c r="AB95" s="67">
        <f t="shared" ref="AB95:AB105" si="39">SUM(P95:AA95)</f>
        <v>326.8</v>
      </c>
      <c r="AC95" s="83">
        <f>+AB95-O95</f>
        <v>326.8</v>
      </c>
      <c r="AD95" s="84" t="s">
        <v>73</v>
      </c>
      <c r="AE95" s="1"/>
      <c r="AF95" s="1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2:44" ht="18" customHeight="1">
      <c r="B96" s="81" t="s">
        <v>102</v>
      </c>
      <c r="C96" s="82">
        <f>+C97+C98</f>
        <v>0</v>
      </c>
      <c r="D96" s="82">
        <f>+D97+D98</f>
        <v>240.7</v>
      </c>
      <c r="E96" s="82">
        <f>+E97+E98</f>
        <v>8868.7999999999993</v>
      </c>
      <c r="F96" s="82">
        <f>+F97+F98</f>
        <v>45019.4</v>
      </c>
      <c r="G96" s="82">
        <f t="shared" ref="G96:Z96" si="40">+G97+G98</f>
        <v>6089</v>
      </c>
      <c r="H96" s="82">
        <f t="shared" si="40"/>
        <v>3010.6</v>
      </c>
      <c r="I96" s="82">
        <f t="shared" si="40"/>
        <v>2698.7</v>
      </c>
      <c r="J96" s="82">
        <f t="shared" si="40"/>
        <v>1828.2</v>
      </c>
      <c r="K96" s="82">
        <f t="shared" si="40"/>
        <v>120.5</v>
      </c>
      <c r="L96" s="82">
        <f t="shared" si="40"/>
        <v>21666.400000000001</v>
      </c>
      <c r="M96" s="82">
        <f t="shared" si="40"/>
        <v>286</v>
      </c>
      <c r="N96" s="82">
        <f t="shared" si="40"/>
        <v>290.5</v>
      </c>
      <c r="O96" s="82">
        <f t="shared" si="40"/>
        <v>90118.799999999988</v>
      </c>
      <c r="P96" s="82">
        <f t="shared" si="40"/>
        <v>0</v>
      </c>
      <c r="Q96" s="82">
        <f t="shared" si="40"/>
        <v>0</v>
      </c>
      <c r="R96" s="82">
        <f t="shared" si="40"/>
        <v>0</v>
      </c>
      <c r="S96" s="82">
        <f t="shared" si="40"/>
        <v>53925.1</v>
      </c>
      <c r="T96" s="82">
        <f t="shared" si="40"/>
        <v>29.1</v>
      </c>
      <c r="U96" s="82">
        <f t="shared" si="40"/>
        <v>0</v>
      </c>
      <c r="V96" s="82">
        <f t="shared" si="40"/>
        <v>30849.5</v>
      </c>
      <c r="W96" s="82">
        <f t="shared" si="40"/>
        <v>10002.5</v>
      </c>
      <c r="X96" s="82">
        <f t="shared" si="40"/>
        <v>3668</v>
      </c>
      <c r="Y96" s="82">
        <f t="shared" si="40"/>
        <v>10.9</v>
      </c>
      <c r="Z96" s="82">
        <f t="shared" si="40"/>
        <v>0</v>
      </c>
      <c r="AA96" s="82">
        <f>+AA97+AA98</f>
        <v>232</v>
      </c>
      <c r="AB96" s="82">
        <f>+AB97+AB98</f>
        <v>98717.1</v>
      </c>
      <c r="AC96" s="83">
        <f t="shared" si="27"/>
        <v>8598.3000000000175</v>
      </c>
      <c r="AD96" s="40">
        <f t="shared" si="37"/>
        <v>9.5410724510313258</v>
      </c>
      <c r="AE96" s="1"/>
      <c r="AF96" s="1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2:62" ht="18" customHeight="1">
      <c r="B97" s="85" t="s">
        <v>103</v>
      </c>
      <c r="C97" s="73">
        <v>0</v>
      </c>
      <c r="D97" s="74">
        <v>240.7</v>
      </c>
      <c r="E97" s="74">
        <v>8868.7999999999993</v>
      </c>
      <c r="F97" s="74">
        <v>4007.8</v>
      </c>
      <c r="G97" s="74">
        <v>6089</v>
      </c>
      <c r="H97" s="74">
        <v>3010.6</v>
      </c>
      <c r="I97" s="74">
        <v>2698.7</v>
      </c>
      <c r="J97" s="74">
        <v>1828.2</v>
      </c>
      <c r="K97" s="74">
        <v>120.5</v>
      </c>
      <c r="L97" s="74">
        <v>466</v>
      </c>
      <c r="M97" s="74">
        <v>224.4</v>
      </c>
      <c r="N97" s="74">
        <v>124.3</v>
      </c>
      <c r="O97" s="27">
        <f>SUM(C97:N97)</f>
        <v>27679</v>
      </c>
      <c r="P97" s="73">
        <v>0</v>
      </c>
      <c r="Q97" s="73">
        <v>0</v>
      </c>
      <c r="R97" s="73">
        <v>0</v>
      </c>
      <c r="S97" s="73">
        <v>2.2000000000000002</v>
      </c>
      <c r="T97" s="73">
        <v>29.1</v>
      </c>
      <c r="U97" s="73">
        <v>0</v>
      </c>
      <c r="V97" s="73">
        <v>20000</v>
      </c>
      <c r="W97" s="73">
        <v>10002.5</v>
      </c>
      <c r="X97" s="73">
        <v>3614</v>
      </c>
      <c r="Y97" s="73">
        <v>0</v>
      </c>
      <c r="Z97" s="73">
        <v>0</v>
      </c>
      <c r="AA97" s="73">
        <v>0</v>
      </c>
      <c r="AB97" s="74">
        <f t="shared" si="39"/>
        <v>33647.800000000003</v>
      </c>
      <c r="AC97" s="86">
        <f t="shared" si="27"/>
        <v>5968.8000000000029</v>
      </c>
      <c r="AD97" s="87">
        <f t="shared" si="37"/>
        <v>21.56436287438131</v>
      </c>
      <c r="AE97" s="1"/>
      <c r="AF97" s="1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2:62" ht="18" customHeight="1">
      <c r="B98" s="85" t="s">
        <v>104</v>
      </c>
      <c r="C98" s="73">
        <v>0</v>
      </c>
      <c r="D98" s="74">
        <v>0</v>
      </c>
      <c r="E98" s="74">
        <v>0</v>
      </c>
      <c r="F98" s="74">
        <v>41011.599999999999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21200.400000000001</v>
      </c>
      <c r="M98" s="74">
        <v>61.6</v>
      </c>
      <c r="N98" s="74">
        <v>166.2</v>
      </c>
      <c r="O98" s="27">
        <f>SUM(C98:N98)</f>
        <v>62439.799999999996</v>
      </c>
      <c r="P98" s="73">
        <v>0</v>
      </c>
      <c r="Q98" s="73">
        <v>0</v>
      </c>
      <c r="R98" s="73">
        <v>0</v>
      </c>
      <c r="S98" s="73">
        <v>53922.9</v>
      </c>
      <c r="T98" s="73">
        <v>0</v>
      </c>
      <c r="U98" s="73">
        <v>0</v>
      </c>
      <c r="V98" s="73">
        <v>10849.5</v>
      </c>
      <c r="W98" s="73">
        <v>0</v>
      </c>
      <c r="X98" s="73">
        <v>54</v>
      </c>
      <c r="Y98" s="73">
        <v>10.9</v>
      </c>
      <c r="Z98" s="73">
        <v>0</v>
      </c>
      <c r="AA98" s="73">
        <v>232</v>
      </c>
      <c r="AB98" s="74">
        <f t="shared" si="39"/>
        <v>65069.3</v>
      </c>
      <c r="AC98" s="86">
        <f t="shared" si="27"/>
        <v>2629.5000000000073</v>
      </c>
      <c r="AD98" s="87">
        <f t="shared" si="37"/>
        <v>4.2112562820508836</v>
      </c>
      <c r="AE98" s="1"/>
      <c r="AF98" s="1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2:62" ht="18" customHeight="1">
      <c r="B99" s="81" t="s">
        <v>105</v>
      </c>
      <c r="C99" s="82">
        <f>+C100+C101</f>
        <v>1230.7</v>
      </c>
      <c r="D99" s="82">
        <f>+D100+D101</f>
        <v>4668.6000000000004</v>
      </c>
      <c r="E99" s="82">
        <f>+E100+E101</f>
        <v>4884.3999999999996</v>
      </c>
      <c r="F99" s="82">
        <f>+F100+F101</f>
        <v>3972.8</v>
      </c>
      <c r="G99" s="82">
        <f t="shared" ref="G99:Z99" si="41">+G100+G101</f>
        <v>2688.6000000000004</v>
      </c>
      <c r="H99" s="82">
        <f t="shared" si="41"/>
        <v>3607.3</v>
      </c>
      <c r="I99" s="82">
        <f t="shared" si="41"/>
        <v>3576.5</v>
      </c>
      <c r="J99" s="82">
        <f t="shared" si="41"/>
        <v>3178</v>
      </c>
      <c r="K99" s="82">
        <f t="shared" si="41"/>
        <v>4167.6000000000004</v>
      </c>
      <c r="L99" s="82">
        <f t="shared" si="41"/>
        <v>2307.8000000000002</v>
      </c>
      <c r="M99" s="82">
        <f t="shared" si="41"/>
        <v>3204</v>
      </c>
      <c r="N99" s="82">
        <f t="shared" si="41"/>
        <v>27728.699999999997</v>
      </c>
      <c r="O99" s="82">
        <f t="shared" si="41"/>
        <v>65215</v>
      </c>
      <c r="P99" s="82">
        <f t="shared" si="41"/>
        <v>2757.2</v>
      </c>
      <c r="Q99" s="82">
        <f t="shared" si="41"/>
        <v>2658.3</v>
      </c>
      <c r="R99" s="82">
        <f t="shared" si="41"/>
        <v>2523.3999999999996</v>
      </c>
      <c r="S99" s="82">
        <f t="shared" si="41"/>
        <v>4024.1000000000004</v>
      </c>
      <c r="T99" s="82">
        <f t="shared" si="41"/>
        <v>4407.2</v>
      </c>
      <c r="U99" s="82">
        <f t="shared" si="41"/>
        <v>1606.8</v>
      </c>
      <c r="V99" s="82">
        <f t="shared" si="41"/>
        <v>1810.3000000000002</v>
      </c>
      <c r="W99" s="82">
        <f t="shared" si="41"/>
        <v>3257.3</v>
      </c>
      <c r="X99" s="82">
        <f t="shared" si="41"/>
        <v>3623.3</v>
      </c>
      <c r="Y99" s="82">
        <f t="shared" si="41"/>
        <v>2244.3000000000002</v>
      </c>
      <c r="Z99" s="82">
        <f t="shared" si="41"/>
        <v>1634.3999999999999</v>
      </c>
      <c r="AA99" s="82">
        <f>+AA100+AA101</f>
        <v>7256.2</v>
      </c>
      <c r="AB99" s="82">
        <f>+AB100+AB101</f>
        <v>37802.800000000003</v>
      </c>
      <c r="AC99" s="83">
        <f t="shared" si="27"/>
        <v>-27412.199999999997</v>
      </c>
      <c r="AD99" s="24">
        <f t="shared" si="37"/>
        <v>-42.033581231311814</v>
      </c>
      <c r="AE99" s="1"/>
      <c r="AF99" s="1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2:62" ht="18" customHeight="1">
      <c r="B100" s="85" t="s">
        <v>106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27">
        <f>SUM(C100:N100)</f>
        <v>0</v>
      </c>
      <c r="P100" s="73">
        <v>0</v>
      </c>
      <c r="Q100" s="73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74">
        <v>0</v>
      </c>
      <c r="AA100" s="74">
        <v>0</v>
      </c>
      <c r="AB100" s="74">
        <f t="shared" si="39"/>
        <v>0</v>
      </c>
      <c r="AC100" s="27">
        <f t="shared" si="27"/>
        <v>0</v>
      </c>
      <c r="AD100" s="88" t="s">
        <v>73</v>
      </c>
      <c r="AE100" s="1"/>
      <c r="AF100" s="1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2:62" ht="18" customHeight="1">
      <c r="B101" s="85" t="s">
        <v>107</v>
      </c>
      <c r="C101" s="73">
        <f>+C102+C103</f>
        <v>1230.7</v>
      </c>
      <c r="D101" s="73">
        <f>+D102+D103</f>
        <v>4668.6000000000004</v>
      </c>
      <c r="E101" s="73">
        <f>+E102+E103</f>
        <v>4884.3999999999996</v>
      </c>
      <c r="F101" s="73">
        <f>+F102+F103</f>
        <v>3972.8</v>
      </c>
      <c r="G101" s="73">
        <f t="shared" ref="G101:AD101" si="42">+G102+G103</f>
        <v>2688.6000000000004</v>
      </c>
      <c r="H101" s="73">
        <f t="shared" si="42"/>
        <v>3607.3</v>
      </c>
      <c r="I101" s="73">
        <f t="shared" si="42"/>
        <v>3576.5</v>
      </c>
      <c r="J101" s="73">
        <f t="shared" si="42"/>
        <v>3178</v>
      </c>
      <c r="K101" s="73">
        <f t="shared" si="42"/>
        <v>4167.6000000000004</v>
      </c>
      <c r="L101" s="73">
        <f>+L102+L103</f>
        <v>2307.8000000000002</v>
      </c>
      <c r="M101" s="73">
        <f>+M102+M103</f>
        <v>3204</v>
      </c>
      <c r="N101" s="73">
        <f t="shared" si="42"/>
        <v>27728.699999999997</v>
      </c>
      <c r="O101" s="73">
        <f t="shared" si="42"/>
        <v>65215</v>
      </c>
      <c r="P101" s="73">
        <f t="shared" si="42"/>
        <v>2757.2</v>
      </c>
      <c r="Q101" s="73">
        <f t="shared" si="42"/>
        <v>2658.3</v>
      </c>
      <c r="R101" s="73">
        <f t="shared" si="42"/>
        <v>2523.3999999999996</v>
      </c>
      <c r="S101" s="73">
        <f t="shared" si="42"/>
        <v>4024.1000000000004</v>
      </c>
      <c r="T101" s="73">
        <f t="shared" si="42"/>
        <v>4407.2</v>
      </c>
      <c r="U101" s="73">
        <f t="shared" si="42"/>
        <v>1606.8</v>
      </c>
      <c r="V101" s="73">
        <f t="shared" si="42"/>
        <v>1810.3000000000002</v>
      </c>
      <c r="W101" s="73">
        <f t="shared" si="42"/>
        <v>3257.3</v>
      </c>
      <c r="X101" s="73">
        <f t="shared" si="42"/>
        <v>3623.3</v>
      </c>
      <c r="Y101" s="73">
        <f t="shared" si="42"/>
        <v>2244.3000000000002</v>
      </c>
      <c r="Z101" s="73">
        <f>+Z102+Z103</f>
        <v>1634.3999999999999</v>
      </c>
      <c r="AA101" s="73">
        <f t="shared" si="42"/>
        <v>7256.2</v>
      </c>
      <c r="AB101" s="73">
        <f t="shared" si="42"/>
        <v>37802.800000000003</v>
      </c>
      <c r="AC101" s="73">
        <f t="shared" si="42"/>
        <v>-1220.1000000000004</v>
      </c>
      <c r="AD101" s="89">
        <f t="shared" si="42"/>
        <v>-37.86565803235483</v>
      </c>
      <c r="AE101" s="1"/>
      <c r="AF101" s="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2:62" ht="18" customHeight="1">
      <c r="B102" s="90" t="s">
        <v>108</v>
      </c>
      <c r="C102" s="73">
        <v>417.6</v>
      </c>
      <c r="D102" s="74">
        <v>2367.8000000000002</v>
      </c>
      <c r="E102" s="74">
        <v>2550.1999999999998</v>
      </c>
      <c r="F102" s="74">
        <v>3350.3</v>
      </c>
      <c r="G102" s="74">
        <v>1800.4</v>
      </c>
      <c r="H102" s="74">
        <v>2612.6</v>
      </c>
      <c r="I102" s="74">
        <v>2934.7</v>
      </c>
      <c r="J102" s="74">
        <v>2431.6</v>
      </c>
      <c r="K102" s="74">
        <v>2471.9</v>
      </c>
      <c r="L102" s="74">
        <v>1886.3</v>
      </c>
      <c r="M102" s="74">
        <v>2494.4</v>
      </c>
      <c r="N102" s="74">
        <v>2390.1</v>
      </c>
      <c r="O102" s="27">
        <f>SUM(C102:N102)</f>
        <v>27707.9</v>
      </c>
      <c r="P102" s="73">
        <v>2696.2</v>
      </c>
      <c r="Q102" s="73">
        <v>2435.8000000000002</v>
      </c>
      <c r="R102" s="74">
        <v>2217.6999999999998</v>
      </c>
      <c r="S102" s="74">
        <v>3317.9</v>
      </c>
      <c r="T102" s="74">
        <v>4024.8</v>
      </c>
      <c r="U102" s="74">
        <v>1175</v>
      </c>
      <c r="V102" s="74">
        <v>1465.7</v>
      </c>
      <c r="W102" s="74">
        <v>2802.5</v>
      </c>
      <c r="X102" s="74">
        <v>3086.4</v>
      </c>
      <c r="Y102" s="74">
        <v>1303</v>
      </c>
      <c r="Z102" s="74">
        <v>220.1</v>
      </c>
      <c r="AA102" s="74">
        <v>965</v>
      </c>
      <c r="AB102" s="74">
        <f t="shared" si="39"/>
        <v>25710.100000000002</v>
      </c>
      <c r="AC102" s="86">
        <v>4206.1000000000004</v>
      </c>
      <c r="AD102" s="87">
        <v>40.110429798880446</v>
      </c>
      <c r="AE102" s="1"/>
      <c r="AF102" s="1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2:62" ht="18" customHeight="1">
      <c r="B103" s="90" t="s">
        <v>35</v>
      </c>
      <c r="C103" s="73">
        <v>813.1</v>
      </c>
      <c r="D103" s="74">
        <v>2300.8000000000002</v>
      </c>
      <c r="E103" s="74">
        <v>2334.1999999999998</v>
      </c>
      <c r="F103" s="74">
        <v>622.5</v>
      </c>
      <c r="G103" s="74">
        <v>888.2</v>
      </c>
      <c r="H103" s="74">
        <v>994.7</v>
      </c>
      <c r="I103" s="74">
        <v>641.79999999999995</v>
      </c>
      <c r="J103" s="74">
        <v>746.4</v>
      </c>
      <c r="K103" s="74">
        <v>1695.7</v>
      </c>
      <c r="L103" s="74">
        <v>421.5</v>
      </c>
      <c r="M103" s="74">
        <v>709.6</v>
      </c>
      <c r="N103" s="74">
        <v>25338.6</v>
      </c>
      <c r="O103" s="27">
        <f>SUM(C103:N103)</f>
        <v>37507.1</v>
      </c>
      <c r="P103" s="73">
        <v>61</v>
      </c>
      <c r="Q103" s="73">
        <v>222.5</v>
      </c>
      <c r="R103" s="74">
        <v>305.7</v>
      </c>
      <c r="S103" s="74">
        <v>706.2</v>
      </c>
      <c r="T103" s="74">
        <v>382.4</v>
      </c>
      <c r="U103" s="74">
        <v>431.8</v>
      </c>
      <c r="V103" s="74">
        <v>344.6</v>
      </c>
      <c r="W103" s="74">
        <v>454.8</v>
      </c>
      <c r="X103" s="74">
        <v>536.9</v>
      </c>
      <c r="Y103" s="74">
        <v>941.3</v>
      </c>
      <c r="Z103" s="74">
        <v>1414.3</v>
      </c>
      <c r="AA103" s="74">
        <v>6291.2</v>
      </c>
      <c r="AB103" s="74">
        <f t="shared" si="39"/>
        <v>12092.7</v>
      </c>
      <c r="AC103" s="86">
        <v>-5426.2000000000007</v>
      </c>
      <c r="AD103" s="87">
        <v>-77.976087831235276</v>
      </c>
      <c r="AE103" s="18"/>
      <c r="AF103" s="1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2:62" ht="18" customHeight="1">
      <c r="B104" s="66" t="s">
        <v>109</v>
      </c>
      <c r="C104" s="67">
        <f t="shared" ref="C104:N104" si="43">+C105</f>
        <v>1.3</v>
      </c>
      <c r="D104" s="67">
        <f t="shared" si="43"/>
        <v>1.3</v>
      </c>
      <c r="E104" s="67">
        <f t="shared" si="43"/>
        <v>0.6</v>
      </c>
      <c r="F104" s="67">
        <f t="shared" si="43"/>
        <v>0.2</v>
      </c>
      <c r="G104" s="67">
        <f t="shared" si="43"/>
        <v>0</v>
      </c>
      <c r="H104" s="67">
        <f t="shared" si="43"/>
        <v>1</v>
      </c>
      <c r="I104" s="67">
        <f t="shared" si="43"/>
        <v>0</v>
      </c>
      <c r="J104" s="67">
        <f t="shared" si="43"/>
        <v>0</v>
      </c>
      <c r="K104" s="67">
        <f t="shared" si="43"/>
        <v>0</v>
      </c>
      <c r="L104" s="67">
        <f t="shared" si="43"/>
        <v>25</v>
      </c>
      <c r="M104" s="67">
        <f t="shared" si="43"/>
        <v>0</v>
      </c>
      <c r="N104" s="67">
        <f t="shared" si="43"/>
        <v>0</v>
      </c>
      <c r="O104" s="67">
        <f>SUM(C104:N104)</f>
        <v>29.4</v>
      </c>
      <c r="P104" s="67">
        <f t="shared" ref="P104:AA104" si="44">+P105</f>
        <v>2.1</v>
      </c>
      <c r="Q104" s="67">
        <f t="shared" si="44"/>
        <v>5.8</v>
      </c>
      <c r="R104" s="67">
        <f t="shared" si="44"/>
        <v>18</v>
      </c>
      <c r="S104" s="67">
        <f t="shared" si="44"/>
        <v>6.3</v>
      </c>
      <c r="T104" s="67">
        <f t="shared" si="44"/>
        <v>7.2</v>
      </c>
      <c r="U104" s="67">
        <f t="shared" si="44"/>
        <v>3.3</v>
      </c>
      <c r="V104" s="67">
        <f t="shared" si="44"/>
        <v>3</v>
      </c>
      <c r="W104" s="67">
        <f t="shared" si="44"/>
        <v>24.2</v>
      </c>
      <c r="X104" s="67">
        <f t="shared" si="44"/>
        <v>0.5</v>
      </c>
      <c r="Y104" s="67">
        <f t="shared" si="44"/>
        <v>2.2999999999999998</v>
      </c>
      <c r="Z104" s="67">
        <f t="shared" si="44"/>
        <v>1.4</v>
      </c>
      <c r="AA104" s="67">
        <f t="shared" si="44"/>
        <v>4.2</v>
      </c>
      <c r="AB104" s="67">
        <f>SUM(P104:AA104)</f>
        <v>78.3</v>
      </c>
      <c r="AC104" s="67">
        <f>+AB104-O104</f>
        <v>48.9</v>
      </c>
      <c r="AD104" s="40">
        <f>+AC104/O104*100</f>
        <v>166.32653061224488</v>
      </c>
      <c r="AE104" s="1"/>
      <c r="AF104" s="1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2:62" ht="18" customHeight="1">
      <c r="B105" s="91" t="s">
        <v>110</v>
      </c>
      <c r="C105" s="74">
        <v>1.3</v>
      </c>
      <c r="D105" s="74">
        <v>1.3</v>
      </c>
      <c r="E105" s="74">
        <v>0.6</v>
      </c>
      <c r="F105" s="74">
        <v>0.2</v>
      </c>
      <c r="G105" s="74">
        <v>0</v>
      </c>
      <c r="H105" s="74">
        <v>1</v>
      </c>
      <c r="I105" s="74">
        <v>0</v>
      </c>
      <c r="J105" s="74">
        <v>0</v>
      </c>
      <c r="K105" s="74">
        <v>0</v>
      </c>
      <c r="L105" s="74">
        <v>25</v>
      </c>
      <c r="M105" s="74">
        <v>0</v>
      </c>
      <c r="N105" s="74">
        <v>0</v>
      </c>
      <c r="O105" s="74">
        <f>SUM(C105:N105)</f>
        <v>29.4</v>
      </c>
      <c r="P105" s="74">
        <v>2.1</v>
      </c>
      <c r="Q105" s="74">
        <v>5.8</v>
      </c>
      <c r="R105" s="74">
        <v>18</v>
      </c>
      <c r="S105" s="74">
        <v>6.3</v>
      </c>
      <c r="T105" s="74">
        <v>7.2</v>
      </c>
      <c r="U105" s="74">
        <v>3.3</v>
      </c>
      <c r="V105" s="74">
        <v>3</v>
      </c>
      <c r="W105" s="74">
        <v>24.2</v>
      </c>
      <c r="X105" s="74">
        <v>0.5</v>
      </c>
      <c r="Y105" s="74">
        <v>2.2999999999999998</v>
      </c>
      <c r="Z105" s="74">
        <v>1.4</v>
      </c>
      <c r="AA105" s="74">
        <v>4.2</v>
      </c>
      <c r="AB105" s="74">
        <f t="shared" si="39"/>
        <v>78.3</v>
      </c>
      <c r="AC105" s="86">
        <v>-5426.2000000000007</v>
      </c>
      <c r="AD105" s="87">
        <v>-77.976087831235276</v>
      </c>
      <c r="AE105" s="1"/>
      <c r="AF105" s="1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2:62" ht="17.25" customHeight="1" thickBot="1">
      <c r="B106" s="92" t="s">
        <v>93</v>
      </c>
      <c r="C106" s="93">
        <f t="shared" ref="C106:AB106" si="45">+C104+C89+C88+C87</f>
        <v>30850.600000000002</v>
      </c>
      <c r="D106" s="93">
        <f t="shared" si="45"/>
        <v>33315.599999999999</v>
      </c>
      <c r="E106" s="93">
        <f t="shared" si="45"/>
        <v>42416.899999999994</v>
      </c>
      <c r="F106" s="93">
        <f t="shared" si="45"/>
        <v>84729.599999999991</v>
      </c>
      <c r="G106" s="93">
        <f t="shared" si="45"/>
        <v>38547.799999999996</v>
      </c>
      <c r="H106" s="93">
        <f t="shared" si="45"/>
        <v>38415.5</v>
      </c>
      <c r="I106" s="93">
        <f t="shared" si="45"/>
        <v>34649.599999999999</v>
      </c>
      <c r="J106" s="93">
        <f t="shared" si="45"/>
        <v>33811.5</v>
      </c>
      <c r="K106" s="93">
        <f t="shared" si="45"/>
        <v>31534.400000000001</v>
      </c>
      <c r="L106" s="93">
        <f>+L104+L89+L88+L87</f>
        <v>58582.399999999994</v>
      </c>
      <c r="M106" s="93">
        <f>+M104+M89+M88+M87</f>
        <v>36140.100000000006</v>
      </c>
      <c r="N106" s="93">
        <f t="shared" si="45"/>
        <v>64923.400000000009</v>
      </c>
      <c r="O106" s="93">
        <f t="shared" si="45"/>
        <v>527917.4</v>
      </c>
      <c r="P106" s="93">
        <f t="shared" si="45"/>
        <v>36946.199999999997</v>
      </c>
      <c r="Q106" s="93">
        <f t="shared" si="45"/>
        <v>31651</v>
      </c>
      <c r="R106" s="93">
        <f t="shared" si="45"/>
        <v>34330.5</v>
      </c>
      <c r="S106" s="93">
        <f t="shared" si="45"/>
        <v>112579.1</v>
      </c>
      <c r="T106" s="93">
        <f t="shared" si="45"/>
        <v>35723</v>
      </c>
      <c r="U106" s="93">
        <f t="shared" si="45"/>
        <v>31662.5</v>
      </c>
      <c r="V106" s="93">
        <f t="shared" si="45"/>
        <v>74282.2</v>
      </c>
      <c r="W106" s="93">
        <f t="shared" si="45"/>
        <v>44511.1</v>
      </c>
      <c r="X106" s="93">
        <f t="shared" si="45"/>
        <v>38201.199999999997</v>
      </c>
      <c r="Y106" s="93">
        <f>+Y104+Y89+Y88+Y87</f>
        <v>39593.1</v>
      </c>
      <c r="Z106" s="93">
        <f>+Z104+Z89+Z88+Z87</f>
        <v>33319.899999999994</v>
      </c>
      <c r="AA106" s="93">
        <f t="shared" si="45"/>
        <v>43715.7</v>
      </c>
      <c r="AB106" s="93">
        <f t="shared" si="45"/>
        <v>556515.49999999988</v>
      </c>
      <c r="AC106" s="93">
        <f>+AB106-O106</f>
        <v>28598.09999999986</v>
      </c>
      <c r="AD106" s="94">
        <f>+AC106/O106*100</f>
        <v>5.4171542745133729</v>
      </c>
      <c r="AE106" s="1"/>
      <c r="AF106" s="1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2:62" ht="17.25" customHeight="1" thickTop="1">
      <c r="B107" s="95" t="s">
        <v>111</v>
      </c>
      <c r="C107" s="96">
        <v>162.9</v>
      </c>
      <c r="D107" s="96">
        <v>154.6</v>
      </c>
      <c r="E107" s="96">
        <v>174.6</v>
      </c>
      <c r="F107" s="97">
        <v>177</v>
      </c>
      <c r="G107" s="96">
        <v>177.4</v>
      </c>
      <c r="H107" s="96">
        <v>172.6</v>
      </c>
      <c r="I107" s="96">
        <v>193.7</v>
      </c>
      <c r="J107" s="96">
        <v>182.9</v>
      </c>
      <c r="K107" s="96">
        <v>179.6</v>
      </c>
      <c r="L107" s="96">
        <v>186</v>
      </c>
      <c r="M107" s="96">
        <v>183.4</v>
      </c>
      <c r="N107" s="96">
        <v>221.4</v>
      </c>
      <c r="O107" s="96">
        <f>SUM(C107:N107)</f>
        <v>2166.1</v>
      </c>
      <c r="P107" s="96">
        <v>187.1</v>
      </c>
      <c r="Q107" s="96">
        <v>188.4</v>
      </c>
      <c r="R107" s="96">
        <v>221.8</v>
      </c>
      <c r="S107" s="96">
        <v>192.7</v>
      </c>
      <c r="T107" s="96">
        <v>195.6</v>
      </c>
      <c r="U107" s="96">
        <v>349.8</v>
      </c>
      <c r="V107" s="96">
        <v>215.1</v>
      </c>
      <c r="W107" s="96">
        <v>197.5</v>
      </c>
      <c r="X107" s="96">
        <v>208.7</v>
      </c>
      <c r="Y107" s="96">
        <v>207.4</v>
      </c>
      <c r="Z107" s="96">
        <v>205</v>
      </c>
      <c r="AA107" s="96">
        <v>217.3</v>
      </c>
      <c r="AB107" s="96">
        <f>SUM(P107:AA107)</f>
        <v>2586.4</v>
      </c>
      <c r="AC107" s="96">
        <f>+AB107-O107</f>
        <v>420.30000000000018</v>
      </c>
      <c r="AD107" s="98">
        <f>+AC107/O107*100</f>
        <v>19.403536309496339</v>
      </c>
      <c r="AE107" s="1"/>
      <c r="AF107" s="1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2:62" ht="18.75" customHeight="1" thickBot="1">
      <c r="B108" s="99" t="s">
        <v>112</v>
      </c>
      <c r="C108" s="100">
        <v>0</v>
      </c>
      <c r="D108" s="100">
        <v>14.5</v>
      </c>
      <c r="E108" s="100">
        <v>0</v>
      </c>
      <c r="F108" s="101">
        <v>0.1</v>
      </c>
      <c r="G108" s="100">
        <v>0</v>
      </c>
      <c r="H108" s="100">
        <v>0.1</v>
      </c>
      <c r="I108" s="100">
        <v>0</v>
      </c>
      <c r="J108" s="100">
        <v>0</v>
      </c>
      <c r="K108" s="100">
        <v>17.8</v>
      </c>
      <c r="L108" s="100">
        <v>0</v>
      </c>
      <c r="M108" s="100">
        <v>0.2</v>
      </c>
      <c r="N108" s="100">
        <v>0.5</v>
      </c>
      <c r="O108" s="100">
        <f>SUM(C108:N108)</f>
        <v>33.200000000000003</v>
      </c>
      <c r="P108" s="100">
        <v>0.3</v>
      </c>
      <c r="Q108" s="100">
        <v>0.6</v>
      </c>
      <c r="R108" s="100">
        <v>0.6</v>
      </c>
      <c r="S108" s="100">
        <v>-0.1</v>
      </c>
      <c r="T108" s="100">
        <v>0.9</v>
      </c>
      <c r="U108" s="100">
        <v>0.1</v>
      </c>
      <c r="V108" s="100">
        <v>5.7</v>
      </c>
      <c r="W108" s="100">
        <v>-1.3</v>
      </c>
      <c r="X108" s="100">
        <v>-6.2</v>
      </c>
      <c r="Y108" s="100">
        <v>-0.9</v>
      </c>
      <c r="Z108" s="100">
        <v>0.3</v>
      </c>
      <c r="AA108" s="100">
        <v>0</v>
      </c>
      <c r="AB108" s="100">
        <f>SUM(P108:AA108)</f>
        <v>-3.8857805861880479E-16</v>
      </c>
      <c r="AC108" s="100">
        <f>+AB108-O108</f>
        <v>-33.200000000000003</v>
      </c>
      <c r="AD108" s="102">
        <f>+AC108/O108*100</f>
        <v>-100</v>
      </c>
      <c r="AE108" s="1"/>
      <c r="AF108" s="1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2:62" ht="18.75" customHeight="1" thickTop="1">
      <c r="B109" s="103" t="s">
        <v>113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1"/>
      <c r="AF109" s="1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2:62" ht="12.75" customHeight="1">
      <c r="B110" s="104" t="s">
        <v>114</v>
      </c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6"/>
      <c r="AE110" s="1"/>
      <c r="AF110" s="1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2:62" s="111" customFormat="1" ht="14.25" customHeight="1">
      <c r="B111" s="107" t="s">
        <v>116</v>
      </c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10"/>
    </row>
    <row r="112" spans="2:62" ht="18.75" customHeight="1">
      <c r="B112" s="112" t="s">
        <v>115</v>
      </c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"/>
      <c r="AF112" s="1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2:44">
      <c r="B113" s="114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"/>
      <c r="AF113" s="1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2:44">
      <c r="B114" s="114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"/>
      <c r="AF114" s="1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2:44">
      <c r="B115" s="116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7"/>
      <c r="AD115" s="117"/>
      <c r="AE115" s="1"/>
      <c r="AF115" s="1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2:44">
      <c r="B116" s="116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E116" s="1"/>
      <c r="AF116" s="1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2:44">
      <c r="B117" s="116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"/>
      <c r="AF117" s="1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2:44">
      <c r="B118" s="114"/>
      <c r="C118" s="117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8"/>
      <c r="AC118" s="118"/>
      <c r="AD118" s="118"/>
      <c r="AE118" s="1"/>
      <c r="AF118" s="1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2:44">
      <c r="B119" s="114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"/>
      <c r="AF119" s="1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2:44">
      <c r="B120" s="114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"/>
      <c r="AF120" s="1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2:44">
      <c r="B121" s="114"/>
      <c r="C121" s="117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"/>
      <c r="AF121" s="1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2:44">
      <c r="B122" s="116"/>
      <c r="C122" s="117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"/>
      <c r="AF122" s="1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2:44">
      <c r="B123" s="116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"/>
      <c r="AF123" s="1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2:44">
      <c r="B124" s="114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"/>
      <c r="AF124" s="1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2:44">
      <c r="B125" s="116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"/>
      <c r="AF125" s="1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2:44">
      <c r="B126" s="116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"/>
      <c r="AF126" s="1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2:44">
      <c r="B127" s="116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"/>
      <c r="AF127" s="1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2:44">
      <c r="B128" s="116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"/>
      <c r="AF128" s="1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2:44"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"/>
      <c r="AF129" s="1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2:44"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"/>
      <c r="AF130" s="1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2:44"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"/>
      <c r="AF131" s="1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2:44"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"/>
      <c r="AF132" s="1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2:44"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"/>
      <c r="AF133" s="1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2:44"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"/>
      <c r="AF134" s="1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2:44"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"/>
      <c r="AF135" s="1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2:44"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"/>
      <c r="AF136" s="1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2:44"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"/>
      <c r="AF137" s="1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2:44"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"/>
      <c r="AF138" s="1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2:44"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"/>
      <c r="AF139" s="1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2:44"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"/>
      <c r="AF140" s="1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2:44"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"/>
      <c r="AF141" s="1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2:44"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"/>
      <c r="AF142" s="1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2:44"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"/>
      <c r="AF143" s="1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2:44"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"/>
      <c r="AF144" s="1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2:44"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"/>
      <c r="AF145" s="1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2:44"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"/>
      <c r="AF146" s="1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2:44"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"/>
      <c r="AF147" s="1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2:44"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"/>
      <c r="AF148" s="1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2:44"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"/>
      <c r="AF149" s="1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2:44"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"/>
      <c r="AF150" s="1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2:44"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"/>
      <c r="AF151" s="1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2:44"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"/>
      <c r="AF152" s="1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2:44"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"/>
      <c r="AF153" s="1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2:44"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"/>
      <c r="AF154" s="1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2:44"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"/>
      <c r="AF155" s="1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2:44"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"/>
      <c r="AF156" s="1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2:44"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"/>
      <c r="AF157" s="1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2:44"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"/>
      <c r="AF158" s="1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2:44"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"/>
      <c r="AF159" s="1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2:44"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"/>
      <c r="AF160" s="1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2:44"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"/>
      <c r="AF161" s="1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2:44"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"/>
      <c r="AF162" s="1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2:44"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"/>
      <c r="AF163" s="1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2:44"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"/>
      <c r="AF164" s="1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2:44"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"/>
      <c r="AF165" s="1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2:44"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"/>
      <c r="AF166" s="1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2:44"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"/>
      <c r="AF167" s="1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2:44"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"/>
      <c r="AF168" s="1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2:44"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"/>
      <c r="AF169" s="1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2:44"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"/>
      <c r="AF170" s="1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2:44"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"/>
      <c r="AF171" s="1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2:44"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"/>
      <c r="AF172" s="1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2:44"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"/>
      <c r="AF173" s="1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2:44"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"/>
      <c r="AF174" s="1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2:44"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"/>
      <c r="AF175" s="1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2:44"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"/>
      <c r="AF176" s="1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2:44"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"/>
      <c r="AF177" s="1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2:44"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"/>
      <c r="AF178" s="1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2:44"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"/>
      <c r="AF179" s="1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2:44"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"/>
      <c r="AF180" s="1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2:44"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"/>
      <c r="AF181" s="1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2:44"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"/>
      <c r="AF182" s="1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2:44"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"/>
      <c r="AF183" s="1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2:44"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"/>
      <c r="AF184" s="1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2:44"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"/>
      <c r="AF185" s="1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2:44"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"/>
      <c r="AF186" s="1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2:44"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"/>
      <c r="AF187" s="1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2:44"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"/>
      <c r="AF188" s="1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2:44"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"/>
      <c r="AF189" s="1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2:44"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"/>
      <c r="AF190" s="1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2:44"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"/>
      <c r="AF191" s="1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2:44"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"/>
      <c r="AF192" s="1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2:44"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"/>
      <c r="AF193" s="1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2:44"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"/>
      <c r="AF194" s="1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2:44"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"/>
      <c r="AF195" s="1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2:44"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"/>
      <c r="AF196" s="1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2:44"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"/>
      <c r="AF197" s="1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2:44"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"/>
      <c r="AF198" s="1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2:44"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"/>
      <c r="AF199" s="1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2:44"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"/>
      <c r="AF200" s="1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2:44"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"/>
      <c r="AF201" s="1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2:44"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"/>
      <c r="AF202" s="1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2:44"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"/>
      <c r="AF203" s="1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2:44"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"/>
      <c r="AF204" s="1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2:44"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"/>
      <c r="AF205" s="1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2:44"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"/>
      <c r="AF206" s="1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2:44"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"/>
      <c r="AF207" s="1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2:44"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"/>
      <c r="AF208" s="1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2:44"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"/>
      <c r="AF209" s="1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2:44"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"/>
      <c r="AF210" s="1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2:44"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"/>
      <c r="AF211" s="1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2:44"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"/>
      <c r="AF212" s="1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2:44"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"/>
      <c r="AF213" s="1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2:44"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"/>
      <c r="AF214" s="1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2:44"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"/>
      <c r="AF215" s="1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2:44"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"/>
      <c r="AF216" s="1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2:44"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"/>
      <c r="AF217" s="1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2:44"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"/>
      <c r="AF218" s="1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2:44"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"/>
      <c r="AF219" s="1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2:44"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"/>
      <c r="AF220" s="1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2:44"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"/>
      <c r="AF221" s="1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2:44"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"/>
      <c r="AF222" s="1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2:44"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"/>
      <c r="AF223" s="1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2:44"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"/>
      <c r="AF224" s="1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2:44"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"/>
      <c r="AF225" s="1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2:44"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F226" s="29"/>
    </row>
    <row r="227" spans="2:44"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F227" s="29"/>
    </row>
    <row r="228" spans="2:44"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F228" s="29"/>
    </row>
    <row r="229" spans="2:44"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F229" s="29"/>
    </row>
    <row r="230" spans="2:44"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F230" s="29"/>
    </row>
    <row r="231" spans="2:44"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F231" s="29"/>
    </row>
    <row r="232" spans="2:44"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F232" s="29"/>
    </row>
    <row r="233" spans="2:44"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F233" s="29"/>
    </row>
    <row r="234" spans="2:44"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F234" s="29"/>
    </row>
    <row r="235" spans="2:44"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F235" s="29"/>
    </row>
    <row r="236" spans="2:44"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F236" s="29"/>
    </row>
    <row r="237" spans="2:44"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F237" s="29"/>
    </row>
    <row r="238" spans="2:44"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F238" s="29"/>
    </row>
    <row r="239" spans="2:44"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</row>
    <row r="240" spans="2:44"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</row>
    <row r="241" spans="2:30"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</row>
    <row r="242" spans="2:30"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</row>
    <row r="243" spans="2:30"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</row>
    <row r="244" spans="2:30"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</row>
    <row r="245" spans="2:30"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</row>
    <row r="246" spans="2:30"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</row>
    <row r="247" spans="2:30"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</row>
    <row r="248" spans="2:30"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</row>
    <row r="249" spans="2:30"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</row>
    <row r="250" spans="2:30"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</row>
    <row r="251" spans="2:30"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</row>
    <row r="252" spans="2:30"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</row>
    <row r="253" spans="2:30"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</row>
    <row r="254" spans="2:30"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</row>
    <row r="255" spans="2:30"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</row>
    <row r="256" spans="2:30"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</row>
    <row r="257" spans="2:30"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</row>
    <row r="258" spans="2:30"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</row>
    <row r="259" spans="2:30"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</row>
    <row r="260" spans="2:30"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</row>
    <row r="261" spans="2:30"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</row>
    <row r="262" spans="2:30"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</row>
    <row r="263" spans="2:30"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</row>
    <row r="264" spans="2:30"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PP</vt:lpstr>
      <vt:lpstr>PP!Print_Area</vt:lpstr>
      <vt:lpstr>PP!Print_Titles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emorales</cp:lastModifiedBy>
  <dcterms:created xsi:type="dcterms:W3CDTF">2015-02-24T15:39:02Z</dcterms:created>
  <dcterms:modified xsi:type="dcterms:W3CDTF">2015-02-26T22:05:29Z</dcterms:modified>
</cp:coreProperties>
</file>