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DGA" sheetId="1" r:id="rId1"/>
  </sheets>
  <externalReferences>
    <externalReference r:id="rId2"/>
    <externalReference r:id="rId3"/>
    <externalReference r:id="rId4"/>
  </externalReferences>
  <definedNames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DGA!$B$3:$AD$36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B35" i="1" l="1"/>
  <c r="O35" i="1"/>
  <c r="AC35" i="1" s="1"/>
  <c r="AB33" i="1"/>
  <c r="AC33" i="1" s="1"/>
  <c r="O33" i="1"/>
  <c r="AC32" i="1"/>
  <c r="AD32" i="1" s="1"/>
  <c r="AB32" i="1"/>
  <c r="O32" i="1"/>
  <c r="AB31" i="1"/>
  <c r="AA31" i="1"/>
  <c r="AA30" i="1" s="1"/>
  <c r="Z31" i="1"/>
  <c r="Y31" i="1"/>
  <c r="X31" i="1"/>
  <c r="X30" i="1" s="1"/>
  <c r="W31" i="1"/>
  <c r="W30" i="1" s="1"/>
  <c r="V31" i="1"/>
  <c r="V30" i="1" s="1"/>
  <c r="U31" i="1"/>
  <c r="U30" i="1" s="1"/>
  <c r="T31" i="1"/>
  <c r="S31" i="1"/>
  <c r="R31" i="1"/>
  <c r="R30" i="1" s="1"/>
  <c r="Q31" i="1"/>
  <c r="Q30" i="1" s="1"/>
  <c r="P31" i="1"/>
  <c r="P30" i="1" s="1"/>
  <c r="O31" i="1"/>
  <c r="O30" i="1" s="1"/>
  <c r="N31" i="1"/>
  <c r="M31" i="1"/>
  <c r="L31" i="1"/>
  <c r="L30" i="1" s="1"/>
  <c r="K31" i="1"/>
  <c r="K30" i="1" s="1"/>
  <c r="J31" i="1"/>
  <c r="J30" i="1" s="1"/>
  <c r="I31" i="1"/>
  <c r="I30" i="1" s="1"/>
  <c r="H31" i="1"/>
  <c r="G31" i="1"/>
  <c r="F31" i="1"/>
  <c r="F30" i="1" s="1"/>
  <c r="E31" i="1"/>
  <c r="E30" i="1" s="1"/>
  <c r="D31" i="1"/>
  <c r="D30" i="1" s="1"/>
  <c r="C31" i="1"/>
  <c r="C30" i="1" s="1"/>
  <c r="Z30" i="1"/>
  <c r="Y30" i="1"/>
  <c r="T30" i="1"/>
  <c r="S30" i="1"/>
  <c r="N30" i="1"/>
  <c r="M30" i="1"/>
  <c r="H30" i="1"/>
  <c r="G30" i="1"/>
  <c r="AC29" i="1"/>
  <c r="AD29" i="1" s="1"/>
  <c r="AB29" i="1"/>
  <c r="O29" i="1"/>
  <c r="AB28" i="1"/>
  <c r="O28" i="1"/>
  <c r="AB27" i="1"/>
  <c r="O27" i="1"/>
  <c r="O26" i="1" s="1"/>
  <c r="AA26" i="1"/>
  <c r="Z26" i="1"/>
  <c r="Y26" i="1"/>
  <c r="X26" i="1"/>
  <c r="W26" i="1"/>
  <c r="V26" i="1"/>
  <c r="U26" i="1"/>
  <c r="T26" i="1"/>
  <c r="S26" i="1"/>
  <c r="R26" i="1"/>
  <c r="Q26" i="1"/>
  <c r="P26" i="1"/>
  <c r="N26" i="1"/>
  <c r="M26" i="1"/>
  <c r="L26" i="1"/>
  <c r="K26" i="1"/>
  <c r="J26" i="1"/>
  <c r="I26" i="1"/>
  <c r="H26" i="1"/>
  <c r="G26" i="1"/>
  <c r="F26" i="1"/>
  <c r="E26" i="1"/>
  <c r="D26" i="1"/>
  <c r="C26" i="1"/>
  <c r="AA25" i="1"/>
  <c r="Z25" i="1"/>
  <c r="Y25" i="1"/>
  <c r="X25" i="1"/>
  <c r="W25" i="1"/>
  <c r="V25" i="1"/>
  <c r="U25" i="1"/>
  <c r="T25" i="1"/>
  <c r="S25" i="1"/>
  <c r="R25" i="1"/>
  <c r="Q25" i="1"/>
  <c r="P25" i="1"/>
  <c r="AB25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AA24" i="1"/>
  <c r="Z24" i="1"/>
  <c r="Z22" i="1" s="1"/>
  <c r="Z21" i="1" s="1"/>
  <c r="Y24" i="1"/>
  <c r="Y22" i="1" s="1"/>
  <c r="X24" i="1"/>
  <c r="W24" i="1"/>
  <c r="V24" i="1"/>
  <c r="U24" i="1"/>
  <c r="T24" i="1"/>
  <c r="T22" i="1" s="1"/>
  <c r="T21" i="1" s="1"/>
  <c r="S24" i="1"/>
  <c r="S22" i="1" s="1"/>
  <c r="R24" i="1"/>
  <c r="Q24" i="1"/>
  <c r="P24" i="1"/>
  <c r="N24" i="1"/>
  <c r="M24" i="1"/>
  <c r="M22" i="1" s="1"/>
  <c r="L24" i="1"/>
  <c r="K24" i="1"/>
  <c r="J24" i="1"/>
  <c r="I24" i="1"/>
  <c r="H24" i="1"/>
  <c r="G24" i="1"/>
  <c r="G22" i="1" s="1"/>
  <c r="G21" i="1" s="1"/>
  <c r="F24" i="1"/>
  <c r="E24" i="1"/>
  <c r="D24" i="1"/>
  <c r="C24" i="1"/>
  <c r="AA23" i="1"/>
  <c r="Z23" i="1"/>
  <c r="Y23" i="1"/>
  <c r="X23" i="1"/>
  <c r="W23" i="1"/>
  <c r="W22" i="1" s="1"/>
  <c r="W21" i="1" s="1"/>
  <c r="V23" i="1"/>
  <c r="U23" i="1"/>
  <c r="T23" i="1"/>
  <c r="S23" i="1"/>
  <c r="R23" i="1"/>
  <c r="Q23" i="1"/>
  <c r="Q22" i="1" s="1"/>
  <c r="Q21" i="1" s="1"/>
  <c r="P23" i="1"/>
  <c r="AB23" i="1" s="1"/>
  <c r="N23" i="1"/>
  <c r="M23" i="1"/>
  <c r="L23" i="1"/>
  <c r="L22" i="1" s="1"/>
  <c r="L21" i="1" s="1"/>
  <c r="K23" i="1"/>
  <c r="K22" i="1" s="1"/>
  <c r="J23" i="1"/>
  <c r="J22" i="1" s="1"/>
  <c r="J21" i="1" s="1"/>
  <c r="I23" i="1"/>
  <c r="H23" i="1"/>
  <c r="G23" i="1"/>
  <c r="F23" i="1"/>
  <c r="F22" i="1" s="1"/>
  <c r="E23" i="1"/>
  <c r="E22" i="1" s="1"/>
  <c r="D23" i="1"/>
  <c r="C23" i="1"/>
  <c r="AA22" i="1"/>
  <c r="AA21" i="1" s="1"/>
  <c r="V22" i="1"/>
  <c r="V21" i="1" s="1"/>
  <c r="U22" i="1"/>
  <c r="U21" i="1" s="1"/>
  <c r="P22" i="1"/>
  <c r="P21" i="1" s="1"/>
  <c r="N22" i="1"/>
  <c r="N21" i="1" s="1"/>
  <c r="I22" i="1"/>
  <c r="I21" i="1" s="1"/>
  <c r="H22" i="1"/>
  <c r="D22" i="1"/>
  <c r="D21" i="1" s="1"/>
  <c r="C22" i="1"/>
  <c r="C21" i="1" s="1"/>
  <c r="Y21" i="1"/>
  <c r="S21" i="1"/>
  <c r="M21" i="1"/>
  <c r="H21" i="1"/>
  <c r="F21" i="1"/>
  <c r="AC20" i="1"/>
  <c r="AD20" i="1" s="1"/>
  <c r="AB20" i="1"/>
  <c r="O20" i="1"/>
  <c r="AB19" i="1"/>
  <c r="O19" i="1"/>
  <c r="AB18" i="1"/>
  <c r="AC18" i="1" s="1"/>
  <c r="O18" i="1"/>
  <c r="AB17" i="1"/>
  <c r="O17" i="1"/>
  <c r="AB16" i="1"/>
  <c r="AC16" i="1" s="1"/>
  <c r="AD16" i="1" s="1"/>
  <c r="O16" i="1"/>
  <c r="AB15" i="1"/>
  <c r="AC15" i="1" s="1"/>
  <c r="AD15" i="1" s="1"/>
  <c r="O15" i="1"/>
  <c r="AC14" i="1"/>
  <c r="AB14" i="1"/>
  <c r="O14" i="1"/>
  <c r="AB13" i="1"/>
  <c r="O13" i="1"/>
  <c r="AA12" i="1"/>
  <c r="Z12" i="1"/>
  <c r="Y12" i="1"/>
  <c r="X12" i="1"/>
  <c r="W12" i="1"/>
  <c r="V12" i="1"/>
  <c r="U12" i="1"/>
  <c r="T12" i="1"/>
  <c r="S12" i="1"/>
  <c r="S9" i="1" s="1"/>
  <c r="S8" i="1" s="1"/>
  <c r="S34" i="1" s="1"/>
  <c r="S36" i="1" s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A11" i="1"/>
  <c r="Z11" i="1"/>
  <c r="Y11" i="1"/>
  <c r="Y10" i="1" s="1"/>
  <c r="X11" i="1"/>
  <c r="W11" i="1"/>
  <c r="W9" i="1" s="1"/>
  <c r="V11" i="1"/>
  <c r="V9" i="1" s="1"/>
  <c r="V8" i="1" s="1"/>
  <c r="V34" i="1" s="1"/>
  <c r="V36" i="1" s="1"/>
  <c r="U11" i="1"/>
  <c r="T11" i="1"/>
  <c r="S11" i="1"/>
  <c r="S10" i="1" s="1"/>
  <c r="R11" i="1"/>
  <c r="Q11" i="1"/>
  <c r="Q9" i="1" s="1"/>
  <c r="P11" i="1"/>
  <c r="AB11" i="1" s="1"/>
  <c r="N11" i="1"/>
  <c r="M11" i="1"/>
  <c r="M10" i="1" s="1"/>
  <c r="L11" i="1"/>
  <c r="K11" i="1"/>
  <c r="K9" i="1" s="1"/>
  <c r="J11" i="1"/>
  <c r="J9" i="1" s="1"/>
  <c r="I11" i="1"/>
  <c r="H11" i="1"/>
  <c r="G11" i="1"/>
  <c r="G10" i="1" s="1"/>
  <c r="F11" i="1"/>
  <c r="E11" i="1"/>
  <c r="E9" i="1" s="1"/>
  <c r="D11" i="1"/>
  <c r="D9" i="1" s="1"/>
  <c r="C11" i="1"/>
  <c r="AB10" i="1"/>
  <c r="AA10" i="1"/>
  <c r="Z10" i="1"/>
  <c r="W10" i="1"/>
  <c r="V10" i="1"/>
  <c r="U10" i="1"/>
  <c r="T10" i="1"/>
  <c r="Q10" i="1"/>
  <c r="P10" i="1"/>
  <c r="N10" i="1"/>
  <c r="J10" i="1"/>
  <c r="I10" i="1"/>
  <c r="H10" i="1"/>
  <c r="E10" i="1"/>
  <c r="D10" i="1"/>
  <c r="C10" i="1"/>
  <c r="AA9" i="1"/>
  <c r="AA8" i="1" s="1"/>
  <c r="AA34" i="1" s="1"/>
  <c r="AA36" i="1" s="1"/>
  <c r="Z9" i="1"/>
  <c r="Y9" i="1"/>
  <c r="U9" i="1"/>
  <c r="U8" i="1" s="1"/>
  <c r="T9" i="1"/>
  <c r="N9" i="1"/>
  <c r="I9" i="1"/>
  <c r="I8" i="1" s="1"/>
  <c r="H9" i="1"/>
  <c r="C9" i="1"/>
  <c r="C8" i="1" s="1"/>
  <c r="C34" i="1" s="1"/>
  <c r="C36" i="1" s="1"/>
  <c r="Y8" i="1"/>
  <c r="Y34" i="1" s="1"/>
  <c r="Y36" i="1" s="1"/>
  <c r="W8" i="1"/>
  <c r="W34" i="1" s="1"/>
  <c r="W36" i="1" s="1"/>
  <c r="Q8" i="1"/>
  <c r="Q34" i="1" s="1"/>
  <c r="Q36" i="1" s="1"/>
  <c r="AB12" i="1" l="1"/>
  <c r="AC12" i="1" s="1"/>
  <c r="AD12" i="1" s="1"/>
  <c r="AC25" i="1"/>
  <c r="G9" i="1"/>
  <c r="G8" i="1" s="1"/>
  <c r="G34" i="1" s="1"/>
  <c r="G36" i="1" s="1"/>
  <c r="K10" i="1"/>
  <c r="AC13" i="1"/>
  <c r="AD13" i="1" s="1"/>
  <c r="O23" i="1"/>
  <c r="O22" i="1" s="1"/>
  <c r="O21" i="1" s="1"/>
  <c r="O24" i="1"/>
  <c r="AB30" i="1"/>
  <c r="AC30" i="1" s="1"/>
  <c r="AD30" i="1" s="1"/>
  <c r="AC31" i="1"/>
  <c r="AD31" i="1" s="1"/>
  <c r="T8" i="1"/>
  <c r="T34" i="1" s="1"/>
  <c r="T36" i="1" s="1"/>
  <c r="O11" i="1"/>
  <c r="U34" i="1"/>
  <c r="U36" i="1" s="1"/>
  <c r="D8" i="1"/>
  <c r="D34" i="1" s="1"/>
  <c r="D36" i="1" s="1"/>
  <c r="J8" i="1"/>
  <c r="J34" i="1" s="1"/>
  <c r="J36" i="1" s="1"/>
  <c r="E21" i="1"/>
  <c r="E8" i="1" s="1"/>
  <c r="E34" i="1" s="1"/>
  <c r="E36" i="1" s="1"/>
  <c r="K21" i="1"/>
  <c r="K8" i="1" s="1"/>
  <c r="K34" i="1" s="1"/>
  <c r="K36" i="1" s="1"/>
  <c r="R22" i="1"/>
  <c r="R21" i="1" s="1"/>
  <c r="X22" i="1"/>
  <c r="X21" i="1" s="1"/>
  <c r="AB26" i="1"/>
  <c r="AC26" i="1" s="1"/>
  <c r="AD26" i="1" s="1"/>
  <c r="AB9" i="1"/>
  <c r="H8" i="1"/>
  <c r="H34" i="1" s="1"/>
  <c r="H36" i="1" s="1"/>
  <c r="I34" i="1"/>
  <c r="I36" i="1" s="1"/>
  <c r="M9" i="1"/>
  <c r="M8" i="1" s="1"/>
  <c r="M34" i="1" s="1"/>
  <c r="M36" i="1" s="1"/>
  <c r="R9" i="1"/>
  <c r="R8" i="1" s="1"/>
  <c r="R34" i="1" s="1"/>
  <c r="R36" i="1" s="1"/>
  <c r="R10" i="1"/>
  <c r="X9" i="1"/>
  <c r="X10" i="1"/>
  <c r="AB24" i="1"/>
  <c r="AC24" i="1" s="1"/>
  <c r="AD24" i="1" s="1"/>
  <c r="N8" i="1"/>
  <c r="N34" i="1" s="1"/>
  <c r="N36" i="1" s="1"/>
  <c r="Z8" i="1"/>
  <c r="Z34" i="1" s="1"/>
  <c r="Z36" i="1" s="1"/>
  <c r="F10" i="1"/>
  <c r="F9" i="1"/>
  <c r="F8" i="1" s="1"/>
  <c r="F34" i="1" s="1"/>
  <c r="F36" i="1" s="1"/>
  <c r="L9" i="1"/>
  <c r="L8" i="1" s="1"/>
  <c r="L34" i="1" s="1"/>
  <c r="L36" i="1" s="1"/>
  <c r="L10" i="1"/>
  <c r="AC19" i="1"/>
  <c r="AC28" i="1"/>
  <c r="AD28" i="1" s="1"/>
  <c r="P9" i="1"/>
  <c r="P8" i="1" s="1"/>
  <c r="P34" i="1" s="1"/>
  <c r="P36" i="1" s="1"/>
  <c r="AC27" i="1"/>
  <c r="AD27" i="1" s="1"/>
  <c r="X8" i="1" l="1"/>
  <c r="X34" i="1" s="1"/>
  <c r="X36" i="1" s="1"/>
  <c r="AB22" i="1"/>
  <c r="O10" i="1"/>
  <c r="AC10" i="1" s="1"/>
  <c r="AD10" i="1" s="1"/>
  <c r="O9" i="1"/>
  <c r="O8" i="1" s="1"/>
  <c r="O34" i="1" s="1"/>
  <c r="O36" i="1" s="1"/>
  <c r="AC23" i="1"/>
  <c r="AD23" i="1" s="1"/>
  <c r="AC11" i="1"/>
  <c r="AD11" i="1" s="1"/>
  <c r="AB21" i="1" l="1"/>
  <c r="AC22" i="1"/>
  <c r="AD22" i="1" s="1"/>
  <c r="AC9" i="1"/>
  <c r="AD9" i="1" s="1"/>
  <c r="AC21" i="1" l="1"/>
  <c r="AD21" i="1" s="1"/>
  <c r="AB8" i="1"/>
  <c r="AB34" i="1" l="1"/>
  <c r="AC8" i="1"/>
  <c r="AD8" i="1" s="1"/>
  <c r="AB36" i="1" l="1"/>
  <c r="AC36" i="1" s="1"/>
  <c r="AD36" i="1" s="1"/>
  <c r="AC34" i="1"/>
  <c r="AD34" i="1" s="1"/>
</calcChain>
</file>

<file path=xl/sharedStrings.xml><?xml version="1.0" encoding="utf-8"?>
<sst xmlns="http://schemas.openxmlformats.org/spreadsheetml/2006/main" count="66" uniqueCount="53">
  <si>
    <t xml:space="preserve"> CUADRO No.3</t>
  </si>
  <si>
    <t>INGRESOS FISCALES COMPARADOS POR PARTIDAS, DIRECCION GENERAL DE ADUANAS</t>
  </si>
  <si>
    <t>ENERO-DICIEMBRE 2018/2017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</si>
  <si>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</si>
  <si>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</si>
  <si>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</si>
  <si>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</si>
  <si>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</si>
  <si>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</si>
  <si>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</si>
  <si>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</si>
  <si>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</si>
  <si>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</si>
  <si>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</si>
  <si>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</si>
  <si>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</si>
  <si>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</si>
  <si>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</si>
  <si>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</si>
  <si>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</si>
  <si>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</si>
  <si>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</si>
  <si>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</si>
  <si>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</si>
  <si>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</si>
  <si>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</si>
  <si>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 los Cervezas</t>
  </si>
  <si>
    <t>- Impuesto Selectivo al Tabaco y los Cigarrillos</t>
  </si>
  <si>
    <t>- Impuesto Selectivo a las demás Mercancías</t>
  </si>
  <si>
    <t>- Impuesto adicional de RD$2.0 al consumo de gasoil y gasolina premium-regular</t>
  </si>
  <si>
    <t>- Otros</t>
  </si>
  <si>
    <t xml:space="preserve"> - Impuestos Sobre el Uso de Bienes y Licencias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</si>
  <si>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</si>
  <si>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</si>
  <si>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</si>
  <si>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</si>
  <si>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</si>
  <si>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</si>
  <si>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</si>
  <si>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</si>
  <si>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</si>
  <si>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</si>
  <si>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</si>
  <si>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</si>
  <si>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</si>
  <si>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</si>
  <si>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</si>
  <si>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</si>
  <si>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</si>
  <si>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</si>
  <si>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</si>
  <si>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en exceso de la DGA.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</si>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</sst>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.00\ &quot;€&quot;_-;\-* #,##0.00\ &quot;€&quot;_-;_-* &quot;-&quot;??\ &quot;€&quot;_-;_-@_-"/>
    <numFmt numFmtId="170" formatCode="_([$€-2]* #,##0.00_);_([$€-2]* \(#,##0.00\);_([$€-2]* &quot;-&quot;??_)"/>
    <numFmt numFmtId="171" formatCode="_([$€]* #,##0.00_);_([$€]* \(#,##0.00\);_([$€]* &quot;-&quot;??_);_(@_)"/>
    <numFmt numFmtId="172" formatCode="_(&quot;RD$&quot;* #,##0.00_);_(&quot;RD$&quot;* \(#,##0.00\);_(&quot;RD$&quot;* &quot;-&quot;??_);_(@_)"/>
  </numFmts>
  <fonts count="48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color indexed="8"/>
      <name val="Segoe UI"/>
      <family val="2"/>
    </font>
    <font>
      <sz val="10"/>
      <name val="Arial"/>
      <family val="2"/>
    </font>
    <font>
      <b/>
      <i/>
      <sz val="12"/>
      <color indexed="8"/>
      <name val="Segoe UI"/>
      <family val="2"/>
    </font>
    <font>
      <i/>
      <sz val="12"/>
      <color indexed="8"/>
      <name val="Segoe UI"/>
      <family val="2"/>
    </font>
    <font>
      <b/>
      <sz val="11"/>
      <color indexed="8"/>
      <name val="Segoe UI"/>
      <family val="2"/>
    </font>
    <font>
      <b/>
      <sz val="12"/>
      <color indexed="8"/>
      <name val="Segoe UI"/>
      <family val="2"/>
    </font>
    <font>
      <i/>
      <sz val="10"/>
      <color indexed="8"/>
      <name val="Segoe UI"/>
      <family val="2"/>
    </font>
    <font>
      <sz val="12"/>
      <name val="Segoe UI"/>
      <family val="2"/>
    </font>
    <font>
      <b/>
      <sz val="9"/>
      <color theme="0"/>
      <name val="Segoe UI"/>
      <family val="2"/>
    </font>
    <font>
      <sz val="10"/>
      <color indexed="8"/>
      <name val="Segoe UI"/>
      <family val="2"/>
    </font>
    <font>
      <sz val="12"/>
      <name val="Courier"/>
      <family val="3"/>
    </font>
    <font>
      <b/>
      <sz val="9"/>
      <color indexed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9"/>
      <color indexed="8"/>
      <name val="Segoe UI"/>
      <family val="2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10"/>
      <name val="Segoe UI"/>
      <family val="2"/>
    </font>
    <font>
      <sz val="12"/>
      <name val="Arial"/>
      <family val="2"/>
    </font>
    <font>
      <sz val="8"/>
      <color indexed="8"/>
      <name val="Segoe UI"/>
      <family val="2"/>
    </font>
    <font>
      <b/>
      <sz val="1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7">
    <xf numFmtId="0" fontId="0" fillId="0" borderId="0"/>
    <xf numFmtId="43" fontId="3" fillId="0" borderId="0" applyFont="0" applyFill="0" applyBorder="0" applyAlignment="0" applyProtection="0"/>
    <xf numFmtId="39" fontId="12" fillId="0" borderId="0"/>
    <xf numFmtId="0" fontId="3" fillId="0" borderId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9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0" borderId="8">
      <protection hidden="1"/>
    </xf>
    <xf numFmtId="0" fontId="26" fillId="17" borderId="8" applyNumberFormat="0" applyFont="0" applyBorder="0" applyAlignment="0" applyProtection="0">
      <protection hidden="1"/>
    </xf>
    <xf numFmtId="0" fontId="25" fillId="0" borderId="8">
      <protection hidden="1"/>
    </xf>
    <xf numFmtId="166" fontId="20" fillId="0" borderId="15" applyBorder="0">
      <alignment horizontal="center" vertical="center"/>
    </xf>
    <xf numFmtId="0" fontId="27" fillId="5" borderId="0" applyNumberFormat="0" applyBorder="0" applyAlignment="0" applyProtection="0"/>
    <xf numFmtId="0" fontId="28" fillId="17" borderId="16" applyNumberFormat="0" applyAlignment="0" applyProtection="0"/>
    <xf numFmtId="0" fontId="29" fillId="18" borderId="17" applyNumberFormat="0" applyAlignment="0" applyProtection="0"/>
    <xf numFmtId="0" fontId="30" fillId="0" borderId="18" applyNumberFormat="0" applyFill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32" fillId="8" borderId="16" applyNumberFormat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4" borderId="0" applyNumberFormat="0" applyBorder="0" applyAlignment="0" applyProtection="0"/>
    <xf numFmtId="0" fontId="35" fillId="0" borderId="8">
      <alignment horizontal="left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23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7" fillId="0" borderId="0">
      <alignment vertical="top"/>
    </xf>
    <xf numFmtId="0" fontId="3" fillId="0" borderId="0"/>
    <xf numFmtId="0" fontId="23" fillId="0" borderId="0"/>
    <xf numFmtId="0" fontId="3" fillId="0" borderId="0"/>
    <xf numFmtId="0" fontId="3" fillId="0" borderId="0"/>
    <xf numFmtId="39" fontId="38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0" borderId="8" applyNumberFormat="0" applyFill="0" applyBorder="0" applyAlignment="0" applyProtection="0">
      <protection hidden="1"/>
    </xf>
    <xf numFmtId="0" fontId="40" fillId="17" borderId="2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Alignment="0" applyProtection="0"/>
    <xf numFmtId="0" fontId="31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6" fillId="17" borderId="8"/>
    <xf numFmtId="0" fontId="47" fillId="0" borderId="24" applyNumberFormat="0" applyFill="0" applyAlignment="0" applyProtection="0"/>
  </cellStyleXfs>
  <cellXfs count="83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3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Border="1"/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Border="1"/>
    <xf numFmtId="0" fontId="0" fillId="0" borderId="0" xfId="0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1" fillId="0" borderId="0" xfId="0" applyFont="1" applyFill="1" applyBorder="1"/>
    <xf numFmtId="0" fontId="3" fillId="0" borderId="0" xfId="0" applyFont="1" applyFill="1" applyBorder="1"/>
    <xf numFmtId="0" fontId="10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39" fontId="13" fillId="0" borderId="8" xfId="2" applyFont="1" applyFill="1" applyBorder="1" applyAlignment="1" applyProtection="1"/>
    <xf numFmtId="164" fontId="13" fillId="0" borderId="9" xfId="3" applyNumberFormat="1" applyFont="1" applyFill="1" applyBorder="1"/>
    <xf numFmtId="164" fontId="13" fillId="0" borderId="10" xfId="3" applyNumberFormat="1" applyFont="1" applyFill="1" applyBorder="1"/>
    <xf numFmtId="164" fontId="11" fillId="0" borderId="0" xfId="0" applyNumberFormat="1" applyFont="1" applyFill="1" applyBorder="1"/>
    <xf numFmtId="164" fontId="3" fillId="0" borderId="0" xfId="0" applyNumberFormat="1" applyFont="1" applyFill="1" applyBorder="1"/>
    <xf numFmtId="49" fontId="13" fillId="0" borderId="8" xfId="2" applyNumberFormat="1" applyFont="1" applyFill="1" applyBorder="1" applyAlignment="1" applyProtection="1"/>
    <xf numFmtId="164" fontId="13" fillId="0" borderId="8" xfId="3" applyNumberFormat="1" applyFont="1" applyFill="1" applyBorder="1"/>
    <xf numFmtId="49" fontId="13" fillId="0" borderId="8" xfId="2" applyNumberFormat="1" applyFont="1" applyFill="1" applyBorder="1" applyAlignment="1" applyProtection="1">
      <alignment horizontal="left" indent="1"/>
    </xf>
    <xf numFmtId="0" fontId="14" fillId="0" borderId="8" xfId="3" applyFont="1" applyFill="1" applyBorder="1" applyAlignment="1" applyProtection="1">
      <alignment horizontal="left" indent="2"/>
    </xf>
    <xf numFmtId="164" fontId="14" fillId="0" borderId="8" xfId="3" applyNumberFormat="1" applyFont="1" applyFill="1" applyBorder="1" applyAlignment="1" applyProtection="1">
      <alignment horizontal="right"/>
    </xf>
    <xf numFmtId="164" fontId="14" fillId="0" borderId="10" xfId="3" applyNumberFormat="1" applyFont="1" applyFill="1" applyBorder="1" applyAlignment="1" applyProtection="1">
      <alignment horizontal="right"/>
    </xf>
    <xf numFmtId="49" fontId="13" fillId="0" borderId="8" xfId="3" applyNumberFormat="1" applyFont="1" applyFill="1" applyBorder="1" applyAlignment="1" applyProtection="1">
      <alignment horizontal="left" indent="1"/>
    </xf>
    <xf numFmtId="164" fontId="15" fillId="0" borderId="8" xfId="3" applyNumberFormat="1" applyFont="1" applyFill="1" applyBorder="1" applyAlignment="1" applyProtection="1">
      <alignment horizontal="right"/>
    </xf>
    <xf numFmtId="164" fontId="15" fillId="0" borderId="10" xfId="3" applyNumberFormat="1" applyFont="1" applyFill="1" applyBorder="1" applyAlignment="1" applyProtection="1">
      <alignment horizontal="right"/>
    </xf>
    <xf numFmtId="49" fontId="16" fillId="0" borderId="8" xfId="2" applyNumberFormat="1" applyFont="1" applyFill="1" applyBorder="1" applyAlignment="1" applyProtection="1">
      <alignment horizontal="left" indent="2"/>
    </xf>
    <xf numFmtId="43" fontId="14" fillId="0" borderId="8" xfId="1" applyFont="1" applyFill="1" applyBorder="1" applyAlignment="1" applyProtection="1">
      <alignment horizontal="right"/>
    </xf>
    <xf numFmtId="43" fontId="14" fillId="0" borderId="10" xfId="1" applyFont="1" applyFill="1" applyBorder="1" applyAlignment="1" applyProtection="1">
      <alignment horizontal="right"/>
    </xf>
    <xf numFmtId="0" fontId="13" fillId="0" borderId="8" xfId="2" applyNumberFormat="1" applyFont="1" applyFill="1" applyBorder="1" applyAlignment="1" applyProtection="1">
      <alignment horizontal="left" indent="1"/>
    </xf>
    <xf numFmtId="164" fontId="17" fillId="0" borderId="0" xfId="0" applyNumberFormat="1" applyFont="1" applyFill="1" applyBorder="1"/>
    <xf numFmtId="164" fontId="13" fillId="0" borderId="8" xfId="2" applyNumberFormat="1" applyFont="1" applyFill="1" applyBorder="1" applyAlignment="1" applyProtection="1">
      <alignment horizontal="left" indent="1"/>
    </xf>
    <xf numFmtId="0" fontId="15" fillId="0" borderId="8" xfId="0" applyFont="1" applyBorder="1"/>
    <xf numFmtId="49" fontId="16" fillId="0" borderId="8" xfId="3" applyNumberFormat="1" applyFont="1" applyFill="1" applyBorder="1" applyAlignment="1" applyProtection="1">
      <alignment horizontal="left" indent="2"/>
    </xf>
    <xf numFmtId="164" fontId="14" fillId="0" borderId="8" xfId="3" applyNumberFormat="1" applyFont="1" applyFill="1" applyBorder="1"/>
    <xf numFmtId="164" fontId="15" fillId="0" borderId="8" xfId="3" applyNumberFormat="1" applyFont="1" applyFill="1" applyBorder="1"/>
    <xf numFmtId="43" fontId="15" fillId="0" borderId="10" xfId="1" applyFont="1" applyFill="1" applyBorder="1" applyAlignment="1" applyProtection="1">
      <alignment horizontal="right"/>
    </xf>
    <xf numFmtId="164" fontId="13" fillId="0" borderId="8" xfId="3" applyNumberFormat="1" applyFont="1" applyFill="1" applyBorder="1" applyProtection="1"/>
    <xf numFmtId="164" fontId="13" fillId="0" borderId="10" xfId="3" applyNumberFormat="1" applyFont="1" applyFill="1" applyBorder="1" applyProtection="1"/>
    <xf numFmtId="164" fontId="16" fillId="0" borderId="8" xfId="3" applyNumberFormat="1" applyFont="1" applyFill="1" applyBorder="1" applyProtection="1"/>
    <xf numFmtId="49" fontId="14" fillId="0" borderId="8" xfId="3" applyNumberFormat="1" applyFont="1" applyFill="1" applyBorder="1" applyAlignment="1" applyProtection="1">
      <alignment horizontal="left" indent="2"/>
    </xf>
    <xf numFmtId="39" fontId="13" fillId="0" borderId="8" xfId="2" applyFont="1" applyFill="1" applyBorder="1"/>
    <xf numFmtId="49" fontId="15" fillId="0" borderId="8" xfId="3" applyNumberFormat="1" applyFont="1" applyFill="1" applyBorder="1" applyAlignment="1" applyProtection="1">
      <alignment horizontal="left"/>
    </xf>
    <xf numFmtId="164" fontId="13" fillId="0" borderId="8" xfId="3" applyNumberFormat="1" applyFont="1" applyFill="1" applyBorder="1" applyAlignment="1" applyProtection="1"/>
    <xf numFmtId="164" fontId="13" fillId="0" borderId="10" xfId="3" applyNumberFormat="1" applyFont="1" applyFill="1" applyBorder="1" applyAlignment="1" applyProtection="1"/>
    <xf numFmtId="164" fontId="18" fillId="0" borderId="0" xfId="0" applyNumberFormat="1" applyFont="1" applyFill="1" applyBorder="1"/>
    <xf numFmtId="39" fontId="13" fillId="0" borderId="8" xfId="2" applyFont="1" applyFill="1" applyBorder="1" applyAlignment="1" applyProtection="1">
      <alignment horizontal="left" indent="1"/>
    </xf>
    <xf numFmtId="39" fontId="16" fillId="0" borderId="8" xfId="2" applyFont="1" applyFill="1" applyBorder="1" applyAlignment="1" applyProtection="1">
      <alignment horizontal="left" indent="2"/>
    </xf>
    <xf numFmtId="164" fontId="16" fillId="0" borderId="8" xfId="3" applyNumberFormat="1" applyFont="1" applyFill="1" applyBorder="1"/>
    <xf numFmtId="164" fontId="19" fillId="0" borderId="0" xfId="0" applyNumberFormat="1" applyFont="1" applyFill="1" applyBorder="1"/>
    <xf numFmtId="0" fontId="19" fillId="0" borderId="0" xfId="0" applyFont="1" applyFill="1" applyBorder="1"/>
    <xf numFmtId="0" fontId="20" fillId="0" borderId="0" xfId="0" applyFont="1" applyFill="1" applyBorder="1"/>
    <xf numFmtId="0" fontId="10" fillId="2" borderId="7" xfId="3" applyFont="1" applyFill="1" applyBorder="1" applyAlignment="1" applyProtection="1">
      <alignment horizontal="left" vertical="center"/>
    </xf>
    <xf numFmtId="164" fontId="10" fillId="2" borderId="7" xfId="3" applyNumberFormat="1" applyFont="1" applyFill="1" applyBorder="1" applyAlignment="1" applyProtection="1">
      <alignment vertical="center"/>
    </xf>
    <xf numFmtId="164" fontId="10" fillId="2" borderId="6" xfId="3" applyNumberFormat="1" applyFont="1" applyFill="1" applyBorder="1" applyAlignment="1" applyProtection="1">
      <alignment vertical="center"/>
    </xf>
    <xf numFmtId="0" fontId="16" fillId="0" borderId="11" xfId="3" applyFont="1" applyFill="1" applyBorder="1" applyAlignment="1" applyProtection="1">
      <alignment horizontal="left" vertical="center"/>
    </xf>
    <xf numFmtId="164" fontId="16" fillId="0" borderId="12" xfId="3" applyNumberFormat="1" applyFont="1" applyFill="1" applyBorder="1" applyAlignment="1" applyProtection="1">
      <alignment vertical="center"/>
    </xf>
    <xf numFmtId="164" fontId="16" fillId="0" borderId="13" xfId="3" applyNumberFormat="1" applyFont="1" applyFill="1" applyBorder="1" applyAlignment="1" applyProtection="1">
      <alignment vertical="center"/>
    </xf>
    <xf numFmtId="43" fontId="14" fillId="0" borderId="10" xfId="1" applyFont="1" applyFill="1" applyBorder="1" applyAlignment="1" applyProtection="1">
      <alignment horizontal="right" vertical="center"/>
    </xf>
    <xf numFmtId="49" fontId="10" fillId="2" borderId="14" xfId="0" applyNumberFormat="1" applyFont="1" applyFill="1" applyBorder="1" applyAlignment="1" applyProtection="1">
      <alignment horizontal="left" vertical="center"/>
    </xf>
    <xf numFmtId="165" fontId="10" fillId="2" borderId="12" xfId="0" applyNumberFormat="1" applyFont="1" applyFill="1" applyBorder="1" applyAlignment="1" applyProtection="1">
      <alignment vertical="center"/>
    </xf>
    <xf numFmtId="165" fontId="10" fillId="2" borderId="13" xfId="0" applyNumberFormat="1" applyFont="1" applyFill="1" applyBorder="1" applyAlignment="1" applyProtection="1">
      <alignment vertical="center"/>
    </xf>
    <xf numFmtId="164" fontId="10" fillId="2" borderId="13" xfId="0" applyNumberFormat="1" applyFont="1" applyFill="1" applyBorder="1" applyAlignment="1" applyProtection="1">
      <alignment vertical="center"/>
    </xf>
    <xf numFmtId="164" fontId="15" fillId="0" borderId="0" xfId="0" applyNumberFormat="1" applyFont="1"/>
    <xf numFmtId="164" fontId="11" fillId="0" borderId="0" xfId="3" applyNumberFormat="1" applyFont="1" applyFill="1" applyBorder="1" applyAlignment="1" applyProtection="1">
      <alignment vertical="center"/>
    </xf>
    <xf numFmtId="164" fontId="19" fillId="0" borderId="0" xfId="3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/>
    <xf numFmtId="0" fontId="3" fillId="0" borderId="0" xfId="0" applyFont="1" applyBorder="1"/>
    <xf numFmtId="0" fontId="21" fillId="0" borderId="0" xfId="0" applyFont="1" applyFill="1" applyAlignment="1" applyProtection="1"/>
    <xf numFmtId="0" fontId="21" fillId="0" borderId="0" xfId="0" applyFont="1" applyFill="1" applyAlignment="1" applyProtection="1">
      <alignment horizontal="left" indent="1"/>
    </xf>
    <xf numFmtId="164" fontId="22" fillId="0" borderId="0" xfId="0" applyNumberFormat="1" applyFont="1" applyFill="1" applyBorder="1"/>
    <xf numFmtId="0" fontId="19" fillId="0" borderId="0" xfId="0" applyFont="1"/>
    <xf numFmtId="0" fontId="22" fillId="0" borderId="0" xfId="0" applyFont="1" applyFill="1" applyBorder="1"/>
    <xf numFmtId="0" fontId="19" fillId="0" borderId="0" xfId="0" applyFont="1" applyBorder="1"/>
    <xf numFmtId="0" fontId="0" fillId="0" borderId="0" xfId="0" applyBorder="1"/>
  </cellXfs>
  <cellStyles count="22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 2" xfId="30"/>
    <cellStyle name="Comma 2 2" xfId="31"/>
    <cellStyle name="Comma 2 3" xfId="32"/>
    <cellStyle name="Comma 2 3 2" xfId="33"/>
    <cellStyle name="Comma 2_Sheet1" xfId="34"/>
    <cellStyle name="Comma 3" xfId="35"/>
    <cellStyle name="Comma 3 2" xfId="36"/>
    <cellStyle name="Comma 3 3" xfId="37"/>
    <cellStyle name="Comma 4" xfId="38"/>
    <cellStyle name="Comma 4 2" xfId="39"/>
    <cellStyle name="Comma 4 3" xfId="40"/>
    <cellStyle name="Comma 5" xfId="41"/>
    <cellStyle name="Comma 6" xfId="42"/>
    <cellStyle name="Comma 7" xfId="43"/>
    <cellStyle name="Comma 8" xfId="44"/>
    <cellStyle name="Comma 9" xfId="45"/>
    <cellStyle name="Comma 9 2" xfId="46"/>
    <cellStyle name="Currency 2" xfId="47"/>
    <cellStyle name="Currency 2 2" xfId="48"/>
    <cellStyle name="Encabezado 4 2" xfId="49"/>
    <cellStyle name="Énfasis1 2" xfId="50"/>
    <cellStyle name="Énfasis2 2" xfId="51"/>
    <cellStyle name="Énfasis3 2" xfId="52"/>
    <cellStyle name="Énfasis4 2" xfId="53"/>
    <cellStyle name="Énfasis5 2" xfId="54"/>
    <cellStyle name="Énfasis6 2" xfId="55"/>
    <cellStyle name="Entrada 2" xfId="56"/>
    <cellStyle name="Euro" xfId="57"/>
    <cellStyle name="Euro 2" xfId="58"/>
    <cellStyle name="Hipervínculo 2" xfId="59"/>
    <cellStyle name="Incorrecto 2" xfId="60"/>
    <cellStyle name="MacroCode" xfId="61"/>
    <cellStyle name="Millares" xfId="1" builtinId="3"/>
    <cellStyle name="Millares 10" xfId="62"/>
    <cellStyle name="Millares 10 2" xfId="63"/>
    <cellStyle name="Millares 10 2 2" xfId="64"/>
    <cellStyle name="Millares 10 3" xfId="65"/>
    <cellStyle name="Millares 10 4" xfId="66"/>
    <cellStyle name="Millares 10 5" xfId="67"/>
    <cellStyle name="Millares 10 6" xfId="68"/>
    <cellStyle name="Millares 10 7" xfId="69"/>
    <cellStyle name="Millares 10 8" xfId="70"/>
    <cellStyle name="Millares 11" xfId="71"/>
    <cellStyle name="Millares 11 2" xfId="72"/>
    <cellStyle name="Millares 12" xfId="73"/>
    <cellStyle name="Millares 12 2" xfId="74"/>
    <cellStyle name="Millares 13" xfId="75"/>
    <cellStyle name="Millares 13 2" xfId="76"/>
    <cellStyle name="Millares 14" xfId="77"/>
    <cellStyle name="Millares 14 2" xfId="78"/>
    <cellStyle name="Millares 15" xfId="79"/>
    <cellStyle name="Millares 16" xfId="80"/>
    <cellStyle name="Millares 2" xfId="81"/>
    <cellStyle name="Millares 2 2" xfId="82"/>
    <cellStyle name="Millares 2 2 2" xfId="83"/>
    <cellStyle name="Millares 2 2 3" xfId="84"/>
    <cellStyle name="Millares 2 3" xfId="85"/>
    <cellStyle name="Millares 2 3 2" xfId="86"/>
    <cellStyle name="Millares 2 4" xfId="87"/>
    <cellStyle name="Millares 2 5" xfId="88"/>
    <cellStyle name="Millares 2_DGA" xfId="89"/>
    <cellStyle name="Millares 3" xfId="90"/>
    <cellStyle name="Millares 3 2" xfId="91"/>
    <cellStyle name="Millares 3 2 2" xfId="92"/>
    <cellStyle name="Millares 3 2 2 2" xfId="93"/>
    <cellStyle name="Millares 3 2 3" xfId="94"/>
    <cellStyle name="Millares 3 3" xfId="95"/>
    <cellStyle name="Millares 3 4" xfId="96"/>
    <cellStyle name="Millares 3 5" xfId="97"/>
    <cellStyle name="Millares 3_DGA" xfId="98"/>
    <cellStyle name="Millares 4" xfId="99"/>
    <cellStyle name="Millares 4 2" xfId="100"/>
    <cellStyle name="Millares 4 3" xfId="101"/>
    <cellStyle name="Millares 4 4" xfId="102"/>
    <cellStyle name="Millares 4 5" xfId="103"/>
    <cellStyle name="Millares 4 6" xfId="104"/>
    <cellStyle name="Millares 4_DGA" xfId="105"/>
    <cellStyle name="Millares 5" xfId="106"/>
    <cellStyle name="Millares 5 2" xfId="107"/>
    <cellStyle name="Millares 5 3" xfId="108"/>
    <cellStyle name="Millares 5_DGA" xfId="109"/>
    <cellStyle name="Millares 6" xfId="110"/>
    <cellStyle name="Millares 6 2" xfId="111"/>
    <cellStyle name="Millares 6 3" xfId="112"/>
    <cellStyle name="Millares 7" xfId="113"/>
    <cellStyle name="Millares 7 2" xfId="114"/>
    <cellStyle name="Millares 8" xfId="115"/>
    <cellStyle name="Millares 8 2" xfId="116"/>
    <cellStyle name="Millares 8 3" xfId="117"/>
    <cellStyle name="Millares 8 4" xfId="118"/>
    <cellStyle name="Millares 9" xfId="119"/>
    <cellStyle name="Millares 9 2" xfId="120"/>
    <cellStyle name="Millares 9 2 2" xfId="121"/>
    <cellStyle name="Millares 9 3" xfId="122"/>
    <cellStyle name="Millares 9 4" xfId="123"/>
    <cellStyle name="Millares 9 5" xfId="124"/>
    <cellStyle name="Millares 9 6" xfId="125"/>
    <cellStyle name="Moneda 2" xfId="126"/>
    <cellStyle name="Moneda 2 2" xfId="127"/>
    <cellStyle name="Moneda 3" xfId="128"/>
    <cellStyle name="Moneda 4" xfId="129"/>
    <cellStyle name="Moneda 5" xfId="130"/>
    <cellStyle name="Moneda 5 2" xfId="131"/>
    <cellStyle name="Moneda 5 3" xfId="132"/>
    <cellStyle name="Moneda 5 3 2" xfId="133"/>
    <cellStyle name="Neutral 2" xfId="134"/>
    <cellStyle name="Normal" xfId="0" builtinId="0"/>
    <cellStyle name="Normal 10" xfId="135"/>
    <cellStyle name="Normal 10 2" xfId="136"/>
    <cellStyle name="Normal 11" xfId="137"/>
    <cellStyle name="Normal 11 2" xfId="138"/>
    <cellStyle name="Normal 12" xfId="139"/>
    <cellStyle name="Normal 12 2" xfId="140"/>
    <cellStyle name="Normal 13" xfId="141"/>
    <cellStyle name="Normal 13 2" xfId="142"/>
    <cellStyle name="Normal 14" xfId="143"/>
    <cellStyle name="Normal 14 2" xfId="144"/>
    <cellStyle name="Normal 15" xfId="145"/>
    <cellStyle name="Normal 15 2" xfId="146"/>
    <cellStyle name="Normal 16" xfId="147"/>
    <cellStyle name="Normal 2" xfId="148"/>
    <cellStyle name="Normal 2 2" xfId="149"/>
    <cellStyle name="Normal 2 2 2" xfId="150"/>
    <cellStyle name="Normal 2 2 2 2" xfId="151"/>
    <cellStyle name="Normal 2 3" xfId="152"/>
    <cellStyle name="Normal 2 3 2" xfId="153"/>
    <cellStyle name="Normal 2 4" xfId="154"/>
    <cellStyle name="Normal 2_DGA" xfId="155"/>
    <cellStyle name="Normal 3" xfId="156"/>
    <cellStyle name="Normal 3 2" xfId="157"/>
    <cellStyle name="Normal 3 3" xfId="158"/>
    <cellStyle name="Normal 3 4" xfId="159"/>
    <cellStyle name="Normal 3 5" xfId="160"/>
    <cellStyle name="Normal 3 6" xfId="161"/>
    <cellStyle name="Normal 3_Sheet1" xfId="162"/>
    <cellStyle name="Normal 4" xfId="163"/>
    <cellStyle name="Normal 4 2" xfId="164"/>
    <cellStyle name="Normal 4 3" xfId="165"/>
    <cellStyle name="Normal 5" xfId="166"/>
    <cellStyle name="Normal 5 2" xfId="167"/>
    <cellStyle name="Normal 5 3" xfId="168"/>
    <cellStyle name="Normal 5 3 2" xfId="169"/>
    <cellStyle name="Normal 5 4" xfId="170"/>
    <cellStyle name="Normal 6" xfId="171"/>
    <cellStyle name="Normal 6 2" xfId="172"/>
    <cellStyle name="Normal 6 2 2" xfId="173"/>
    <cellStyle name="Normal 6 2 3" xfId="174"/>
    <cellStyle name="Normal 6 3" xfId="175"/>
    <cellStyle name="Normal 6 4" xfId="176"/>
    <cellStyle name="Normal 7" xfId="177"/>
    <cellStyle name="Normal 7 2" xfId="178"/>
    <cellStyle name="Normal 7 2 2" xfId="179"/>
    <cellStyle name="Normal 7 3" xfId="180"/>
    <cellStyle name="Normal 7 4" xfId="181"/>
    <cellStyle name="Normal 7 5" xfId="182"/>
    <cellStyle name="Normal 8" xfId="183"/>
    <cellStyle name="Normal 8 2" xfId="184"/>
    <cellStyle name="Normal 8 3" xfId="185"/>
    <cellStyle name="Normal 9" xfId="186"/>
    <cellStyle name="Normal 9 2" xfId="187"/>
    <cellStyle name="Normal 9 3" xfId="188"/>
    <cellStyle name="Normal_COMPARACION 2002-2001" xfId="3"/>
    <cellStyle name="Normal_Hoja6" xfId="2"/>
    <cellStyle name="Notas 2" xfId="189"/>
    <cellStyle name="Notas 2 2" xfId="190"/>
    <cellStyle name="Notas 2_Sheet1" xfId="191"/>
    <cellStyle name="Percent 2" xfId="192"/>
    <cellStyle name="Percent 2 2" xfId="193"/>
    <cellStyle name="Percent 3" xfId="194"/>
    <cellStyle name="Percent 4" xfId="195"/>
    <cellStyle name="Percent 5" xfId="196"/>
    <cellStyle name="Percent 6" xfId="197"/>
    <cellStyle name="Percent 7" xfId="198"/>
    <cellStyle name="Percent 7 2" xfId="199"/>
    <cellStyle name="Porcentual 2" xfId="200"/>
    <cellStyle name="Porcentual 2 2" xfId="201"/>
    <cellStyle name="Porcentual 2 3" xfId="202"/>
    <cellStyle name="Porcentual 3" xfId="203"/>
    <cellStyle name="Porcentual 3 2" xfId="204"/>
    <cellStyle name="Porcentual 3 3" xfId="205"/>
    <cellStyle name="Porcentual 4" xfId="206"/>
    <cellStyle name="Porcentual 4 2" xfId="207"/>
    <cellStyle name="Porcentual 4 3" xfId="208"/>
    <cellStyle name="Porcentual 5" xfId="209"/>
    <cellStyle name="Porcentual 6" xfId="210"/>
    <cellStyle name="Porcentual 6 2" xfId="211"/>
    <cellStyle name="Porcentual 7" xfId="212"/>
    <cellStyle name="Porcentual 7 2" xfId="213"/>
    <cellStyle name="Porcentual 8" xfId="214"/>
    <cellStyle name="Porcentual 8 2" xfId="215"/>
    <cellStyle name="Porcentual 9" xfId="216"/>
    <cellStyle name="Red Text" xfId="217"/>
    <cellStyle name="Salida 2" xfId="218"/>
    <cellStyle name="Texto de advertencia 2" xfId="219"/>
    <cellStyle name="Texto explicativo 2" xfId="220"/>
    <cellStyle name="Título 1 2" xfId="221"/>
    <cellStyle name="Título 2 2" xfId="222"/>
    <cellStyle name="Título 3 2" xfId="223"/>
    <cellStyle name="Título 4" xfId="224"/>
    <cellStyle name="TopGrey" xfId="225"/>
    <cellStyle name="Total 2" xfId="2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8/ENERO-DICIEMBRE%20%20%202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tiz/Downloads/INGRESOS_FISCALES_POR_PRINCIPALES_PARTIDAS_DGII__ENERO-DICIEMBRE_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7-2018"/>
      <sheetName val="FINANCIERO (2018 Est. 2018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8 (REC)"/>
      <sheetName val="2018 (RESUMEN"/>
      <sheetName val="2018 REC- EST "/>
      <sheetName val="2018 REC-EST RESUMEN"/>
    </sheetNames>
    <sheetDataSet>
      <sheetData sheetId="0"/>
      <sheetData sheetId="1"/>
      <sheetData sheetId="2"/>
      <sheetData sheetId="3">
        <row r="11">
          <cell r="C11">
            <v>4493.2</v>
          </cell>
        </row>
        <row r="27">
          <cell r="C27">
            <v>5396.8</v>
          </cell>
          <cell r="D27">
            <v>5364.9</v>
          </cell>
          <cell r="E27">
            <v>6197</v>
          </cell>
          <cell r="F27">
            <v>5660</v>
          </cell>
          <cell r="G27">
            <v>6521.2</v>
          </cell>
          <cell r="H27">
            <v>6131</v>
          </cell>
          <cell r="I27">
            <v>6201.3</v>
          </cell>
          <cell r="J27">
            <v>6675.3</v>
          </cell>
          <cell r="K27">
            <v>5557.3</v>
          </cell>
          <cell r="L27">
            <v>7059.3</v>
          </cell>
          <cell r="M27">
            <v>7294.2</v>
          </cell>
          <cell r="N27">
            <v>6799.8</v>
          </cell>
          <cell r="P27">
            <v>6439.4</v>
          </cell>
          <cell r="Q27">
            <v>6051.8</v>
          </cell>
          <cell r="R27">
            <v>6899.5</v>
          </cell>
          <cell r="S27">
            <v>6761.8</v>
          </cell>
          <cell r="T27">
            <v>7918.9</v>
          </cell>
          <cell r="U27">
            <v>7226.7</v>
          </cell>
          <cell r="V27">
            <v>7693.5</v>
          </cell>
          <cell r="W27">
            <v>7890.6</v>
          </cell>
          <cell r="X27">
            <v>6649.4</v>
          </cell>
          <cell r="Y27">
            <v>8692.7999999999993</v>
          </cell>
          <cell r="Z27">
            <v>8313.7999999999993</v>
          </cell>
          <cell r="AA27">
            <v>7524.8</v>
          </cell>
        </row>
        <row r="45">
          <cell r="C45">
            <v>1875.1</v>
          </cell>
          <cell r="D45">
            <v>1882.9</v>
          </cell>
          <cell r="E45">
            <v>2276.4</v>
          </cell>
          <cell r="F45">
            <v>2039.7</v>
          </cell>
          <cell r="G45">
            <v>2452.3000000000002</v>
          </cell>
          <cell r="H45">
            <v>2195</v>
          </cell>
          <cell r="I45">
            <v>2185.1999999999998</v>
          </cell>
          <cell r="J45">
            <v>2323.5</v>
          </cell>
          <cell r="K45">
            <v>2043.3</v>
          </cell>
          <cell r="L45">
            <v>2594.1</v>
          </cell>
          <cell r="M45">
            <v>2717.3</v>
          </cell>
          <cell r="N45">
            <v>2691.6</v>
          </cell>
          <cell r="P45">
            <v>2208.8000000000002</v>
          </cell>
          <cell r="Q45">
            <v>2079.3000000000002</v>
          </cell>
          <cell r="R45">
            <v>2387</v>
          </cell>
          <cell r="S45">
            <v>2288.1</v>
          </cell>
          <cell r="T45">
            <v>2747.5</v>
          </cell>
          <cell r="U45">
            <v>2480.6999999999998</v>
          </cell>
          <cell r="V45">
            <v>2643.4</v>
          </cell>
          <cell r="W45">
            <v>2775.1</v>
          </cell>
          <cell r="X45">
            <v>2292</v>
          </cell>
          <cell r="Y45">
            <v>3167.2</v>
          </cell>
          <cell r="Z45">
            <v>3164.9</v>
          </cell>
          <cell r="AA45">
            <v>2697.3</v>
          </cell>
        </row>
        <row r="46">
          <cell r="C46">
            <v>0</v>
          </cell>
          <cell r="D46">
            <v>0</v>
          </cell>
          <cell r="E46">
            <v>163.69999999999999</v>
          </cell>
          <cell r="F46">
            <v>0</v>
          </cell>
          <cell r="G46">
            <v>0</v>
          </cell>
          <cell r="H46">
            <v>608.79999999999995</v>
          </cell>
          <cell r="I46">
            <v>0</v>
          </cell>
          <cell r="J46">
            <v>0</v>
          </cell>
          <cell r="K46">
            <v>0</v>
          </cell>
          <cell r="L46">
            <v>75.2</v>
          </cell>
          <cell r="M46">
            <v>578.6</v>
          </cell>
          <cell r="N46">
            <v>0</v>
          </cell>
          <cell r="P46">
            <v>45.5</v>
          </cell>
          <cell r="Q46">
            <v>45.4</v>
          </cell>
          <cell r="R46">
            <v>89.3</v>
          </cell>
          <cell r="S46">
            <v>0</v>
          </cell>
          <cell r="T46">
            <v>0</v>
          </cell>
          <cell r="U46">
            <v>0</v>
          </cell>
          <cell r="V46">
            <v>786.8</v>
          </cell>
          <cell r="W46">
            <v>0</v>
          </cell>
          <cell r="X46">
            <v>22.6</v>
          </cell>
          <cell r="Y46">
            <v>26.9</v>
          </cell>
          <cell r="Z46">
            <v>148</v>
          </cell>
          <cell r="AA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DGA"/>
      <sheetName val="TESORERI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9"/>
  <sheetViews>
    <sheetView showGridLines="0" tabSelected="1" workbookViewId="0">
      <selection activeCell="A38" sqref="A38"/>
    </sheetView>
  </sheetViews>
  <sheetFormatPr baseColWidth="10" defaultColWidth="11.42578125" defaultRowHeight="12.75"/>
  <cols>
    <col min="1" max="1" width="1.28515625" customWidth="1"/>
    <col min="2" max="2" width="73.140625" customWidth="1"/>
    <col min="3" max="9" width="8.28515625" customWidth="1"/>
    <col min="10" max="10" width="9" bestFit="1" customWidth="1"/>
    <col min="11" max="11" width="11" bestFit="1" customWidth="1"/>
    <col min="12" max="13" width="11" customWidth="1"/>
    <col min="14" max="14" width="11" bestFit="1" customWidth="1"/>
    <col min="15" max="15" width="9.85546875" customWidth="1"/>
    <col min="16" max="23" width="9.140625" customWidth="1"/>
    <col min="24" max="24" width="11" bestFit="1" customWidth="1"/>
    <col min="25" max="26" width="11" customWidth="1"/>
    <col min="27" max="27" width="11" bestFit="1" customWidth="1"/>
    <col min="28" max="28" width="9.7109375" customWidth="1"/>
    <col min="29" max="29" width="9.28515625" customWidth="1"/>
    <col min="30" max="30" width="9" customWidth="1"/>
    <col min="31" max="31" width="4.5703125" style="82" customWidth="1"/>
  </cols>
  <sheetData>
    <row r="1" spans="1:79" ht="14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7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6.5" customHeight="1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6.5" customHeight="1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7.2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6.5" customHeight="1">
      <c r="A6" s="9"/>
      <c r="B6" s="10" t="s">
        <v>4</v>
      </c>
      <c r="C6" s="11">
        <v>2017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0">
        <v>2017</v>
      </c>
      <c r="P6" s="11">
        <v>2018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0">
        <v>2018</v>
      </c>
      <c r="AC6" s="12" t="s">
        <v>5</v>
      </c>
      <c r="AD6" s="13"/>
      <c r="AE6" s="14"/>
      <c r="AF6" s="15"/>
      <c r="AG6" s="1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22.5" customHeight="1" thickBot="1">
      <c r="A7" s="9"/>
      <c r="B7" s="16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6"/>
      <c r="P7" s="17" t="s">
        <v>6</v>
      </c>
      <c r="Q7" s="17" t="s">
        <v>7</v>
      </c>
      <c r="R7" s="17" t="s">
        <v>8</v>
      </c>
      <c r="S7" s="17" t="s">
        <v>9</v>
      </c>
      <c r="T7" s="17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6"/>
      <c r="AC7" s="18" t="s">
        <v>18</v>
      </c>
      <c r="AD7" s="19" t="s">
        <v>19</v>
      </c>
      <c r="AE7" s="14"/>
      <c r="AF7" s="15"/>
      <c r="AG7" s="15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18" customHeight="1" thickTop="1">
      <c r="A8" s="9"/>
      <c r="B8" s="20" t="s">
        <v>20</v>
      </c>
      <c r="C8" s="21">
        <f t="shared" ref="C8:AB8" si="0">+C9+C21</f>
        <v>8089.5000000000009</v>
      </c>
      <c r="D8" s="21">
        <f t="shared" si="0"/>
        <v>7807.7</v>
      </c>
      <c r="E8" s="21">
        <f t="shared" si="0"/>
        <v>9342.7000000000007</v>
      </c>
      <c r="F8" s="21">
        <f t="shared" si="0"/>
        <v>8209.7000000000007</v>
      </c>
      <c r="G8" s="21">
        <f t="shared" si="0"/>
        <v>9708.4</v>
      </c>
      <c r="H8" s="21">
        <f t="shared" si="0"/>
        <v>9510</v>
      </c>
      <c r="I8" s="21">
        <f t="shared" si="0"/>
        <v>9211.2000000000007</v>
      </c>
      <c r="J8" s="21">
        <f t="shared" si="0"/>
        <v>10082</v>
      </c>
      <c r="K8" s="21">
        <f t="shared" si="0"/>
        <v>8598</v>
      </c>
      <c r="L8" s="21">
        <f t="shared" si="0"/>
        <v>11197.9</v>
      </c>
      <c r="M8" s="21">
        <f t="shared" si="0"/>
        <v>12255</v>
      </c>
      <c r="N8" s="21">
        <f t="shared" si="0"/>
        <v>10609.7</v>
      </c>
      <c r="O8" s="22">
        <f t="shared" si="0"/>
        <v>114621.8</v>
      </c>
      <c r="P8" s="21">
        <f t="shared" si="0"/>
        <v>9859.9</v>
      </c>
      <c r="Q8" s="21">
        <f t="shared" si="0"/>
        <v>8954.2000000000007</v>
      </c>
      <c r="R8" s="21">
        <f t="shared" si="0"/>
        <v>10546.8</v>
      </c>
      <c r="S8" s="21">
        <f t="shared" si="0"/>
        <v>9997.1</v>
      </c>
      <c r="T8" s="21">
        <f t="shared" si="0"/>
        <v>11909.999999999998</v>
      </c>
      <c r="U8" s="21">
        <f t="shared" si="0"/>
        <v>10878.699999999999</v>
      </c>
      <c r="V8" s="21">
        <f t="shared" si="0"/>
        <v>12379.3</v>
      </c>
      <c r="W8" s="21">
        <f t="shared" si="0"/>
        <v>11932.9</v>
      </c>
      <c r="X8" s="21">
        <f t="shared" si="0"/>
        <v>10174.199999999999</v>
      </c>
      <c r="Y8" s="21">
        <f t="shared" si="0"/>
        <v>13562.899999999998</v>
      </c>
      <c r="Z8" s="21">
        <f t="shared" si="0"/>
        <v>13384.4</v>
      </c>
      <c r="AA8" s="21">
        <f t="shared" si="0"/>
        <v>11797.499999999998</v>
      </c>
      <c r="AB8" s="22">
        <f t="shared" si="0"/>
        <v>135377.9</v>
      </c>
      <c r="AC8" s="21">
        <f t="shared" ref="AC8:AC16" si="1">+AB8-O8</f>
        <v>20756.099999999991</v>
      </c>
      <c r="AD8" s="22">
        <f t="shared" ref="AD8:AD13" si="2">+AC8/O8*100</f>
        <v>18.108335412635284</v>
      </c>
      <c r="AE8" s="23"/>
      <c r="AF8" s="24"/>
      <c r="AG8" s="15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18" customHeight="1">
      <c r="A9" s="9"/>
      <c r="B9" s="25" t="s">
        <v>21</v>
      </c>
      <c r="C9" s="26">
        <f t="shared" ref="C9:O9" si="3">+C11+C12+C20+C19</f>
        <v>6196.3000000000011</v>
      </c>
      <c r="D9" s="26">
        <f t="shared" si="3"/>
        <v>5911.7</v>
      </c>
      <c r="E9" s="26">
        <f t="shared" si="3"/>
        <v>6882.3</v>
      </c>
      <c r="F9" s="26">
        <f t="shared" si="3"/>
        <v>6151.8</v>
      </c>
      <c r="G9" s="26">
        <f t="shared" si="3"/>
        <v>7239.5999999999995</v>
      </c>
      <c r="H9" s="26">
        <f t="shared" si="3"/>
        <v>6688.9</v>
      </c>
      <c r="I9" s="26">
        <f t="shared" si="3"/>
        <v>7008.5000000000009</v>
      </c>
      <c r="J9" s="26">
        <f t="shared" si="3"/>
        <v>7740.7000000000007</v>
      </c>
      <c r="K9" s="26">
        <f t="shared" si="3"/>
        <v>6542.2</v>
      </c>
      <c r="L9" s="26">
        <f t="shared" si="3"/>
        <v>8507.9</v>
      </c>
      <c r="M9" s="26">
        <f t="shared" si="3"/>
        <v>8939.5</v>
      </c>
      <c r="N9" s="26">
        <f t="shared" si="3"/>
        <v>7895.1</v>
      </c>
      <c r="O9" s="26">
        <f t="shared" si="3"/>
        <v>85704.500000000015</v>
      </c>
      <c r="P9" s="26">
        <f t="shared" ref="P9:AA9" si="4">+P11+P12+P20</f>
        <v>7585.4</v>
      </c>
      <c r="Q9" s="26">
        <f t="shared" si="4"/>
        <v>6807.8</v>
      </c>
      <c r="R9" s="26">
        <f t="shared" si="4"/>
        <v>8049.2</v>
      </c>
      <c r="S9" s="26">
        <f t="shared" si="4"/>
        <v>7689.0000000000009</v>
      </c>
      <c r="T9" s="26">
        <f t="shared" si="4"/>
        <v>9140.5999999999985</v>
      </c>
      <c r="U9" s="26">
        <f t="shared" si="4"/>
        <v>8378.2999999999993</v>
      </c>
      <c r="V9" s="26">
        <f t="shared" si="4"/>
        <v>8925.7999999999993</v>
      </c>
      <c r="W9" s="26">
        <f t="shared" si="4"/>
        <v>9133.5</v>
      </c>
      <c r="X9" s="26">
        <f t="shared" si="4"/>
        <v>7837.4</v>
      </c>
      <c r="Y9" s="26">
        <f t="shared" si="4"/>
        <v>10340.099999999999</v>
      </c>
      <c r="Z9" s="26">
        <f t="shared" si="4"/>
        <v>10047.299999999999</v>
      </c>
      <c r="AA9" s="26">
        <f t="shared" si="4"/>
        <v>9069.5999999999985</v>
      </c>
      <c r="AB9" s="26">
        <f>+AB10+AB12+AB20</f>
        <v>103004</v>
      </c>
      <c r="AC9" s="26">
        <f t="shared" si="1"/>
        <v>17299.499999999985</v>
      </c>
      <c r="AD9" s="22">
        <f t="shared" si="2"/>
        <v>20.185054460384208</v>
      </c>
      <c r="AE9" s="23"/>
      <c r="AF9" s="24"/>
      <c r="AG9" s="15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18" customHeight="1">
      <c r="A10" s="9"/>
      <c r="B10" s="27" t="s">
        <v>22</v>
      </c>
      <c r="C10" s="26">
        <f t="shared" ref="C10:AB10" si="5">+C11</f>
        <v>5396.8</v>
      </c>
      <c r="D10" s="26">
        <f t="shared" si="5"/>
        <v>5364.9</v>
      </c>
      <c r="E10" s="26">
        <f t="shared" si="5"/>
        <v>6197</v>
      </c>
      <c r="F10" s="26">
        <f t="shared" si="5"/>
        <v>5660</v>
      </c>
      <c r="G10" s="26">
        <f t="shared" si="5"/>
        <v>6521.2</v>
      </c>
      <c r="H10" s="26">
        <f t="shared" si="5"/>
        <v>6131</v>
      </c>
      <c r="I10" s="26">
        <f t="shared" si="5"/>
        <v>6201.3</v>
      </c>
      <c r="J10" s="26">
        <f t="shared" si="5"/>
        <v>6675.3</v>
      </c>
      <c r="K10" s="26">
        <f t="shared" si="5"/>
        <v>5557.3</v>
      </c>
      <c r="L10" s="26">
        <f t="shared" si="5"/>
        <v>7059.3</v>
      </c>
      <c r="M10" s="26">
        <f t="shared" si="5"/>
        <v>7294.2</v>
      </c>
      <c r="N10" s="26">
        <f t="shared" si="5"/>
        <v>6799.8</v>
      </c>
      <c r="O10" s="22">
        <f t="shared" si="5"/>
        <v>74858.10000000002</v>
      </c>
      <c r="P10" s="26">
        <f t="shared" si="5"/>
        <v>6439.4</v>
      </c>
      <c r="Q10" s="26">
        <f t="shared" si="5"/>
        <v>6051.8</v>
      </c>
      <c r="R10" s="26">
        <f t="shared" si="5"/>
        <v>6899.5</v>
      </c>
      <c r="S10" s="26">
        <f t="shared" si="5"/>
        <v>6761.8</v>
      </c>
      <c r="T10" s="26">
        <f t="shared" si="5"/>
        <v>7918.9</v>
      </c>
      <c r="U10" s="26">
        <f t="shared" si="5"/>
        <v>7226.7</v>
      </c>
      <c r="V10" s="26">
        <f t="shared" si="5"/>
        <v>7693.5</v>
      </c>
      <c r="W10" s="26">
        <f t="shared" si="5"/>
        <v>7890.6</v>
      </c>
      <c r="X10" s="26">
        <f t="shared" si="5"/>
        <v>6649.4</v>
      </c>
      <c r="Y10" s="26">
        <f t="shared" si="5"/>
        <v>8692.7999999999993</v>
      </c>
      <c r="Z10" s="26">
        <f t="shared" si="5"/>
        <v>8313.7999999999993</v>
      </c>
      <c r="AA10" s="26">
        <f t="shared" si="5"/>
        <v>7524.8</v>
      </c>
      <c r="AB10" s="22">
        <f t="shared" si="5"/>
        <v>88063</v>
      </c>
      <c r="AC10" s="26">
        <f t="shared" si="1"/>
        <v>13204.89999999998</v>
      </c>
      <c r="AD10" s="22">
        <f t="shared" si="2"/>
        <v>17.639908039343741</v>
      </c>
      <c r="AE10" s="23"/>
      <c r="AF10" s="24"/>
      <c r="AG10" s="15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8" customHeight="1">
      <c r="A11" s="9"/>
      <c r="B11" s="28" t="s">
        <v>23</v>
      </c>
      <c r="C11" s="29">
        <f>+[1]PP!C27</f>
        <v>5396.8</v>
      </c>
      <c r="D11" s="29">
        <f>+[1]PP!D27</f>
        <v>5364.9</v>
      </c>
      <c r="E11" s="29">
        <f>+[1]PP!E27</f>
        <v>6197</v>
      </c>
      <c r="F11" s="29">
        <f>+[1]PP!F27</f>
        <v>5660</v>
      </c>
      <c r="G11" s="29">
        <f>+[1]PP!G27</f>
        <v>6521.2</v>
      </c>
      <c r="H11" s="29">
        <f>+[1]PP!H27</f>
        <v>6131</v>
      </c>
      <c r="I11" s="29">
        <f>+[1]PP!I27</f>
        <v>6201.3</v>
      </c>
      <c r="J11" s="29">
        <f>+[1]PP!J27</f>
        <v>6675.3</v>
      </c>
      <c r="K11" s="29">
        <f>+[1]PP!K27</f>
        <v>5557.3</v>
      </c>
      <c r="L11" s="29">
        <f>+[1]PP!L27</f>
        <v>7059.3</v>
      </c>
      <c r="M11" s="29">
        <f>+[1]PP!M27</f>
        <v>7294.2</v>
      </c>
      <c r="N11" s="29">
        <f>+[1]PP!N27</f>
        <v>6799.8</v>
      </c>
      <c r="O11" s="30">
        <f>SUM(C11:N11)</f>
        <v>74858.10000000002</v>
      </c>
      <c r="P11" s="29">
        <f>+[1]PP!P27</f>
        <v>6439.4</v>
      </c>
      <c r="Q11" s="29">
        <f>+[1]PP!Q27</f>
        <v>6051.8</v>
      </c>
      <c r="R11" s="29">
        <f>+[1]PP!R27</f>
        <v>6899.5</v>
      </c>
      <c r="S11" s="29">
        <f>+[1]PP!S27</f>
        <v>6761.8</v>
      </c>
      <c r="T11" s="29">
        <f>+[1]PP!T27</f>
        <v>7918.9</v>
      </c>
      <c r="U11" s="29">
        <f>+[1]PP!U27</f>
        <v>7226.7</v>
      </c>
      <c r="V11" s="29">
        <f>+[1]PP!V27</f>
        <v>7693.5</v>
      </c>
      <c r="W11" s="29">
        <f>+[1]PP!W27</f>
        <v>7890.6</v>
      </c>
      <c r="X11" s="29">
        <f>+[1]PP!X27</f>
        <v>6649.4</v>
      </c>
      <c r="Y11" s="29">
        <f>+[1]PP!Y27</f>
        <v>8692.7999999999993</v>
      </c>
      <c r="Z11" s="29">
        <f>+[1]PP!Z27</f>
        <v>8313.7999999999993</v>
      </c>
      <c r="AA11" s="29">
        <f>+[1]PP!AA27</f>
        <v>7524.8</v>
      </c>
      <c r="AB11" s="30">
        <f>SUM(P11:AA11)</f>
        <v>88063</v>
      </c>
      <c r="AC11" s="29">
        <f t="shared" si="1"/>
        <v>13204.89999999998</v>
      </c>
      <c r="AD11" s="30">
        <f t="shared" si="2"/>
        <v>17.639908039343741</v>
      </c>
      <c r="AE11" s="23"/>
      <c r="AF11" s="24"/>
      <c r="AG11" s="1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18" customHeight="1">
      <c r="A12" s="9"/>
      <c r="B12" s="31" t="s">
        <v>24</v>
      </c>
      <c r="C12" s="32">
        <f t="shared" ref="C12:AB12" si="6">SUM(C13:C18)</f>
        <v>759.90000000000009</v>
      </c>
      <c r="D12" s="32">
        <f t="shared" si="6"/>
        <v>523.6</v>
      </c>
      <c r="E12" s="32">
        <f t="shared" si="6"/>
        <v>655.1</v>
      </c>
      <c r="F12" s="32">
        <f t="shared" si="6"/>
        <v>470.20000000000005</v>
      </c>
      <c r="G12" s="32">
        <f t="shared" si="6"/>
        <v>694.50000000000011</v>
      </c>
      <c r="H12" s="32">
        <f t="shared" si="6"/>
        <v>532.20000000000005</v>
      </c>
      <c r="I12" s="32">
        <f t="shared" si="6"/>
        <v>778.6</v>
      </c>
      <c r="J12" s="32">
        <f t="shared" si="6"/>
        <v>1036.9000000000001</v>
      </c>
      <c r="K12" s="32">
        <f t="shared" si="6"/>
        <v>957.2</v>
      </c>
      <c r="L12" s="32">
        <f t="shared" si="6"/>
        <v>1407.6999999999998</v>
      </c>
      <c r="M12" s="32">
        <f t="shared" si="6"/>
        <v>1607.8999999999999</v>
      </c>
      <c r="N12" s="32">
        <f t="shared" si="6"/>
        <v>1040.2</v>
      </c>
      <c r="O12" s="32">
        <f t="shared" si="6"/>
        <v>10464</v>
      </c>
      <c r="P12" s="32">
        <f t="shared" si="6"/>
        <v>1110.4000000000001</v>
      </c>
      <c r="Q12" s="32">
        <f t="shared" si="6"/>
        <v>726.4</v>
      </c>
      <c r="R12" s="32">
        <f t="shared" si="6"/>
        <v>1118.5</v>
      </c>
      <c r="S12" s="32">
        <f t="shared" si="6"/>
        <v>883.90000000000009</v>
      </c>
      <c r="T12" s="32">
        <f t="shared" si="6"/>
        <v>1184.8</v>
      </c>
      <c r="U12" s="32">
        <f t="shared" si="6"/>
        <v>1114.2</v>
      </c>
      <c r="V12" s="32">
        <f t="shared" si="6"/>
        <v>1196.3999999999999</v>
      </c>
      <c r="W12" s="32">
        <f t="shared" si="6"/>
        <v>1204.4000000000001</v>
      </c>
      <c r="X12" s="32">
        <f t="shared" si="6"/>
        <v>1160.5</v>
      </c>
      <c r="Y12" s="32">
        <f t="shared" si="6"/>
        <v>1619.5000000000002</v>
      </c>
      <c r="Z12" s="32">
        <f t="shared" si="6"/>
        <v>1704.1</v>
      </c>
      <c r="AA12" s="32">
        <f t="shared" si="6"/>
        <v>1512</v>
      </c>
      <c r="AB12" s="32">
        <f t="shared" si="6"/>
        <v>14535.1</v>
      </c>
      <c r="AC12" s="32">
        <f t="shared" si="1"/>
        <v>4071.1000000000004</v>
      </c>
      <c r="AD12" s="33">
        <f t="shared" si="2"/>
        <v>38.90577217125383</v>
      </c>
      <c r="AE12" s="23"/>
      <c r="AF12" s="24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8" customHeight="1">
      <c r="A13" s="9"/>
      <c r="B13" s="34" t="s">
        <v>25</v>
      </c>
      <c r="C13" s="29">
        <v>630.1</v>
      </c>
      <c r="D13" s="29">
        <v>373.9</v>
      </c>
      <c r="E13" s="29">
        <v>516.20000000000005</v>
      </c>
      <c r="F13" s="29">
        <v>334.2</v>
      </c>
      <c r="G13" s="29">
        <v>512.70000000000005</v>
      </c>
      <c r="H13" s="29">
        <v>362.9</v>
      </c>
      <c r="I13" s="29">
        <v>540.79999999999995</v>
      </c>
      <c r="J13" s="29">
        <v>494.7</v>
      </c>
      <c r="K13" s="29">
        <v>532.1</v>
      </c>
      <c r="L13" s="29">
        <v>849.6</v>
      </c>
      <c r="M13" s="29">
        <v>734.4</v>
      </c>
      <c r="N13" s="29">
        <v>676.2</v>
      </c>
      <c r="O13" s="30">
        <f t="shared" ref="O13:O20" si="7">SUM(C13:N13)</f>
        <v>6557.8</v>
      </c>
      <c r="P13" s="29">
        <v>430.6</v>
      </c>
      <c r="Q13" s="29">
        <v>424.5</v>
      </c>
      <c r="R13" s="29">
        <v>474</v>
      </c>
      <c r="S13" s="29">
        <v>450.5</v>
      </c>
      <c r="T13" s="29">
        <v>505.4</v>
      </c>
      <c r="U13" s="29">
        <v>532.79999999999995</v>
      </c>
      <c r="V13" s="29">
        <v>509.6</v>
      </c>
      <c r="W13" s="29">
        <v>545.20000000000005</v>
      </c>
      <c r="X13" s="29">
        <v>615.1</v>
      </c>
      <c r="Y13" s="29">
        <v>950.6</v>
      </c>
      <c r="Z13" s="29">
        <v>971.5</v>
      </c>
      <c r="AA13" s="29">
        <v>830.8</v>
      </c>
      <c r="AB13" s="30">
        <f t="shared" ref="AB13:AB20" si="8">SUM(P13:AA13)</f>
        <v>7240.6000000000013</v>
      </c>
      <c r="AC13" s="29">
        <f t="shared" si="1"/>
        <v>682.80000000000109</v>
      </c>
      <c r="AD13" s="30">
        <f t="shared" si="2"/>
        <v>10.412028424166657</v>
      </c>
      <c r="AE13" s="23"/>
      <c r="AF13" s="24"/>
      <c r="AG13" s="15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" customHeight="1">
      <c r="A14" s="9"/>
      <c r="B14" s="34" t="s">
        <v>26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30">
        <f t="shared" si="7"/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0</v>
      </c>
      <c r="AA14" s="29">
        <v>0</v>
      </c>
      <c r="AB14" s="30">
        <f t="shared" si="8"/>
        <v>0</v>
      </c>
      <c r="AC14" s="29">
        <f t="shared" si="1"/>
        <v>0</v>
      </c>
      <c r="AD14" s="30">
        <v>0</v>
      </c>
      <c r="AE14" s="23"/>
      <c r="AF14" s="24"/>
      <c r="AG14" s="15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" customHeight="1">
      <c r="A15" s="9"/>
      <c r="B15" s="34" t="s">
        <v>27</v>
      </c>
      <c r="C15" s="29">
        <v>32.200000000000003</v>
      </c>
      <c r="D15" s="29">
        <v>39.1</v>
      </c>
      <c r="E15" s="29">
        <v>28.6</v>
      </c>
      <c r="F15" s="29">
        <v>25.1</v>
      </c>
      <c r="G15" s="29">
        <v>37.200000000000003</v>
      </c>
      <c r="H15" s="29">
        <v>39.799999999999997</v>
      </c>
      <c r="I15" s="29">
        <v>95.2</v>
      </c>
      <c r="J15" s="29">
        <v>393.5</v>
      </c>
      <c r="K15" s="29">
        <v>294.60000000000002</v>
      </c>
      <c r="L15" s="29">
        <v>391</v>
      </c>
      <c r="M15" s="29">
        <v>679.9</v>
      </c>
      <c r="N15" s="29">
        <v>209</v>
      </c>
      <c r="O15" s="30">
        <f t="shared" si="7"/>
        <v>2265.2000000000003</v>
      </c>
      <c r="P15" s="29">
        <v>484.6</v>
      </c>
      <c r="Q15" s="29">
        <v>76.8</v>
      </c>
      <c r="R15" s="29">
        <v>332.7</v>
      </c>
      <c r="S15" s="29">
        <v>180.6</v>
      </c>
      <c r="T15" s="29">
        <v>365.9</v>
      </c>
      <c r="U15" s="29">
        <v>293.60000000000002</v>
      </c>
      <c r="V15" s="29">
        <v>390.7</v>
      </c>
      <c r="W15" s="29">
        <v>319.5</v>
      </c>
      <c r="X15" s="29">
        <v>266.39999999999998</v>
      </c>
      <c r="Y15" s="29">
        <v>349.8</v>
      </c>
      <c r="Z15" s="29">
        <v>411.6</v>
      </c>
      <c r="AA15" s="29">
        <v>438.2</v>
      </c>
      <c r="AB15" s="30">
        <f t="shared" si="8"/>
        <v>3910.3999999999996</v>
      </c>
      <c r="AC15" s="29">
        <f t="shared" si="1"/>
        <v>1645.1999999999994</v>
      </c>
      <c r="AD15" s="30">
        <f>+AC15/O15*100</f>
        <v>72.62934840190708</v>
      </c>
      <c r="AE15" s="23"/>
      <c r="AF15" s="24"/>
      <c r="AG15" s="15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" customHeight="1">
      <c r="A16" s="9"/>
      <c r="B16" s="34" t="s">
        <v>28</v>
      </c>
      <c r="C16" s="29">
        <v>97.6</v>
      </c>
      <c r="D16" s="29">
        <v>110.6</v>
      </c>
      <c r="E16" s="29">
        <v>110.3</v>
      </c>
      <c r="F16" s="29">
        <v>110.9</v>
      </c>
      <c r="G16" s="29">
        <v>144.6</v>
      </c>
      <c r="H16" s="29">
        <v>129.5</v>
      </c>
      <c r="I16" s="29">
        <v>142.6</v>
      </c>
      <c r="J16" s="29">
        <v>148.69999999999999</v>
      </c>
      <c r="K16" s="29">
        <v>130.5</v>
      </c>
      <c r="L16" s="29">
        <v>167.1</v>
      </c>
      <c r="M16" s="29">
        <v>193.6</v>
      </c>
      <c r="N16" s="29">
        <v>155</v>
      </c>
      <c r="O16" s="30">
        <f t="shared" si="7"/>
        <v>1640.9999999999998</v>
      </c>
      <c r="P16" s="29">
        <v>119.9</v>
      </c>
      <c r="Q16" s="29">
        <v>119.6</v>
      </c>
      <c r="R16" s="29">
        <v>147.4</v>
      </c>
      <c r="S16" s="29">
        <v>133.30000000000001</v>
      </c>
      <c r="T16" s="29">
        <v>173.8</v>
      </c>
      <c r="U16" s="29">
        <v>159.9</v>
      </c>
      <c r="V16" s="29">
        <v>175</v>
      </c>
      <c r="W16" s="29">
        <v>184</v>
      </c>
      <c r="X16" s="29">
        <v>162.69999999999999</v>
      </c>
      <c r="Y16" s="29">
        <v>194.2</v>
      </c>
      <c r="Z16" s="29">
        <v>182.1</v>
      </c>
      <c r="AA16" s="29">
        <v>114.2</v>
      </c>
      <c r="AB16" s="30">
        <f t="shared" si="8"/>
        <v>1866.1000000000001</v>
      </c>
      <c r="AC16" s="29">
        <f t="shared" si="1"/>
        <v>225.10000000000036</v>
      </c>
      <c r="AD16" s="30">
        <f>+AC16/O16*100</f>
        <v>13.717245581962242</v>
      </c>
      <c r="AE16" s="23"/>
      <c r="AF16" s="24"/>
      <c r="AG16" s="15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18" customHeight="1">
      <c r="A17" s="9"/>
      <c r="B17" s="34" t="s">
        <v>29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0">
        <f t="shared" si="7"/>
        <v>0</v>
      </c>
      <c r="P17" s="29">
        <v>75.3</v>
      </c>
      <c r="Q17" s="29">
        <v>105.5</v>
      </c>
      <c r="R17" s="29">
        <v>164.4</v>
      </c>
      <c r="S17" s="29">
        <v>119.5</v>
      </c>
      <c r="T17" s="29">
        <v>139.69999999999999</v>
      </c>
      <c r="U17" s="29">
        <v>127.9</v>
      </c>
      <c r="V17" s="29">
        <v>121.1</v>
      </c>
      <c r="W17" s="29">
        <v>155.69999999999999</v>
      </c>
      <c r="X17" s="29">
        <v>116.3</v>
      </c>
      <c r="Y17" s="29">
        <v>124.9</v>
      </c>
      <c r="Z17" s="29">
        <v>138.9</v>
      </c>
      <c r="AA17" s="29">
        <v>128.80000000000001</v>
      </c>
      <c r="AB17" s="30">
        <f>SUM(P17:AA17)</f>
        <v>1518.0000000000002</v>
      </c>
      <c r="AC17" s="35">
        <v>0</v>
      </c>
      <c r="AD17" s="36">
        <v>0</v>
      </c>
      <c r="AE17" s="23"/>
      <c r="AF17" s="24"/>
      <c r="AG17" s="15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8" customHeight="1">
      <c r="A18" s="9"/>
      <c r="B18" s="34" t="s">
        <v>30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30">
        <f t="shared" si="7"/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30">
        <f t="shared" si="8"/>
        <v>0</v>
      </c>
      <c r="AC18" s="29">
        <f t="shared" ref="AC18:AC36" si="9">+AB18-O18</f>
        <v>0</v>
      </c>
      <c r="AD18" s="36">
        <v>0</v>
      </c>
      <c r="AE18" s="23"/>
      <c r="AF18" s="24"/>
      <c r="AG18" s="15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25.5" hidden="1" customHeight="1">
      <c r="A19" s="9"/>
      <c r="B19" s="37" t="s">
        <v>31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/>
      <c r="J19" s="32"/>
      <c r="K19" s="32"/>
      <c r="L19" s="32"/>
      <c r="M19" s="32">
        <v>0</v>
      </c>
      <c r="N19" s="32">
        <v>0</v>
      </c>
      <c r="O19" s="33">
        <f t="shared" si="7"/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/>
      <c r="W19" s="32"/>
      <c r="X19" s="32"/>
      <c r="Y19" s="32"/>
      <c r="Z19" s="32"/>
      <c r="AA19" s="32"/>
      <c r="AB19" s="33">
        <f t="shared" si="8"/>
        <v>0</v>
      </c>
      <c r="AC19" s="32">
        <f t="shared" si="9"/>
        <v>0</v>
      </c>
      <c r="AD19" s="36">
        <v>0</v>
      </c>
      <c r="AE19" s="38"/>
      <c r="AF19" s="24"/>
      <c r="AG19" s="15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8" customHeight="1">
      <c r="A20" s="9"/>
      <c r="B20" s="39" t="s">
        <v>32</v>
      </c>
      <c r="C20" s="32">
        <v>39.6</v>
      </c>
      <c r="D20" s="32">
        <v>23.2</v>
      </c>
      <c r="E20" s="32">
        <v>30.2</v>
      </c>
      <c r="F20" s="32">
        <v>21.6</v>
      </c>
      <c r="G20" s="32">
        <v>23.9</v>
      </c>
      <c r="H20" s="32">
        <v>25.7</v>
      </c>
      <c r="I20" s="32">
        <v>28.6</v>
      </c>
      <c r="J20" s="32">
        <v>28.5</v>
      </c>
      <c r="K20" s="32">
        <v>27.7</v>
      </c>
      <c r="L20" s="32">
        <v>40.9</v>
      </c>
      <c r="M20" s="32">
        <v>37.4</v>
      </c>
      <c r="N20" s="32">
        <v>55.1</v>
      </c>
      <c r="O20" s="33">
        <f t="shared" si="7"/>
        <v>382.4</v>
      </c>
      <c r="P20" s="32">
        <v>35.6</v>
      </c>
      <c r="Q20" s="32">
        <v>29.6</v>
      </c>
      <c r="R20" s="32">
        <v>31.2</v>
      </c>
      <c r="S20" s="32">
        <v>43.3</v>
      </c>
      <c r="T20" s="32">
        <v>36.9</v>
      </c>
      <c r="U20" s="32">
        <v>37.4</v>
      </c>
      <c r="V20" s="32">
        <v>35.9</v>
      </c>
      <c r="W20" s="32">
        <v>38.5</v>
      </c>
      <c r="X20" s="32">
        <v>27.5</v>
      </c>
      <c r="Y20" s="32">
        <v>27.8</v>
      </c>
      <c r="Z20" s="32">
        <v>29.4</v>
      </c>
      <c r="AA20" s="32">
        <v>32.799999999999997</v>
      </c>
      <c r="AB20" s="33">
        <f t="shared" si="8"/>
        <v>405.9</v>
      </c>
      <c r="AC20" s="32">
        <f t="shared" si="9"/>
        <v>23.5</v>
      </c>
      <c r="AD20" s="33">
        <f>+AC20/O20*100</f>
        <v>6.1453974895397492</v>
      </c>
      <c r="AE20" s="23"/>
      <c r="AF20" s="24"/>
      <c r="AG20" s="15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18" customHeight="1">
      <c r="A21" s="9"/>
      <c r="B21" s="40" t="s">
        <v>33</v>
      </c>
      <c r="C21" s="32">
        <f t="shared" ref="C21:AB21" si="10">+C22+C25+C26</f>
        <v>1893.1999999999998</v>
      </c>
      <c r="D21" s="32">
        <f t="shared" si="10"/>
        <v>1896</v>
      </c>
      <c r="E21" s="32">
        <f t="shared" si="10"/>
        <v>2460.4</v>
      </c>
      <c r="F21" s="32">
        <f t="shared" si="10"/>
        <v>2057.9</v>
      </c>
      <c r="G21" s="32">
        <f t="shared" si="10"/>
        <v>2468.8000000000002</v>
      </c>
      <c r="H21" s="32">
        <f t="shared" si="10"/>
        <v>2821.1000000000004</v>
      </c>
      <c r="I21" s="32">
        <f t="shared" si="10"/>
        <v>2202.6999999999998</v>
      </c>
      <c r="J21" s="32">
        <f t="shared" si="10"/>
        <v>2341.3000000000002</v>
      </c>
      <c r="K21" s="32">
        <f t="shared" si="10"/>
        <v>2055.8000000000002</v>
      </c>
      <c r="L21" s="32">
        <f t="shared" si="10"/>
        <v>2689.9999999999995</v>
      </c>
      <c r="M21" s="32">
        <f t="shared" si="10"/>
        <v>3315.5</v>
      </c>
      <c r="N21" s="32">
        <f t="shared" si="10"/>
        <v>2714.6</v>
      </c>
      <c r="O21" s="33">
        <f t="shared" si="10"/>
        <v>28917.299999999992</v>
      </c>
      <c r="P21" s="32">
        <f t="shared" si="10"/>
        <v>2274.5</v>
      </c>
      <c r="Q21" s="32">
        <f t="shared" si="10"/>
        <v>2146.4</v>
      </c>
      <c r="R21" s="32">
        <f t="shared" si="10"/>
        <v>2497.6000000000004</v>
      </c>
      <c r="S21" s="32">
        <f t="shared" si="10"/>
        <v>2308.1</v>
      </c>
      <c r="T21" s="32">
        <f t="shared" si="10"/>
        <v>2769.4</v>
      </c>
      <c r="U21" s="32">
        <f t="shared" si="10"/>
        <v>2500.3999999999996</v>
      </c>
      <c r="V21" s="32">
        <f t="shared" si="10"/>
        <v>3453.5</v>
      </c>
      <c r="W21" s="32">
        <f t="shared" si="10"/>
        <v>2799.4</v>
      </c>
      <c r="X21" s="32">
        <f t="shared" si="10"/>
        <v>2336.7999999999997</v>
      </c>
      <c r="Y21" s="32">
        <f t="shared" si="10"/>
        <v>3222.7999999999997</v>
      </c>
      <c r="Z21" s="32">
        <f t="shared" si="10"/>
        <v>3337.1</v>
      </c>
      <c r="AA21" s="32">
        <f t="shared" si="10"/>
        <v>2727.9</v>
      </c>
      <c r="AB21" s="33">
        <f t="shared" si="10"/>
        <v>32373.9</v>
      </c>
      <c r="AC21" s="32">
        <f t="shared" si="9"/>
        <v>3456.6000000000095</v>
      </c>
      <c r="AD21" s="33">
        <f>+AC21/O21*100</f>
        <v>11.953398138830424</v>
      </c>
      <c r="AE21" s="23"/>
      <c r="AF21" s="24"/>
      <c r="AG21" s="15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18" customHeight="1">
      <c r="A22" s="9"/>
      <c r="B22" s="27" t="s">
        <v>34</v>
      </c>
      <c r="C22" s="32">
        <f t="shared" ref="C22:AB22" si="11">+C23+C24</f>
        <v>1875.1</v>
      </c>
      <c r="D22" s="32">
        <f t="shared" si="11"/>
        <v>1882.9</v>
      </c>
      <c r="E22" s="32">
        <f t="shared" si="11"/>
        <v>2440.1</v>
      </c>
      <c r="F22" s="32">
        <f t="shared" si="11"/>
        <v>2039.7</v>
      </c>
      <c r="G22" s="32">
        <f t="shared" si="11"/>
        <v>2452.3000000000002</v>
      </c>
      <c r="H22" s="32">
        <f t="shared" si="11"/>
        <v>2803.8</v>
      </c>
      <c r="I22" s="32">
        <f t="shared" si="11"/>
        <v>2185.1999999999998</v>
      </c>
      <c r="J22" s="32">
        <f t="shared" si="11"/>
        <v>2323.5</v>
      </c>
      <c r="K22" s="32">
        <f t="shared" si="11"/>
        <v>2043.3</v>
      </c>
      <c r="L22" s="32">
        <f t="shared" si="11"/>
        <v>2669.2999999999997</v>
      </c>
      <c r="M22" s="32">
        <f t="shared" si="11"/>
        <v>3295.9</v>
      </c>
      <c r="N22" s="32">
        <f t="shared" si="11"/>
        <v>2691.6</v>
      </c>
      <c r="O22" s="33">
        <f t="shared" si="11"/>
        <v>28702.699999999993</v>
      </c>
      <c r="P22" s="32">
        <f t="shared" si="11"/>
        <v>2254.3000000000002</v>
      </c>
      <c r="Q22" s="32">
        <f t="shared" si="11"/>
        <v>2124.7000000000003</v>
      </c>
      <c r="R22" s="32">
        <f t="shared" si="11"/>
        <v>2476.3000000000002</v>
      </c>
      <c r="S22" s="32">
        <f t="shared" si="11"/>
        <v>2288.1</v>
      </c>
      <c r="T22" s="32">
        <f t="shared" si="11"/>
        <v>2747.5</v>
      </c>
      <c r="U22" s="32">
        <f t="shared" si="11"/>
        <v>2480.6999999999998</v>
      </c>
      <c r="V22" s="32">
        <f t="shared" si="11"/>
        <v>3430.2</v>
      </c>
      <c r="W22" s="32">
        <f t="shared" si="11"/>
        <v>2775.1</v>
      </c>
      <c r="X22" s="32">
        <f t="shared" si="11"/>
        <v>2314.6</v>
      </c>
      <c r="Y22" s="32">
        <f t="shared" si="11"/>
        <v>3194.1</v>
      </c>
      <c r="Z22" s="32">
        <f t="shared" si="11"/>
        <v>3312.9</v>
      </c>
      <c r="AA22" s="32">
        <f t="shared" si="11"/>
        <v>2697.3</v>
      </c>
      <c r="AB22" s="33">
        <f t="shared" si="11"/>
        <v>32095.800000000003</v>
      </c>
      <c r="AC22" s="32">
        <f t="shared" si="9"/>
        <v>3393.1000000000095</v>
      </c>
      <c r="AD22" s="33">
        <f>+AC22/O22*100</f>
        <v>11.821535953063684</v>
      </c>
      <c r="AE22" s="23"/>
      <c r="AF22" s="24"/>
      <c r="AG22" s="15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18" customHeight="1">
      <c r="A23" s="9"/>
      <c r="B23" s="41" t="s">
        <v>35</v>
      </c>
      <c r="C23" s="29">
        <f>+[1]PP!C45</f>
        <v>1875.1</v>
      </c>
      <c r="D23" s="29">
        <f>+[1]PP!D45</f>
        <v>1882.9</v>
      </c>
      <c r="E23" s="29">
        <f>+[1]PP!E45</f>
        <v>2276.4</v>
      </c>
      <c r="F23" s="29">
        <f>+[1]PP!F45</f>
        <v>2039.7</v>
      </c>
      <c r="G23" s="29">
        <f>+[1]PP!G45</f>
        <v>2452.3000000000002</v>
      </c>
      <c r="H23" s="29">
        <f>+[1]PP!H45</f>
        <v>2195</v>
      </c>
      <c r="I23" s="29">
        <f>+[1]PP!I45</f>
        <v>2185.1999999999998</v>
      </c>
      <c r="J23" s="29">
        <f>+[1]PP!J45</f>
        <v>2323.5</v>
      </c>
      <c r="K23" s="29">
        <f>+[1]PP!K45</f>
        <v>2043.3</v>
      </c>
      <c r="L23" s="29">
        <f>+[1]PP!L45</f>
        <v>2594.1</v>
      </c>
      <c r="M23" s="29">
        <f>+[1]PP!M45</f>
        <v>2717.3</v>
      </c>
      <c r="N23" s="29">
        <f>+[1]PP!N45</f>
        <v>2691.6</v>
      </c>
      <c r="O23" s="30">
        <f>SUM(C23:N23)</f>
        <v>27276.399999999994</v>
      </c>
      <c r="P23" s="29">
        <f>+[1]PP!P45</f>
        <v>2208.8000000000002</v>
      </c>
      <c r="Q23" s="29">
        <f>+[1]PP!Q45</f>
        <v>2079.3000000000002</v>
      </c>
      <c r="R23" s="29">
        <f>+[1]PP!R45</f>
        <v>2387</v>
      </c>
      <c r="S23" s="29">
        <f>+[1]PP!S45</f>
        <v>2288.1</v>
      </c>
      <c r="T23" s="29">
        <f>+[1]PP!T45</f>
        <v>2747.5</v>
      </c>
      <c r="U23" s="29">
        <f>+[1]PP!U45</f>
        <v>2480.6999999999998</v>
      </c>
      <c r="V23" s="29">
        <f>+[1]PP!V45</f>
        <v>2643.4</v>
      </c>
      <c r="W23" s="29">
        <f>+[1]PP!W45</f>
        <v>2775.1</v>
      </c>
      <c r="X23" s="29">
        <f>+[1]PP!X45</f>
        <v>2292</v>
      </c>
      <c r="Y23" s="29">
        <f>+[1]PP!Y45</f>
        <v>3167.2</v>
      </c>
      <c r="Z23" s="29">
        <f>+[1]PP!Z45</f>
        <v>3164.9</v>
      </c>
      <c r="AA23" s="29">
        <f>+[1]PP!AA45</f>
        <v>2697.3</v>
      </c>
      <c r="AB23" s="30">
        <f>SUM(P23:AA23)</f>
        <v>30931.300000000003</v>
      </c>
      <c r="AC23" s="29">
        <f t="shared" si="9"/>
        <v>3654.9000000000087</v>
      </c>
      <c r="AD23" s="30">
        <f>+AC23/O23*100</f>
        <v>13.399495534601375</v>
      </c>
      <c r="AE23" s="23"/>
      <c r="AF23" s="24"/>
      <c r="AG23" s="15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8" customHeight="1">
      <c r="A24" s="9"/>
      <c r="B24" s="41" t="s">
        <v>36</v>
      </c>
      <c r="C24" s="42">
        <f>+[1]PP!C46</f>
        <v>0</v>
      </c>
      <c r="D24" s="42">
        <f>+[1]PP!D46</f>
        <v>0</v>
      </c>
      <c r="E24" s="42">
        <f>+[1]PP!E46</f>
        <v>163.69999999999999</v>
      </c>
      <c r="F24" s="42">
        <f>+[1]PP!F46</f>
        <v>0</v>
      </c>
      <c r="G24" s="42">
        <f>+[1]PP!G46</f>
        <v>0</v>
      </c>
      <c r="H24" s="42">
        <f>+[1]PP!H46</f>
        <v>608.79999999999995</v>
      </c>
      <c r="I24" s="42">
        <f>+[1]PP!I46</f>
        <v>0</v>
      </c>
      <c r="J24" s="42">
        <f>+[1]PP!J46</f>
        <v>0</v>
      </c>
      <c r="K24" s="42">
        <f>+[1]PP!K46</f>
        <v>0</v>
      </c>
      <c r="L24" s="42">
        <f>+[1]PP!L46</f>
        <v>75.2</v>
      </c>
      <c r="M24" s="42">
        <f>+[1]PP!M46</f>
        <v>578.6</v>
      </c>
      <c r="N24" s="42">
        <f>+[1]PP!N46</f>
        <v>0</v>
      </c>
      <c r="O24" s="30">
        <f>SUM(C24:N24)</f>
        <v>1426.3000000000002</v>
      </c>
      <c r="P24" s="29">
        <f>+[1]PP!P46</f>
        <v>45.5</v>
      </c>
      <c r="Q24" s="29">
        <f>+[1]PP!Q46</f>
        <v>45.4</v>
      </c>
      <c r="R24" s="29">
        <f>+[1]PP!R46</f>
        <v>89.3</v>
      </c>
      <c r="S24" s="29">
        <f>+[1]PP!S46</f>
        <v>0</v>
      </c>
      <c r="T24" s="29">
        <f>+[1]PP!T46</f>
        <v>0</v>
      </c>
      <c r="U24" s="29">
        <f>+[1]PP!U46</f>
        <v>0</v>
      </c>
      <c r="V24" s="29">
        <f>+[1]PP!V46</f>
        <v>786.8</v>
      </c>
      <c r="W24" s="29">
        <f>+[1]PP!W46</f>
        <v>0</v>
      </c>
      <c r="X24" s="29">
        <f>+[1]PP!X46</f>
        <v>22.6</v>
      </c>
      <c r="Y24" s="29">
        <f>+[1]PP!Y46</f>
        <v>26.9</v>
      </c>
      <c r="Z24" s="29">
        <f>+[1]PP!Z46</f>
        <v>148</v>
      </c>
      <c r="AA24" s="29">
        <f>+[1]PP!AA46</f>
        <v>0</v>
      </c>
      <c r="AB24" s="30">
        <f>SUM(P24:AA24)</f>
        <v>1164.5</v>
      </c>
      <c r="AC24" s="29">
        <f t="shared" si="9"/>
        <v>-261.80000000000018</v>
      </c>
      <c r="AD24" s="30">
        <f>+AC24/O24*100</f>
        <v>-18.355184743742562</v>
      </c>
      <c r="AE24" s="23"/>
      <c r="AF24" s="24"/>
      <c r="AG24" s="15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18" customHeight="1">
      <c r="A25" s="9"/>
      <c r="B25" s="27" t="s">
        <v>37</v>
      </c>
      <c r="C25" s="43">
        <f>+[1]PP!C47</f>
        <v>0</v>
      </c>
      <c r="D25" s="43">
        <f>+[1]PP!D47</f>
        <v>0</v>
      </c>
      <c r="E25" s="43">
        <f>+[1]PP!E47</f>
        <v>0</v>
      </c>
      <c r="F25" s="43">
        <f>+[1]PP!F47</f>
        <v>0</v>
      </c>
      <c r="G25" s="43">
        <f>+[1]PP!G47</f>
        <v>0</v>
      </c>
      <c r="H25" s="43">
        <f>+[1]PP!H47</f>
        <v>0</v>
      </c>
      <c r="I25" s="43">
        <f>+[1]PP!I47</f>
        <v>0</v>
      </c>
      <c r="J25" s="43">
        <f>+[1]PP!J47</f>
        <v>0</v>
      </c>
      <c r="K25" s="43">
        <f>+[1]PP!K47</f>
        <v>0</v>
      </c>
      <c r="L25" s="43">
        <f>+[1]PP!L47</f>
        <v>0</v>
      </c>
      <c r="M25" s="43">
        <f>+[1]PP!M47</f>
        <v>0</v>
      </c>
      <c r="N25" s="43">
        <f>+[1]PP!N47</f>
        <v>0</v>
      </c>
      <c r="O25" s="33">
        <f>SUM(C25:N25)</f>
        <v>0</v>
      </c>
      <c r="P25" s="32">
        <f>+[1]PP!P47</f>
        <v>0</v>
      </c>
      <c r="Q25" s="32">
        <f>+[1]PP!Q47</f>
        <v>0</v>
      </c>
      <c r="R25" s="32">
        <f>+[1]PP!R47</f>
        <v>0</v>
      </c>
      <c r="S25" s="32">
        <f>+[1]PP!S47</f>
        <v>0</v>
      </c>
      <c r="T25" s="32">
        <f>+[1]PP!T47</f>
        <v>0</v>
      </c>
      <c r="U25" s="32">
        <f>+[1]PP!U47</f>
        <v>0</v>
      </c>
      <c r="V25" s="32">
        <f>+[1]PP!V47</f>
        <v>0</v>
      </c>
      <c r="W25" s="32">
        <f>+[1]PP!W47</f>
        <v>0</v>
      </c>
      <c r="X25" s="32">
        <f>+[1]PP!X47</f>
        <v>0</v>
      </c>
      <c r="Y25" s="32">
        <f>+[1]PP!Y47</f>
        <v>0</v>
      </c>
      <c r="Z25" s="32">
        <f>+[1]PP!Z47</f>
        <v>0</v>
      </c>
      <c r="AA25" s="32">
        <f>+[1]PP!AA47</f>
        <v>0</v>
      </c>
      <c r="AB25" s="33">
        <f>SUM(P25:AA25)</f>
        <v>0</v>
      </c>
      <c r="AC25" s="32">
        <f t="shared" si="9"/>
        <v>0</v>
      </c>
      <c r="AD25" s="44">
        <v>0</v>
      </c>
      <c r="AE25" s="23"/>
      <c r="AF25" s="24"/>
      <c r="AG25" s="15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18" customHeight="1">
      <c r="A26" s="9"/>
      <c r="B26" s="27" t="s">
        <v>38</v>
      </c>
      <c r="C26" s="45">
        <f t="shared" ref="C26:AB26" si="12">+C27+C28</f>
        <v>18.100000000000001</v>
      </c>
      <c r="D26" s="45">
        <f t="shared" si="12"/>
        <v>13.1</v>
      </c>
      <c r="E26" s="45">
        <f t="shared" si="12"/>
        <v>20.3</v>
      </c>
      <c r="F26" s="45">
        <f t="shared" si="12"/>
        <v>18.2</v>
      </c>
      <c r="G26" s="45">
        <f t="shared" si="12"/>
        <v>16.5</v>
      </c>
      <c r="H26" s="45">
        <f t="shared" si="12"/>
        <v>17.3</v>
      </c>
      <c r="I26" s="45">
        <f t="shared" si="12"/>
        <v>17.5</v>
      </c>
      <c r="J26" s="45">
        <f t="shared" si="12"/>
        <v>17.8</v>
      </c>
      <c r="K26" s="45">
        <f t="shared" si="12"/>
        <v>12.5</v>
      </c>
      <c r="L26" s="45">
        <f t="shared" si="12"/>
        <v>20.7</v>
      </c>
      <c r="M26" s="45">
        <f t="shared" si="12"/>
        <v>19.600000000000001</v>
      </c>
      <c r="N26" s="45">
        <f t="shared" si="12"/>
        <v>23</v>
      </c>
      <c r="O26" s="46">
        <f t="shared" si="12"/>
        <v>214.6</v>
      </c>
      <c r="P26" s="45">
        <f t="shared" si="12"/>
        <v>20.2</v>
      </c>
      <c r="Q26" s="45">
        <f t="shared" si="12"/>
        <v>21.7</v>
      </c>
      <c r="R26" s="45">
        <f t="shared" si="12"/>
        <v>21.3</v>
      </c>
      <c r="S26" s="45">
        <f t="shared" si="12"/>
        <v>20</v>
      </c>
      <c r="T26" s="45">
        <f t="shared" si="12"/>
        <v>21.9</v>
      </c>
      <c r="U26" s="45">
        <f t="shared" si="12"/>
        <v>19.700000000000003</v>
      </c>
      <c r="V26" s="45">
        <f t="shared" si="12"/>
        <v>23.299999999999997</v>
      </c>
      <c r="W26" s="45">
        <f t="shared" si="12"/>
        <v>24.3</v>
      </c>
      <c r="X26" s="45">
        <f t="shared" si="12"/>
        <v>22.2</v>
      </c>
      <c r="Y26" s="45">
        <f t="shared" si="12"/>
        <v>28.7</v>
      </c>
      <c r="Z26" s="45">
        <f t="shared" si="12"/>
        <v>24.2</v>
      </c>
      <c r="AA26" s="45">
        <f t="shared" si="12"/>
        <v>30.6</v>
      </c>
      <c r="AB26" s="46">
        <f t="shared" si="12"/>
        <v>278.10000000000002</v>
      </c>
      <c r="AC26" s="45">
        <f t="shared" si="9"/>
        <v>63.500000000000028</v>
      </c>
      <c r="AD26" s="46">
        <f t="shared" ref="AD26:AD32" si="13">+AC26/O26*100</f>
        <v>29.58993476234857</v>
      </c>
      <c r="AE26" s="23"/>
      <c r="AF26" s="24"/>
      <c r="AG26" s="15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18" customHeight="1">
      <c r="A27" s="9"/>
      <c r="B27" s="41" t="s">
        <v>39</v>
      </c>
      <c r="C27" s="47">
        <v>15.5</v>
      </c>
      <c r="D27" s="47">
        <v>10.6</v>
      </c>
      <c r="E27" s="47">
        <v>11.8</v>
      </c>
      <c r="F27" s="47">
        <v>12.1</v>
      </c>
      <c r="G27" s="47">
        <v>12.6</v>
      </c>
      <c r="H27" s="47">
        <v>12</v>
      </c>
      <c r="I27" s="47">
        <v>14.1</v>
      </c>
      <c r="J27" s="47">
        <v>15.5</v>
      </c>
      <c r="K27" s="47">
        <v>11.4</v>
      </c>
      <c r="L27" s="47">
        <v>15.1</v>
      </c>
      <c r="M27" s="47">
        <v>15.2</v>
      </c>
      <c r="N27" s="47">
        <v>18</v>
      </c>
      <c r="O27" s="30">
        <f>SUM(C27:N27)</f>
        <v>163.9</v>
      </c>
      <c r="P27" s="47">
        <v>17.7</v>
      </c>
      <c r="Q27" s="47">
        <v>16.899999999999999</v>
      </c>
      <c r="R27" s="47">
        <v>16.3</v>
      </c>
      <c r="S27" s="47">
        <v>16.100000000000001</v>
      </c>
      <c r="T27" s="47">
        <v>19.7</v>
      </c>
      <c r="U27" s="47">
        <v>17.600000000000001</v>
      </c>
      <c r="V27" s="47">
        <v>20.399999999999999</v>
      </c>
      <c r="W27" s="47">
        <v>21.3</v>
      </c>
      <c r="X27" s="47">
        <v>19.2</v>
      </c>
      <c r="Y27" s="47">
        <v>24.2</v>
      </c>
      <c r="Z27" s="47">
        <v>20</v>
      </c>
      <c r="AA27" s="47">
        <v>27.1</v>
      </c>
      <c r="AB27" s="30">
        <f>SUM(P27:AA27)</f>
        <v>236.5</v>
      </c>
      <c r="AC27" s="29">
        <f t="shared" si="9"/>
        <v>72.599999999999994</v>
      </c>
      <c r="AD27" s="30">
        <f t="shared" si="13"/>
        <v>44.295302013422813</v>
      </c>
      <c r="AE27" s="23"/>
      <c r="AF27" s="24"/>
      <c r="AG27" s="15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18" customHeight="1">
      <c r="A28" s="9"/>
      <c r="B28" s="48" t="s">
        <v>30</v>
      </c>
      <c r="C28" s="47">
        <v>2.6</v>
      </c>
      <c r="D28" s="47">
        <v>2.5</v>
      </c>
      <c r="E28" s="47">
        <v>8.5</v>
      </c>
      <c r="F28" s="47">
        <v>6.1</v>
      </c>
      <c r="G28" s="47">
        <v>3.9</v>
      </c>
      <c r="H28" s="47">
        <v>5.3</v>
      </c>
      <c r="I28" s="47">
        <v>3.4</v>
      </c>
      <c r="J28" s="47">
        <v>2.2999999999999998</v>
      </c>
      <c r="K28" s="47">
        <v>1.1000000000000001</v>
      </c>
      <c r="L28" s="47">
        <v>5.6</v>
      </c>
      <c r="M28" s="47">
        <v>4.4000000000000004</v>
      </c>
      <c r="N28" s="47">
        <v>5</v>
      </c>
      <c r="O28" s="30">
        <f>SUM(C28:N28)</f>
        <v>50.699999999999996</v>
      </c>
      <c r="P28" s="47">
        <v>2.5</v>
      </c>
      <c r="Q28" s="47">
        <v>4.8</v>
      </c>
      <c r="R28" s="47">
        <v>5</v>
      </c>
      <c r="S28" s="47">
        <v>3.9</v>
      </c>
      <c r="T28" s="47">
        <v>2.2000000000000002</v>
      </c>
      <c r="U28" s="47">
        <v>2.1</v>
      </c>
      <c r="V28" s="47">
        <v>2.9</v>
      </c>
      <c r="W28" s="47">
        <v>3</v>
      </c>
      <c r="X28" s="47">
        <v>3</v>
      </c>
      <c r="Y28" s="47">
        <v>4.5</v>
      </c>
      <c r="Z28" s="47">
        <v>4.2</v>
      </c>
      <c r="AA28" s="47">
        <v>3.5</v>
      </c>
      <c r="AB28" s="30">
        <f>SUM(P28:AA28)</f>
        <v>41.6</v>
      </c>
      <c r="AC28" s="29">
        <f t="shared" si="9"/>
        <v>-9.0999999999999943</v>
      </c>
      <c r="AD28" s="30">
        <f t="shared" si="13"/>
        <v>-17.948717948717938</v>
      </c>
      <c r="AE28" s="23"/>
      <c r="AF28" s="24"/>
      <c r="AG28" s="15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8" customHeight="1">
      <c r="A29" s="9"/>
      <c r="B29" s="49" t="s">
        <v>40</v>
      </c>
      <c r="C29" s="45">
        <v>0.2</v>
      </c>
      <c r="D29" s="45">
        <v>0.4</v>
      </c>
      <c r="E29" s="45">
        <v>0.2</v>
      </c>
      <c r="F29" s="45">
        <v>0.4</v>
      </c>
      <c r="G29" s="45">
        <v>0.2</v>
      </c>
      <c r="H29" s="45">
        <v>0</v>
      </c>
      <c r="I29" s="45">
        <v>0.4</v>
      </c>
      <c r="J29" s="45">
        <v>0.2</v>
      </c>
      <c r="K29" s="45">
        <v>0.1</v>
      </c>
      <c r="L29" s="45">
        <v>0.3</v>
      </c>
      <c r="M29" s="45">
        <v>0.3</v>
      </c>
      <c r="N29" s="45">
        <v>0.1</v>
      </c>
      <c r="O29" s="33">
        <f>SUM(C29:N29)</f>
        <v>2.8000000000000003</v>
      </c>
      <c r="P29" s="45">
        <v>0.1</v>
      </c>
      <c r="Q29" s="45">
        <v>0.3</v>
      </c>
      <c r="R29" s="45">
        <v>0.2</v>
      </c>
      <c r="S29" s="45">
        <v>0.1</v>
      </c>
      <c r="T29" s="45">
        <v>0.3</v>
      </c>
      <c r="U29" s="45">
        <v>0.1</v>
      </c>
      <c r="V29" s="45">
        <v>0.1</v>
      </c>
      <c r="W29" s="45">
        <v>0.3</v>
      </c>
      <c r="X29" s="45">
        <v>0.1</v>
      </c>
      <c r="Y29" s="45">
        <v>0.3</v>
      </c>
      <c r="Z29" s="45">
        <v>0.3</v>
      </c>
      <c r="AA29" s="45">
        <v>0.2</v>
      </c>
      <c r="AB29" s="33">
        <f>SUM(P29:AA29)</f>
        <v>2.4000000000000004</v>
      </c>
      <c r="AC29" s="45">
        <f t="shared" si="9"/>
        <v>-0.39999999999999991</v>
      </c>
      <c r="AD29" s="30">
        <f t="shared" si="13"/>
        <v>-14.285714285714283</v>
      </c>
      <c r="AE29" s="23"/>
      <c r="AF29" s="24"/>
      <c r="AG29" s="15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18" customHeight="1">
      <c r="A30" s="9"/>
      <c r="B30" s="50" t="s">
        <v>41</v>
      </c>
      <c r="C30" s="51">
        <f t="shared" ref="C30:R31" si="14">+C31</f>
        <v>7.3</v>
      </c>
      <c r="D30" s="51">
        <f t="shared" si="14"/>
        <v>4.8</v>
      </c>
      <c r="E30" s="51">
        <f t="shared" si="14"/>
        <v>7.5</v>
      </c>
      <c r="F30" s="51">
        <f t="shared" si="14"/>
        <v>5.9</v>
      </c>
      <c r="G30" s="51">
        <f t="shared" si="14"/>
        <v>6.8</v>
      </c>
      <c r="H30" s="51">
        <f t="shared" si="14"/>
        <v>162</v>
      </c>
      <c r="I30" s="51">
        <f t="shared" si="14"/>
        <v>95.3</v>
      </c>
      <c r="J30" s="51">
        <f t="shared" si="14"/>
        <v>61.5</v>
      </c>
      <c r="K30" s="51">
        <f t="shared" si="14"/>
        <v>82.2</v>
      </c>
      <c r="L30" s="51">
        <f t="shared" si="14"/>
        <v>12</v>
      </c>
      <c r="M30" s="51">
        <f t="shared" si="14"/>
        <v>84.6</v>
      </c>
      <c r="N30" s="51">
        <f t="shared" si="14"/>
        <v>169.6</v>
      </c>
      <c r="O30" s="51">
        <f t="shared" si="14"/>
        <v>699.5</v>
      </c>
      <c r="P30" s="51">
        <f t="shared" si="14"/>
        <v>94.5</v>
      </c>
      <c r="Q30" s="51">
        <f t="shared" si="14"/>
        <v>90.5</v>
      </c>
      <c r="R30" s="51">
        <f t="shared" si="14"/>
        <v>58</v>
      </c>
      <c r="S30" s="51">
        <f t="shared" ref="S30:AA31" si="15">+S31</f>
        <v>51.4</v>
      </c>
      <c r="T30" s="51">
        <f t="shared" si="15"/>
        <v>135.5</v>
      </c>
      <c r="U30" s="51">
        <f t="shared" si="15"/>
        <v>144.19999999999999</v>
      </c>
      <c r="V30" s="51">
        <f t="shared" si="15"/>
        <v>102.7</v>
      </c>
      <c r="W30" s="51">
        <f t="shared" si="15"/>
        <v>95.3</v>
      </c>
      <c r="X30" s="51">
        <f t="shared" si="15"/>
        <v>221.9</v>
      </c>
      <c r="Y30" s="51">
        <f t="shared" si="15"/>
        <v>100.6</v>
      </c>
      <c r="Z30" s="51">
        <f t="shared" si="15"/>
        <v>116.5</v>
      </c>
      <c r="AA30" s="51">
        <f t="shared" si="15"/>
        <v>119.3</v>
      </c>
      <c r="AB30" s="51">
        <f>+AB31</f>
        <v>1330.3999999999999</v>
      </c>
      <c r="AC30" s="51">
        <f t="shared" si="9"/>
        <v>630.89999999999986</v>
      </c>
      <c r="AD30" s="52">
        <f t="shared" si="13"/>
        <v>90.192994996425995</v>
      </c>
      <c r="AE30" s="38"/>
      <c r="AF30" s="53"/>
      <c r="AG30" s="15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ht="18" customHeight="1">
      <c r="A31" s="9"/>
      <c r="B31" s="54" t="s">
        <v>42</v>
      </c>
      <c r="C31" s="26">
        <f t="shared" si="14"/>
        <v>7.3</v>
      </c>
      <c r="D31" s="26">
        <f t="shared" si="14"/>
        <v>4.8</v>
      </c>
      <c r="E31" s="26">
        <f t="shared" si="14"/>
        <v>7.5</v>
      </c>
      <c r="F31" s="26">
        <f t="shared" si="14"/>
        <v>5.9</v>
      </c>
      <c r="G31" s="26">
        <f t="shared" si="14"/>
        <v>6.8</v>
      </c>
      <c r="H31" s="26">
        <f t="shared" si="14"/>
        <v>162</v>
      </c>
      <c r="I31" s="26">
        <f t="shared" si="14"/>
        <v>95.3</v>
      </c>
      <c r="J31" s="26">
        <f t="shared" si="14"/>
        <v>61.5</v>
      </c>
      <c r="K31" s="26">
        <f t="shared" si="14"/>
        <v>82.2</v>
      </c>
      <c r="L31" s="26">
        <f t="shared" si="14"/>
        <v>12</v>
      </c>
      <c r="M31" s="26">
        <f t="shared" si="14"/>
        <v>84.6</v>
      </c>
      <c r="N31" s="26">
        <f t="shared" si="14"/>
        <v>169.6</v>
      </c>
      <c r="O31" s="22">
        <f t="shared" si="14"/>
        <v>699.5</v>
      </c>
      <c r="P31" s="26">
        <f t="shared" si="14"/>
        <v>94.5</v>
      </c>
      <c r="Q31" s="26">
        <f t="shared" si="14"/>
        <v>90.5</v>
      </c>
      <c r="R31" s="26">
        <f t="shared" si="14"/>
        <v>58</v>
      </c>
      <c r="S31" s="26">
        <f t="shared" si="15"/>
        <v>51.4</v>
      </c>
      <c r="T31" s="26">
        <f t="shared" si="15"/>
        <v>135.5</v>
      </c>
      <c r="U31" s="26">
        <f t="shared" si="15"/>
        <v>144.19999999999999</v>
      </c>
      <c r="V31" s="26">
        <f t="shared" si="15"/>
        <v>102.7</v>
      </c>
      <c r="W31" s="26">
        <f t="shared" si="15"/>
        <v>95.3</v>
      </c>
      <c r="X31" s="26">
        <f t="shared" si="15"/>
        <v>221.9</v>
      </c>
      <c r="Y31" s="26">
        <f t="shared" si="15"/>
        <v>100.6</v>
      </c>
      <c r="Z31" s="26">
        <f t="shared" si="15"/>
        <v>116.5</v>
      </c>
      <c r="AA31" s="26">
        <f t="shared" si="15"/>
        <v>119.3</v>
      </c>
      <c r="AB31" s="22">
        <f>+AB32</f>
        <v>1330.3999999999999</v>
      </c>
      <c r="AC31" s="26">
        <f t="shared" si="9"/>
        <v>630.89999999999986</v>
      </c>
      <c r="AD31" s="22">
        <f t="shared" si="13"/>
        <v>90.192994996425995</v>
      </c>
      <c r="AE31" s="23"/>
      <c r="AF31" s="24"/>
      <c r="AG31" s="15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18" customHeight="1">
      <c r="A32" s="9"/>
      <c r="B32" s="55" t="s">
        <v>43</v>
      </c>
      <c r="C32" s="56">
        <v>7.3</v>
      </c>
      <c r="D32" s="56">
        <v>4.8</v>
      </c>
      <c r="E32" s="56">
        <v>7.5</v>
      </c>
      <c r="F32" s="56">
        <v>5.9</v>
      </c>
      <c r="G32" s="56">
        <v>6.8</v>
      </c>
      <c r="H32" s="56">
        <v>162</v>
      </c>
      <c r="I32" s="56">
        <v>95.3</v>
      </c>
      <c r="J32" s="56">
        <v>61.5</v>
      </c>
      <c r="K32" s="56">
        <v>82.2</v>
      </c>
      <c r="L32" s="56">
        <v>12</v>
      </c>
      <c r="M32" s="56">
        <v>84.6</v>
      </c>
      <c r="N32" s="56">
        <v>169.6</v>
      </c>
      <c r="O32" s="30">
        <f>SUM(C32:N32)</f>
        <v>699.5</v>
      </c>
      <c r="P32" s="56">
        <v>94.5</v>
      </c>
      <c r="Q32" s="56">
        <v>90.5</v>
      </c>
      <c r="R32" s="56">
        <v>58</v>
      </c>
      <c r="S32" s="56">
        <v>51.4</v>
      </c>
      <c r="T32" s="56">
        <v>135.5</v>
      </c>
      <c r="U32" s="56">
        <v>144.19999999999999</v>
      </c>
      <c r="V32" s="56">
        <v>102.7</v>
      </c>
      <c r="W32" s="56">
        <v>95.3</v>
      </c>
      <c r="X32" s="56">
        <v>221.9</v>
      </c>
      <c r="Y32" s="56">
        <v>100.6</v>
      </c>
      <c r="Z32" s="56">
        <v>116.5</v>
      </c>
      <c r="AA32" s="56">
        <v>119.3</v>
      </c>
      <c r="AB32" s="30">
        <f>SUM(P32:AA32)</f>
        <v>1330.3999999999999</v>
      </c>
      <c r="AC32" s="29">
        <f t="shared" si="9"/>
        <v>630.89999999999986</v>
      </c>
      <c r="AD32" s="30">
        <f t="shared" si="13"/>
        <v>90.192994996425995</v>
      </c>
      <c r="AE32" s="57"/>
      <c r="AF32" s="24"/>
      <c r="AG32" s="15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18" customHeight="1">
      <c r="A33" s="9"/>
      <c r="B33" s="40" t="s">
        <v>44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11.2</v>
      </c>
      <c r="N33" s="26">
        <v>0</v>
      </c>
      <c r="O33" s="33">
        <f>SUM(C33:N33)</f>
        <v>11.2</v>
      </c>
      <c r="P33" s="26">
        <v>0</v>
      </c>
      <c r="Q33" s="26">
        <v>309.8</v>
      </c>
      <c r="R33" s="26">
        <v>0</v>
      </c>
      <c r="S33" s="26">
        <v>36.200000000000003</v>
      </c>
      <c r="T33" s="26">
        <v>0</v>
      </c>
      <c r="U33" s="26">
        <v>0</v>
      </c>
      <c r="V33" s="26">
        <v>40.6</v>
      </c>
      <c r="W33" s="26">
        <v>0</v>
      </c>
      <c r="X33" s="26">
        <v>0</v>
      </c>
      <c r="Y33" s="26">
        <v>35.6</v>
      </c>
      <c r="Z33" s="26">
        <v>0</v>
      </c>
      <c r="AA33" s="26">
        <v>0</v>
      </c>
      <c r="AB33" s="33">
        <f>SUM(P33:AA33)</f>
        <v>422.20000000000005</v>
      </c>
      <c r="AC33" s="32">
        <f t="shared" si="9"/>
        <v>411.00000000000006</v>
      </c>
      <c r="AD33" s="33">
        <v>0</v>
      </c>
      <c r="AE33" s="58"/>
      <c r="AF33" s="15"/>
      <c r="AG33" s="15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18" customHeight="1" thickBot="1">
      <c r="A34" s="59"/>
      <c r="B34" s="60" t="s">
        <v>45</v>
      </c>
      <c r="C34" s="61">
        <f t="shared" ref="C34:AB34" si="16">+C8+C29+C30+C33</f>
        <v>8097.0000000000009</v>
      </c>
      <c r="D34" s="61">
        <f t="shared" si="16"/>
        <v>7812.9</v>
      </c>
      <c r="E34" s="61">
        <f t="shared" si="16"/>
        <v>9350.4000000000015</v>
      </c>
      <c r="F34" s="61">
        <f t="shared" si="16"/>
        <v>8216</v>
      </c>
      <c r="G34" s="61">
        <f t="shared" si="16"/>
        <v>9715.4</v>
      </c>
      <c r="H34" s="61">
        <f t="shared" si="16"/>
        <v>9672</v>
      </c>
      <c r="I34" s="61">
        <f t="shared" si="16"/>
        <v>9306.9</v>
      </c>
      <c r="J34" s="61">
        <f t="shared" si="16"/>
        <v>10143.700000000001</v>
      </c>
      <c r="K34" s="61">
        <f t="shared" si="16"/>
        <v>8680.3000000000011</v>
      </c>
      <c r="L34" s="61">
        <f t="shared" si="16"/>
        <v>11210.199999999999</v>
      </c>
      <c r="M34" s="61">
        <f t="shared" si="16"/>
        <v>12351.1</v>
      </c>
      <c r="N34" s="61">
        <f t="shared" si="16"/>
        <v>10779.400000000001</v>
      </c>
      <c r="O34" s="62">
        <f t="shared" si="16"/>
        <v>115335.3</v>
      </c>
      <c r="P34" s="61">
        <f t="shared" si="16"/>
        <v>9954.5</v>
      </c>
      <c r="Q34" s="61">
        <f t="shared" si="16"/>
        <v>9354.7999999999993</v>
      </c>
      <c r="R34" s="61">
        <f t="shared" si="16"/>
        <v>10605</v>
      </c>
      <c r="S34" s="61">
        <f t="shared" si="16"/>
        <v>10084.800000000001</v>
      </c>
      <c r="T34" s="61">
        <f t="shared" si="16"/>
        <v>12045.799999999997</v>
      </c>
      <c r="U34" s="61">
        <f t="shared" si="16"/>
        <v>11023</v>
      </c>
      <c r="V34" s="61">
        <f t="shared" si="16"/>
        <v>12522.7</v>
      </c>
      <c r="W34" s="61">
        <f t="shared" si="16"/>
        <v>12028.499999999998</v>
      </c>
      <c r="X34" s="61">
        <f t="shared" si="16"/>
        <v>10396.199999999999</v>
      </c>
      <c r="Y34" s="61">
        <f t="shared" si="16"/>
        <v>13699.399999999998</v>
      </c>
      <c r="Z34" s="61">
        <f t="shared" si="16"/>
        <v>13501.199999999999</v>
      </c>
      <c r="AA34" s="61">
        <f t="shared" si="16"/>
        <v>11916.999999999998</v>
      </c>
      <c r="AB34" s="62">
        <f t="shared" si="16"/>
        <v>137132.9</v>
      </c>
      <c r="AC34" s="61">
        <f t="shared" si="9"/>
        <v>21797.599999999991</v>
      </c>
      <c r="AD34" s="62">
        <f>+AC34/O34*100</f>
        <v>18.899330907363133</v>
      </c>
      <c r="AE34" s="58"/>
      <c r="AF34" s="15"/>
      <c r="AG34" s="15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ht="18" customHeight="1" thickTop="1" thickBot="1">
      <c r="A35" s="59"/>
      <c r="B35" s="63" t="s">
        <v>46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0.1</v>
      </c>
      <c r="M35" s="64">
        <v>0</v>
      </c>
      <c r="N35" s="64">
        <v>0.2</v>
      </c>
      <c r="O35" s="65">
        <f>SUM(C35:N35)</f>
        <v>0.30000000000000004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B35" s="65">
        <f>SUM(P35:AA35)</f>
        <v>0</v>
      </c>
      <c r="AC35" s="65">
        <f t="shared" si="9"/>
        <v>-0.30000000000000004</v>
      </c>
      <c r="AD35" s="66">
        <v>0</v>
      </c>
      <c r="AE35" s="58"/>
      <c r="AF35" s="24"/>
      <c r="AG35" s="15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 ht="21.75" customHeight="1" thickTop="1" thickBot="1">
      <c r="A36" s="59"/>
      <c r="B36" s="67" t="s">
        <v>47</v>
      </c>
      <c r="C36" s="68">
        <f t="shared" ref="C36:AB36" si="17">+C35+C34</f>
        <v>8097.0000000000009</v>
      </c>
      <c r="D36" s="68">
        <f t="shared" si="17"/>
        <v>7812.9</v>
      </c>
      <c r="E36" s="68">
        <f t="shared" si="17"/>
        <v>9350.4000000000015</v>
      </c>
      <c r="F36" s="68">
        <f t="shared" si="17"/>
        <v>8216</v>
      </c>
      <c r="G36" s="68">
        <f t="shared" si="17"/>
        <v>9715.4</v>
      </c>
      <c r="H36" s="68">
        <f t="shared" si="17"/>
        <v>9672</v>
      </c>
      <c r="I36" s="68">
        <f t="shared" si="17"/>
        <v>9306.9</v>
      </c>
      <c r="J36" s="68">
        <f t="shared" si="17"/>
        <v>10143.700000000001</v>
      </c>
      <c r="K36" s="68">
        <f t="shared" si="17"/>
        <v>8680.3000000000011</v>
      </c>
      <c r="L36" s="68">
        <f t="shared" si="17"/>
        <v>11210.3</v>
      </c>
      <c r="M36" s="68">
        <f t="shared" si="17"/>
        <v>12351.1</v>
      </c>
      <c r="N36" s="68">
        <f t="shared" si="17"/>
        <v>10779.600000000002</v>
      </c>
      <c r="O36" s="69">
        <f t="shared" si="17"/>
        <v>115335.6</v>
      </c>
      <c r="P36" s="69">
        <f t="shared" si="17"/>
        <v>9954.5</v>
      </c>
      <c r="Q36" s="69">
        <f t="shared" si="17"/>
        <v>9354.7999999999993</v>
      </c>
      <c r="R36" s="69">
        <f t="shared" si="17"/>
        <v>10605</v>
      </c>
      <c r="S36" s="69">
        <f t="shared" si="17"/>
        <v>10084.800000000001</v>
      </c>
      <c r="T36" s="69">
        <f t="shared" si="17"/>
        <v>12045.799999999997</v>
      </c>
      <c r="U36" s="69">
        <f t="shared" si="17"/>
        <v>11023</v>
      </c>
      <c r="V36" s="69">
        <f t="shared" si="17"/>
        <v>12522.7</v>
      </c>
      <c r="W36" s="69">
        <f t="shared" si="17"/>
        <v>12028.499999999998</v>
      </c>
      <c r="X36" s="69">
        <f t="shared" si="17"/>
        <v>10396.199999999999</v>
      </c>
      <c r="Y36" s="69">
        <f t="shared" si="17"/>
        <v>13699.399999999998</v>
      </c>
      <c r="Z36" s="69">
        <f t="shared" si="17"/>
        <v>13501.199999999999</v>
      </c>
      <c r="AA36" s="69">
        <f t="shared" si="17"/>
        <v>11916.999999999998</v>
      </c>
      <c r="AB36" s="69">
        <f t="shared" si="17"/>
        <v>137132.9</v>
      </c>
      <c r="AC36" s="70">
        <f t="shared" si="9"/>
        <v>21797.299999999988</v>
      </c>
      <c r="AD36" s="70">
        <f>+AC36/O36*100</f>
        <v>18.899021637725028</v>
      </c>
      <c r="AE36" s="58"/>
      <c r="AF36" s="15"/>
      <c r="AG36" s="15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18" customHeight="1" thickTop="1">
      <c r="A37" s="59"/>
      <c r="B37" s="71" t="s">
        <v>48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3"/>
      <c r="AE37" s="58"/>
      <c r="AF37" s="15"/>
      <c r="AG37" s="15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14.25">
      <c r="A38" s="9"/>
      <c r="B38" s="74" t="s">
        <v>49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8"/>
      <c r="AF38" s="15"/>
      <c r="AG38" s="15"/>
      <c r="AH38" s="75"/>
      <c r="AI38" s="75"/>
      <c r="AJ38" s="75"/>
      <c r="AK38" s="75"/>
      <c r="AL38" s="75"/>
      <c r="AM38" s="75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ht="12" customHeight="1">
      <c r="A39" s="9"/>
      <c r="B39" s="76" t="s">
        <v>50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8"/>
      <c r="AF39" s="15"/>
      <c r="AG39" s="15"/>
      <c r="AH39" s="75"/>
      <c r="AI39" s="75"/>
      <c r="AJ39" s="75"/>
      <c r="AK39" s="75"/>
      <c r="AL39" s="75"/>
      <c r="AM39" s="75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ht="12" customHeight="1">
      <c r="A40" s="9"/>
      <c r="B40" s="76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8"/>
      <c r="AC40" s="57"/>
      <c r="AD40" s="57"/>
      <c r="AE40" s="58"/>
      <c r="AF40" s="15"/>
      <c r="AG40" s="15"/>
      <c r="AH40" s="75"/>
      <c r="AI40" s="75"/>
      <c r="AJ40" s="75"/>
      <c r="AK40" s="75"/>
      <c r="AL40" s="75"/>
      <c r="AM40" s="75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ht="14.25">
      <c r="A41" s="9"/>
      <c r="B41" s="77" t="s">
        <v>52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8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8"/>
      <c r="AD41" s="58"/>
      <c r="AE41" s="58"/>
      <c r="AF41" s="15"/>
      <c r="AG41" s="15"/>
      <c r="AH41" s="75"/>
      <c r="AI41" s="75"/>
      <c r="AJ41" s="75"/>
      <c r="AK41" s="75"/>
      <c r="AL41" s="75"/>
      <c r="AM41" s="75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ht="14.25">
      <c r="A42" s="9"/>
      <c r="B42" s="79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8"/>
      <c r="AD42" s="58"/>
      <c r="AE42" s="58"/>
      <c r="AF42" s="15"/>
      <c r="AG42" s="15"/>
      <c r="AH42" s="75"/>
      <c r="AI42" s="75"/>
      <c r="AJ42" s="75"/>
      <c r="AK42" s="75"/>
      <c r="AL42" s="75"/>
      <c r="AM42" s="75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ht="14.25">
      <c r="A43" s="9"/>
      <c r="B43" s="58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8"/>
      <c r="AC43" s="58"/>
      <c r="AD43" s="58"/>
      <c r="AE43" s="58"/>
      <c r="AF43" s="15"/>
      <c r="AG43" s="15"/>
      <c r="AH43" s="75"/>
      <c r="AI43" s="75"/>
      <c r="AJ43" s="75"/>
      <c r="AK43" s="75"/>
      <c r="AL43" s="75"/>
      <c r="AM43" s="75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ht="14.25">
      <c r="A44" s="9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15"/>
      <c r="AG44" s="15"/>
      <c r="AH44" s="75"/>
      <c r="AI44" s="75"/>
      <c r="AJ44" s="75"/>
      <c r="AK44" s="75"/>
      <c r="AL44" s="75"/>
      <c r="AM44" s="75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ht="14.25">
      <c r="A45" s="9"/>
      <c r="B45" s="14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8"/>
      <c r="AF45" s="15"/>
      <c r="AG45" s="15"/>
      <c r="AH45" s="75"/>
      <c r="AI45" s="75"/>
      <c r="AJ45" s="75"/>
      <c r="AK45" s="75"/>
      <c r="AL45" s="75"/>
      <c r="AM45" s="75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4.25">
      <c r="A46" s="9"/>
      <c r="B46" s="14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15"/>
      <c r="AG46" s="15"/>
      <c r="AH46" s="75"/>
      <c r="AI46" s="75"/>
      <c r="AJ46" s="75"/>
      <c r="AK46" s="75"/>
      <c r="AL46" s="75"/>
      <c r="AM46" s="75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 ht="14.25">
      <c r="A47" s="9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80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15"/>
      <c r="AG47" s="15"/>
      <c r="AH47" s="75"/>
      <c r="AI47" s="75"/>
      <c r="AJ47" s="75"/>
      <c r="AK47" s="75"/>
      <c r="AL47" s="75"/>
      <c r="AM47" s="75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 ht="14.25">
      <c r="A48" s="9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80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15"/>
      <c r="AG48" s="15"/>
      <c r="AH48" s="75"/>
      <c r="AI48" s="75"/>
      <c r="AJ48" s="75"/>
      <c r="AK48" s="75"/>
      <c r="AL48" s="75"/>
      <c r="AM48" s="75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 ht="14.25">
      <c r="A49" s="9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80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15"/>
      <c r="AG49" s="15"/>
      <c r="AH49" s="75"/>
      <c r="AI49" s="75"/>
      <c r="AJ49" s="75"/>
      <c r="AK49" s="75"/>
      <c r="AL49" s="75"/>
      <c r="AM49" s="75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 ht="14.25">
      <c r="A50" s="9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15"/>
      <c r="AG50" s="15"/>
      <c r="AH50" s="75"/>
      <c r="AI50" s="75"/>
      <c r="AJ50" s="75"/>
      <c r="AK50" s="75"/>
      <c r="AL50" s="75"/>
      <c r="AM50" s="75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 ht="14.25">
      <c r="A51" s="9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15"/>
      <c r="AG51" s="15"/>
      <c r="AH51" s="75"/>
      <c r="AI51" s="75"/>
      <c r="AJ51" s="75"/>
      <c r="AK51" s="75"/>
      <c r="AL51" s="75"/>
      <c r="AM51" s="7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 ht="14.25">
      <c r="A52" s="9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15"/>
      <c r="AG52" s="15"/>
      <c r="AH52" s="75"/>
      <c r="AI52" s="75"/>
      <c r="AJ52" s="75"/>
      <c r="AK52" s="75"/>
      <c r="AL52" s="75"/>
      <c r="AM52" s="75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 ht="14.25">
      <c r="A53" s="9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15"/>
      <c r="AG53" s="15"/>
      <c r="AH53" s="75"/>
      <c r="AI53" s="75"/>
      <c r="AJ53" s="75"/>
      <c r="AK53" s="75"/>
      <c r="AL53" s="75"/>
      <c r="AM53" s="75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 ht="14.25">
      <c r="A54" s="9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15"/>
      <c r="AG54" s="15"/>
      <c r="AH54" s="75"/>
      <c r="AI54" s="75"/>
      <c r="AJ54" s="75"/>
      <c r="AK54" s="75"/>
      <c r="AL54" s="75"/>
      <c r="AM54" s="75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79" ht="14.25">
      <c r="A55" s="9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15"/>
      <c r="AG55" s="15"/>
      <c r="AH55" s="75"/>
      <c r="AI55" s="75"/>
      <c r="AJ55" s="75"/>
      <c r="AK55" s="75"/>
      <c r="AL55" s="75"/>
      <c r="AM55" s="75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 ht="14.25">
      <c r="A56" s="9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15"/>
      <c r="AG56" s="15"/>
      <c r="AH56" s="75"/>
      <c r="AI56" s="75"/>
      <c r="AJ56" s="75"/>
      <c r="AK56" s="75"/>
      <c r="AL56" s="75"/>
      <c r="AM56" s="75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  <row r="57" spans="1:79" ht="14.25">
      <c r="A57" s="9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15"/>
      <c r="AG57" s="15"/>
      <c r="AH57" s="75"/>
      <c r="AI57" s="75"/>
      <c r="AJ57" s="75"/>
      <c r="AK57" s="75"/>
      <c r="AL57" s="75"/>
      <c r="AM57" s="75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spans="1:79" ht="14.25">
      <c r="A58" s="9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15"/>
      <c r="AG58" s="15"/>
      <c r="AH58" s="75"/>
      <c r="AI58" s="75"/>
      <c r="AJ58" s="75"/>
      <c r="AK58" s="75"/>
      <c r="AL58" s="75"/>
      <c r="AM58" s="75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</row>
    <row r="59" spans="1:79" ht="14.25">
      <c r="A59" s="9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15"/>
      <c r="AG59" s="15"/>
      <c r="AH59" s="75"/>
      <c r="AI59" s="75"/>
      <c r="AJ59" s="75"/>
      <c r="AK59" s="75"/>
      <c r="AL59" s="75"/>
      <c r="AM59" s="75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 ht="14.25">
      <c r="A60" s="9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15"/>
      <c r="AG60" s="15"/>
      <c r="AH60" s="75"/>
      <c r="AI60" s="75"/>
      <c r="AJ60" s="75"/>
      <c r="AK60" s="75"/>
      <c r="AL60" s="75"/>
      <c r="AM60" s="75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 ht="14.25">
      <c r="A61" s="9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15"/>
      <c r="AG61" s="15"/>
      <c r="AH61" s="75"/>
      <c r="AI61" s="75"/>
      <c r="AJ61" s="75"/>
      <c r="AK61" s="75"/>
      <c r="AL61" s="75"/>
      <c r="AM61" s="75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</row>
    <row r="62" spans="1:79" ht="14.25">
      <c r="A62" s="9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15"/>
      <c r="AG62" s="15"/>
      <c r="AH62" s="75"/>
      <c r="AI62" s="75"/>
      <c r="AJ62" s="75"/>
      <c r="AK62" s="75"/>
      <c r="AL62" s="75"/>
      <c r="AM62" s="75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</row>
    <row r="63" spans="1:79" ht="14.25">
      <c r="A63" s="9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15"/>
      <c r="AG63" s="15"/>
      <c r="AH63" s="75"/>
      <c r="AI63" s="75"/>
      <c r="AJ63" s="75"/>
      <c r="AK63" s="75"/>
      <c r="AL63" s="75"/>
      <c r="AM63" s="75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</row>
    <row r="64" spans="1:79" ht="14.25">
      <c r="A64" s="9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15"/>
      <c r="AG64" s="15"/>
      <c r="AH64" s="75"/>
      <c r="AI64" s="75"/>
      <c r="AJ64" s="75"/>
      <c r="AK64" s="75"/>
      <c r="AL64" s="75"/>
      <c r="AM64" s="75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79" ht="14.25">
      <c r="A65" s="9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15"/>
      <c r="AG65" s="15"/>
      <c r="AH65" s="75"/>
      <c r="AI65" s="75"/>
      <c r="AJ65" s="75"/>
      <c r="AK65" s="75"/>
      <c r="AL65" s="75"/>
      <c r="AM65" s="75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79" ht="14.25">
      <c r="A66" s="9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15"/>
      <c r="AG66" s="15"/>
      <c r="AH66" s="75"/>
      <c r="AI66" s="75"/>
      <c r="AJ66" s="75"/>
      <c r="AK66" s="75"/>
      <c r="AL66" s="75"/>
      <c r="AM66" s="75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</row>
    <row r="67" spans="1:79" ht="14.25">
      <c r="A67" s="9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15"/>
      <c r="AG67" s="15"/>
      <c r="AH67" s="75"/>
      <c r="AI67" s="75"/>
      <c r="AJ67" s="75"/>
      <c r="AK67" s="75"/>
      <c r="AL67" s="75"/>
      <c r="AM67" s="75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</row>
    <row r="68" spans="1:79" ht="14.25">
      <c r="A68" s="9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15"/>
      <c r="AG68" s="15"/>
      <c r="AH68" s="75"/>
      <c r="AI68" s="75"/>
      <c r="AJ68" s="75"/>
      <c r="AK68" s="75"/>
      <c r="AL68" s="75"/>
      <c r="AM68" s="75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</row>
    <row r="69" spans="1:79" ht="14.25">
      <c r="A69" s="9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15"/>
      <c r="AG69" s="15"/>
      <c r="AH69" s="75"/>
      <c r="AI69" s="75"/>
      <c r="AJ69" s="75"/>
      <c r="AK69" s="75"/>
      <c r="AL69" s="75"/>
      <c r="AM69" s="75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</row>
    <row r="70" spans="1:79" ht="14.25">
      <c r="A70" s="9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15"/>
      <c r="AG70" s="15"/>
      <c r="AH70" s="75"/>
      <c r="AI70" s="75"/>
      <c r="AJ70" s="75"/>
      <c r="AK70" s="75"/>
      <c r="AL70" s="75"/>
      <c r="AM70" s="75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</row>
    <row r="71" spans="1:79" ht="14.25">
      <c r="A71" s="9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15"/>
      <c r="AG71" s="15"/>
      <c r="AH71" s="75"/>
      <c r="AI71" s="75"/>
      <c r="AJ71" s="75"/>
      <c r="AK71" s="75"/>
      <c r="AL71" s="75"/>
      <c r="AM71" s="75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</row>
    <row r="72" spans="1:79" ht="14.25">
      <c r="A72" s="9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15"/>
      <c r="AG72" s="15"/>
      <c r="AH72" s="75"/>
      <c r="AI72" s="75"/>
      <c r="AJ72" s="75"/>
      <c r="AK72" s="75"/>
      <c r="AL72" s="75"/>
      <c r="AM72" s="75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</row>
    <row r="73" spans="1:79" ht="14.25">
      <c r="A73" s="9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15"/>
      <c r="AG73" s="15"/>
      <c r="AH73" s="75"/>
      <c r="AI73" s="75"/>
      <c r="AJ73" s="75"/>
      <c r="AK73" s="75"/>
      <c r="AL73" s="75"/>
      <c r="AM73" s="75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79" ht="14.25">
      <c r="A74" s="9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15"/>
      <c r="AG74" s="15"/>
      <c r="AH74" s="75"/>
      <c r="AI74" s="75"/>
      <c r="AJ74" s="75"/>
      <c r="AK74" s="75"/>
      <c r="AL74" s="75"/>
      <c r="AM74" s="75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79" ht="14.25">
      <c r="A75" s="9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15"/>
      <c r="AG75" s="15"/>
      <c r="AH75" s="75"/>
      <c r="AI75" s="75"/>
      <c r="AJ75" s="75"/>
      <c r="AK75" s="75"/>
      <c r="AL75" s="75"/>
      <c r="AM75" s="7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 ht="14.25">
      <c r="A76" s="9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15"/>
      <c r="AG76" s="15"/>
      <c r="AH76" s="75"/>
      <c r="AI76" s="75"/>
      <c r="AJ76" s="75"/>
      <c r="AK76" s="75"/>
      <c r="AL76" s="75"/>
      <c r="AM76" s="75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 ht="14.25">
      <c r="A77" s="9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15"/>
      <c r="AG77" s="15"/>
      <c r="AH77" s="75"/>
      <c r="AI77" s="75"/>
      <c r="AJ77" s="75"/>
      <c r="AK77" s="75"/>
      <c r="AL77" s="75"/>
      <c r="AM77" s="75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  <row r="78" spans="1:79" ht="14.25">
      <c r="A78" s="9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15"/>
      <c r="AG78" s="15"/>
      <c r="AH78" s="75"/>
      <c r="AI78" s="75"/>
      <c r="AJ78" s="75"/>
      <c r="AK78" s="75"/>
      <c r="AL78" s="75"/>
      <c r="AM78" s="75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</row>
    <row r="79" spans="1:79" ht="14.25">
      <c r="A79" s="9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15"/>
      <c r="AG79" s="15"/>
      <c r="AH79" s="75"/>
      <c r="AI79" s="75"/>
      <c r="AJ79" s="75"/>
      <c r="AK79" s="75"/>
      <c r="AL79" s="75"/>
      <c r="AM79" s="75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 ht="14.25">
      <c r="A80" s="9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15"/>
      <c r="AG80" s="15"/>
      <c r="AH80" s="75"/>
      <c r="AI80" s="75"/>
      <c r="AJ80" s="75"/>
      <c r="AK80" s="75"/>
      <c r="AL80" s="75"/>
      <c r="AM80" s="75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</row>
    <row r="81" spans="1:79" ht="14.25">
      <c r="A81" s="9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15"/>
      <c r="AG81" s="15"/>
      <c r="AH81" s="75"/>
      <c r="AI81" s="75"/>
      <c r="AJ81" s="75"/>
      <c r="AK81" s="75"/>
      <c r="AL81" s="75"/>
      <c r="AM81" s="75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</row>
    <row r="82" spans="1:79" ht="14.25">
      <c r="A82" s="9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15"/>
      <c r="AG82" s="15"/>
      <c r="AH82" s="75"/>
      <c r="AI82" s="75"/>
      <c r="AJ82" s="75"/>
      <c r="AK82" s="75"/>
      <c r="AL82" s="75"/>
      <c r="AM82" s="75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 ht="14.25">
      <c r="A83" s="9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15"/>
      <c r="AG83" s="15"/>
      <c r="AH83" s="75"/>
      <c r="AI83" s="75"/>
      <c r="AJ83" s="75"/>
      <c r="AK83" s="75"/>
      <c r="AL83" s="75"/>
      <c r="AM83" s="75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</row>
    <row r="84" spans="1:79" ht="14.25">
      <c r="A84" s="9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15"/>
      <c r="AG84" s="15"/>
      <c r="AH84" s="75"/>
      <c r="AI84" s="75"/>
      <c r="AJ84" s="75"/>
      <c r="AK84" s="75"/>
      <c r="AL84" s="75"/>
      <c r="AM84" s="75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</row>
    <row r="85" spans="1:79" ht="14.25">
      <c r="A85" s="9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15"/>
      <c r="AG85" s="15"/>
      <c r="AH85" s="75"/>
      <c r="AI85" s="75"/>
      <c r="AJ85" s="75"/>
      <c r="AK85" s="75"/>
      <c r="AL85" s="75"/>
      <c r="AM85" s="75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 ht="14.25">
      <c r="A86" s="9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15"/>
      <c r="AG86" s="15"/>
      <c r="AH86" s="75"/>
      <c r="AI86" s="75"/>
      <c r="AJ86" s="75"/>
      <c r="AK86" s="75"/>
      <c r="AL86" s="75"/>
      <c r="AM86" s="75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 ht="14.25">
      <c r="A87" s="9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15"/>
      <c r="AG87" s="15"/>
      <c r="AH87" s="75"/>
      <c r="AI87" s="75"/>
      <c r="AJ87" s="75"/>
      <c r="AK87" s="75"/>
      <c r="AL87" s="75"/>
      <c r="AM87" s="75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 ht="14.25">
      <c r="A88" s="9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15"/>
      <c r="AG88" s="15"/>
      <c r="AH88" s="75"/>
      <c r="AI88" s="75"/>
      <c r="AJ88" s="75"/>
      <c r="AK88" s="75"/>
      <c r="AL88" s="75"/>
      <c r="AM88" s="75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 ht="14.25">
      <c r="A89" s="9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15"/>
      <c r="AG89" s="15"/>
      <c r="AH89" s="75"/>
      <c r="AI89" s="75"/>
      <c r="AJ89" s="75"/>
      <c r="AK89" s="75"/>
      <c r="AL89" s="75"/>
      <c r="AM89" s="75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 ht="14.25">
      <c r="A90" s="9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15"/>
      <c r="AG90" s="15"/>
      <c r="AH90" s="75"/>
      <c r="AI90" s="75"/>
      <c r="AJ90" s="75"/>
      <c r="AK90" s="75"/>
      <c r="AL90" s="75"/>
      <c r="AM90" s="75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 ht="14.25">
      <c r="A91" s="9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15"/>
      <c r="AG91" s="15"/>
      <c r="AH91" s="75"/>
      <c r="AI91" s="75"/>
      <c r="AJ91" s="75"/>
      <c r="AK91" s="75"/>
      <c r="AL91" s="75"/>
      <c r="AM91" s="75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 ht="14.25">
      <c r="A92" s="9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15"/>
      <c r="AG92" s="15"/>
      <c r="AH92" s="75"/>
      <c r="AI92" s="75"/>
      <c r="AJ92" s="75"/>
      <c r="AK92" s="75"/>
      <c r="AL92" s="75"/>
      <c r="AM92" s="75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</row>
    <row r="93" spans="1:79" ht="14.25">
      <c r="A93" s="9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15"/>
      <c r="AG93" s="15"/>
      <c r="AH93" s="75"/>
      <c r="AI93" s="75"/>
      <c r="AJ93" s="75"/>
      <c r="AK93" s="75"/>
      <c r="AL93" s="75"/>
      <c r="AM93" s="75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</row>
    <row r="94" spans="1:79" ht="14.25">
      <c r="A94" s="9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15"/>
      <c r="AG94" s="15"/>
      <c r="AH94" s="75"/>
      <c r="AI94" s="75"/>
      <c r="AJ94" s="75"/>
      <c r="AK94" s="75"/>
      <c r="AL94" s="75"/>
      <c r="AM94" s="75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</row>
    <row r="95" spans="1:79" ht="14.25">
      <c r="A95" s="9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15"/>
      <c r="AG95" s="15"/>
      <c r="AH95" s="75"/>
      <c r="AI95" s="75"/>
      <c r="AJ95" s="75"/>
      <c r="AK95" s="75"/>
      <c r="AL95" s="75"/>
      <c r="AM95" s="75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 ht="14.25">
      <c r="A96" s="9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15"/>
      <c r="AG96" s="15"/>
      <c r="AH96" s="75"/>
      <c r="AI96" s="75"/>
      <c r="AJ96" s="75"/>
      <c r="AK96" s="75"/>
      <c r="AL96" s="75"/>
      <c r="AM96" s="75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 ht="14.25">
      <c r="A97" s="9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15"/>
      <c r="AG97" s="15"/>
      <c r="AH97" s="75"/>
      <c r="AI97" s="75"/>
      <c r="AJ97" s="75"/>
      <c r="AK97" s="75"/>
      <c r="AL97" s="75"/>
      <c r="AM97" s="75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 ht="14.25">
      <c r="A98" s="9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15"/>
      <c r="AG98" s="15"/>
      <c r="AH98" s="75"/>
      <c r="AI98" s="75"/>
      <c r="AJ98" s="75"/>
      <c r="AK98" s="75"/>
      <c r="AL98" s="75"/>
      <c r="AM98" s="75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 ht="14.25">
      <c r="A99" s="9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15"/>
      <c r="AG99" s="15"/>
      <c r="AH99" s="75"/>
      <c r="AI99" s="75"/>
      <c r="AJ99" s="75"/>
      <c r="AK99" s="75"/>
      <c r="AL99" s="75"/>
      <c r="AM99" s="7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 ht="14.25">
      <c r="A100" s="9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15"/>
      <c r="AG100" s="15"/>
      <c r="AH100" s="75"/>
      <c r="AI100" s="75"/>
      <c r="AJ100" s="75"/>
      <c r="AK100" s="75"/>
      <c r="AL100" s="75"/>
      <c r="AM100" s="75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 ht="14.25">
      <c r="A101" s="9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15"/>
      <c r="AG101" s="15"/>
      <c r="AH101" s="75"/>
      <c r="AI101" s="75"/>
      <c r="AJ101" s="75"/>
      <c r="AK101" s="75"/>
      <c r="AL101" s="75"/>
      <c r="AM101" s="75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 ht="14.25">
      <c r="A102" s="9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15"/>
      <c r="AG102" s="15"/>
      <c r="AH102" s="75"/>
      <c r="AI102" s="75"/>
      <c r="AJ102" s="75"/>
      <c r="AK102" s="75"/>
      <c r="AL102" s="75"/>
      <c r="AM102" s="75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 ht="14.25">
      <c r="A103" s="9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15"/>
      <c r="AG103" s="15"/>
      <c r="AH103" s="75"/>
      <c r="AI103" s="75"/>
      <c r="AJ103" s="75"/>
      <c r="AK103" s="75"/>
      <c r="AL103" s="75"/>
      <c r="AM103" s="75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 ht="14.25">
      <c r="A104" s="9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15"/>
      <c r="AG104" s="15"/>
      <c r="AH104" s="75"/>
      <c r="AI104" s="75"/>
      <c r="AJ104" s="75"/>
      <c r="AK104" s="75"/>
      <c r="AL104" s="75"/>
      <c r="AM104" s="75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 ht="14.25">
      <c r="A105" s="9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15"/>
      <c r="AG105" s="15"/>
      <c r="AH105" s="75"/>
      <c r="AI105" s="75"/>
      <c r="AJ105" s="75"/>
      <c r="AK105" s="75"/>
      <c r="AL105" s="75"/>
      <c r="AM105" s="75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 ht="14.25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75"/>
      <c r="AG106" s="75"/>
      <c r="AH106" s="75"/>
      <c r="AI106" s="75"/>
      <c r="AJ106" s="75"/>
      <c r="AK106" s="75"/>
      <c r="AL106" s="75"/>
      <c r="AM106" s="75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 ht="14.25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75"/>
      <c r="AG107" s="75"/>
      <c r="AH107" s="75"/>
      <c r="AI107" s="75"/>
      <c r="AJ107" s="75"/>
      <c r="AK107" s="75"/>
      <c r="AL107" s="75"/>
      <c r="AM107" s="75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1:79" ht="14.25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75"/>
      <c r="AG108" s="75"/>
      <c r="AH108" s="75"/>
      <c r="AI108" s="75"/>
      <c r="AJ108" s="75"/>
      <c r="AK108" s="75"/>
      <c r="AL108" s="75"/>
      <c r="AM108" s="75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1:79" ht="14.25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75"/>
      <c r="AG109" s="75"/>
      <c r="AH109" s="75"/>
      <c r="AI109" s="75"/>
      <c r="AJ109" s="75"/>
      <c r="AK109" s="75"/>
      <c r="AL109" s="75"/>
      <c r="AM109" s="75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1:79" ht="14.25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75"/>
      <c r="AG110" s="75"/>
      <c r="AH110" s="75"/>
      <c r="AI110" s="75"/>
      <c r="AJ110" s="75"/>
      <c r="AK110" s="75"/>
      <c r="AL110" s="75"/>
      <c r="AM110" s="75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1:79" ht="14.25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75"/>
      <c r="AG111" s="75"/>
      <c r="AH111" s="75"/>
      <c r="AI111" s="75"/>
      <c r="AJ111" s="75"/>
      <c r="AK111" s="75"/>
      <c r="AL111" s="75"/>
      <c r="AM111" s="75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 ht="14.25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75"/>
      <c r="AG112" s="75"/>
      <c r="AH112" s="75"/>
      <c r="AI112" s="75"/>
      <c r="AJ112" s="75"/>
      <c r="AK112" s="75"/>
      <c r="AL112" s="75"/>
      <c r="AM112" s="75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2:79" ht="14.25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75"/>
      <c r="AG113" s="75"/>
      <c r="AH113" s="75"/>
      <c r="AI113" s="75"/>
      <c r="AJ113" s="75"/>
      <c r="AK113" s="75"/>
      <c r="AL113" s="75"/>
      <c r="AM113" s="75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2:79" ht="14.25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75"/>
      <c r="AG114" s="75"/>
      <c r="AH114" s="75"/>
      <c r="AI114" s="75"/>
      <c r="AJ114" s="75"/>
      <c r="AK114" s="75"/>
      <c r="AL114" s="75"/>
      <c r="AM114" s="75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2:79" ht="14.25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75"/>
      <c r="AG115" s="75"/>
      <c r="AH115" s="75"/>
      <c r="AI115" s="75"/>
      <c r="AJ115" s="75"/>
      <c r="AK115" s="75"/>
      <c r="AL115" s="75"/>
      <c r="AM115" s="75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2:79" ht="14.25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75"/>
      <c r="AG116" s="75"/>
      <c r="AH116" s="75"/>
      <c r="AI116" s="75"/>
      <c r="AJ116" s="75"/>
      <c r="AK116" s="75"/>
      <c r="AL116" s="75"/>
      <c r="AM116" s="75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2:79" ht="14.2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75"/>
      <c r="AG117" s="75"/>
      <c r="AH117" s="75"/>
      <c r="AI117" s="75"/>
      <c r="AJ117" s="75"/>
      <c r="AK117" s="75"/>
      <c r="AL117" s="75"/>
      <c r="AM117" s="75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2:79" ht="14.25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75"/>
      <c r="AG118" s="75"/>
      <c r="AH118" s="75"/>
      <c r="AI118" s="75"/>
      <c r="AJ118" s="75"/>
      <c r="AK118" s="75"/>
      <c r="AL118" s="75"/>
      <c r="AM118" s="75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2:79" ht="14.25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75"/>
      <c r="AG119" s="75"/>
      <c r="AH119" s="75"/>
      <c r="AI119" s="75"/>
      <c r="AJ119" s="75"/>
      <c r="AK119" s="75"/>
      <c r="AL119" s="75"/>
      <c r="AM119" s="75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2:79" ht="14.25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75"/>
      <c r="AG120" s="75"/>
      <c r="AH120" s="75"/>
      <c r="AI120" s="75"/>
      <c r="AJ120" s="75"/>
      <c r="AK120" s="75"/>
      <c r="AL120" s="75"/>
      <c r="AM120" s="75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2:79" ht="14.25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75"/>
      <c r="AG121" s="75"/>
      <c r="AH121" s="75"/>
      <c r="AI121" s="75"/>
      <c r="AJ121" s="75"/>
      <c r="AK121" s="75"/>
      <c r="AL121" s="75"/>
      <c r="AM121" s="75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2:79" ht="14.25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75"/>
      <c r="AG122" s="75"/>
      <c r="AH122" s="75"/>
      <c r="AI122" s="75"/>
      <c r="AJ122" s="75"/>
      <c r="AK122" s="75"/>
      <c r="AL122" s="75"/>
      <c r="AM122" s="75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2:79" ht="14.25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75"/>
      <c r="AG123" s="75"/>
      <c r="AH123" s="75"/>
      <c r="AI123" s="75"/>
      <c r="AJ123" s="75"/>
      <c r="AK123" s="75"/>
      <c r="AL123" s="75"/>
      <c r="AM123" s="7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2:79" ht="14.25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75"/>
      <c r="AG124" s="75"/>
      <c r="AH124" s="75"/>
      <c r="AI124" s="75"/>
      <c r="AJ124" s="75"/>
      <c r="AK124" s="75"/>
      <c r="AL124" s="75"/>
      <c r="AM124" s="75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2:79" ht="14.25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75"/>
      <c r="AG125" s="75"/>
      <c r="AH125" s="75"/>
      <c r="AI125" s="75"/>
      <c r="AJ125" s="75"/>
      <c r="AK125" s="75"/>
      <c r="AL125" s="75"/>
      <c r="AM125" s="75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2:79" ht="14.25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75"/>
      <c r="AG126" s="75"/>
      <c r="AH126" s="75"/>
      <c r="AI126" s="75"/>
      <c r="AJ126" s="75"/>
      <c r="AK126" s="75"/>
      <c r="AL126" s="75"/>
      <c r="AM126" s="75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2:79" ht="14.25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75"/>
      <c r="AG127" s="75"/>
      <c r="AH127" s="75"/>
      <c r="AI127" s="75"/>
      <c r="AJ127" s="75"/>
      <c r="AK127" s="75"/>
      <c r="AL127" s="75"/>
      <c r="AM127" s="75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2:79" ht="14.25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75"/>
      <c r="AG128" s="75"/>
      <c r="AH128" s="75"/>
      <c r="AI128" s="75"/>
      <c r="AJ128" s="75"/>
      <c r="AK128" s="75"/>
      <c r="AL128" s="75"/>
      <c r="AM128" s="75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2:79" ht="14.25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75"/>
      <c r="AG129" s="75"/>
      <c r="AH129" s="75"/>
      <c r="AI129" s="75"/>
      <c r="AJ129" s="75"/>
      <c r="AK129" s="75"/>
      <c r="AL129" s="75"/>
      <c r="AM129" s="75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2:79" ht="14.25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75"/>
      <c r="AG130" s="75"/>
      <c r="AH130" s="75"/>
      <c r="AI130" s="75"/>
      <c r="AJ130" s="75"/>
      <c r="AK130" s="75"/>
      <c r="AL130" s="75"/>
      <c r="AM130" s="75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2:79" ht="14.25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75"/>
      <c r="AG131" s="75"/>
      <c r="AH131" s="75"/>
      <c r="AI131" s="75"/>
      <c r="AJ131" s="75"/>
      <c r="AK131" s="75"/>
      <c r="AL131" s="75"/>
      <c r="AM131" s="75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2:79" ht="14.25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75"/>
      <c r="AG132" s="75"/>
      <c r="AH132" s="75"/>
      <c r="AI132" s="75"/>
      <c r="AJ132" s="75"/>
      <c r="AK132" s="75"/>
      <c r="AL132" s="75"/>
      <c r="AM132" s="75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2:79" ht="14.25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75"/>
      <c r="AG133" s="75"/>
      <c r="AH133" s="75"/>
      <c r="AI133" s="75"/>
      <c r="AJ133" s="75"/>
      <c r="AK133" s="75"/>
      <c r="AL133" s="75"/>
      <c r="AM133" s="75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2:79" ht="14.25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75"/>
      <c r="AG134" s="75"/>
      <c r="AH134" s="75"/>
      <c r="AI134" s="75"/>
      <c r="AJ134" s="75"/>
      <c r="AK134" s="75"/>
      <c r="AL134" s="75"/>
      <c r="AM134" s="75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2:79" ht="14.25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75"/>
      <c r="AG135" s="75"/>
      <c r="AH135" s="75"/>
      <c r="AI135" s="75"/>
      <c r="AJ135" s="75"/>
      <c r="AK135" s="75"/>
      <c r="AL135" s="75"/>
      <c r="AM135" s="75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2:79" ht="14.25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75"/>
      <c r="AG136" s="75"/>
      <c r="AH136" s="75"/>
      <c r="AI136" s="75"/>
      <c r="AJ136" s="75"/>
      <c r="AK136" s="75"/>
      <c r="AL136" s="75"/>
      <c r="AM136" s="75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2:79" ht="14.25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75"/>
      <c r="AG137" s="75"/>
      <c r="AH137" s="75"/>
      <c r="AI137" s="75"/>
      <c r="AJ137" s="75"/>
      <c r="AK137" s="75"/>
      <c r="AL137" s="75"/>
      <c r="AM137" s="75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2:79" ht="14.25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75"/>
      <c r="AG138" s="75"/>
      <c r="AH138" s="75"/>
      <c r="AI138" s="75"/>
      <c r="AJ138" s="75"/>
      <c r="AK138" s="75"/>
      <c r="AL138" s="75"/>
      <c r="AM138" s="75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2:79" ht="14.25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75"/>
      <c r="AG139" s="75"/>
      <c r="AH139" s="75"/>
      <c r="AI139" s="75"/>
      <c r="AJ139" s="75"/>
      <c r="AK139" s="75"/>
      <c r="AL139" s="75"/>
      <c r="AM139" s="75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2:79" ht="14.25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75"/>
      <c r="AG140" s="75"/>
      <c r="AH140" s="75"/>
      <c r="AI140" s="75"/>
      <c r="AJ140" s="75"/>
      <c r="AK140" s="75"/>
      <c r="AL140" s="75"/>
      <c r="AM140" s="75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2:79" ht="14.25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75"/>
      <c r="AG141" s="75"/>
      <c r="AH141" s="75"/>
      <c r="AI141" s="75"/>
      <c r="AJ141" s="75"/>
      <c r="AK141" s="75"/>
      <c r="AL141" s="75"/>
      <c r="AM141" s="75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2:79" ht="14.25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75"/>
      <c r="AG142" s="75"/>
      <c r="AH142" s="75"/>
      <c r="AI142" s="75"/>
      <c r="AJ142" s="75"/>
      <c r="AK142" s="75"/>
      <c r="AL142" s="75"/>
      <c r="AM142" s="75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2:79" ht="14.25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75"/>
      <c r="AG143" s="75"/>
      <c r="AH143" s="75"/>
      <c r="AI143" s="75"/>
      <c r="AJ143" s="75"/>
      <c r="AK143" s="75"/>
      <c r="AL143" s="75"/>
      <c r="AM143" s="75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2:79" ht="14.25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75"/>
      <c r="AG144" s="75"/>
      <c r="AH144" s="75"/>
      <c r="AI144" s="75"/>
      <c r="AJ144" s="75"/>
      <c r="AK144" s="75"/>
      <c r="AL144" s="75"/>
      <c r="AM144" s="75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2:79" ht="14.25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75"/>
      <c r="AG145" s="75"/>
      <c r="AH145" s="75"/>
      <c r="AI145" s="75"/>
      <c r="AJ145" s="75"/>
      <c r="AK145" s="75"/>
      <c r="AL145" s="75"/>
      <c r="AM145" s="75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2:79" ht="14.25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75"/>
      <c r="AG146" s="75"/>
      <c r="AH146" s="75"/>
      <c r="AI146" s="75"/>
      <c r="AJ146" s="75"/>
      <c r="AK146" s="75"/>
      <c r="AL146" s="75"/>
      <c r="AM146" s="75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2:79" ht="14.25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75"/>
      <c r="AG147" s="75"/>
      <c r="AH147" s="75"/>
      <c r="AI147" s="75"/>
      <c r="AJ147" s="75"/>
      <c r="AK147" s="75"/>
      <c r="AL147" s="75"/>
      <c r="AM147" s="7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2:79" ht="14.25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75"/>
      <c r="AG148" s="75"/>
      <c r="AH148" s="75"/>
      <c r="AI148" s="75"/>
      <c r="AJ148" s="75"/>
      <c r="AK148" s="75"/>
      <c r="AL148" s="75"/>
      <c r="AM148" s="75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2:79" ht="14.25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75"/>
      <c r="AG149" s="75"/>
      <c r="AH149" s="75"/>
      <c r="AI149" s="75"/>
      <c r="AJ149" s="75"/>
      <c r="AK149" s="75"/>
      <c r="AL149" s="75"/>
      <c r="AM149" s="75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2:79" ht="14.25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75"/>
      <c r="AG150" s="75"/>
      <c r="AH150" s="75"/>
      <c r="AI150" s="75"/>
      <c r="AJ150" s="75"/>
      <c r="AK150" s="75"/>
      <c r="AL150" s="75"/>
      <c r="AM150" s="75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2:79" ht="14.25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75"/>
      <c r="AG151" s="75"/>
      <c r="AH151" s="75"/>
      <c r="AI151" s="75"/>
      <c r="AJ151" s="75"/>
      <c r="AK151" s="75"/>
      <c r="AL151" s="75"/>
      <c r="AM151" s="75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2:79" ht="14.25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75"/>
      <c r="AG152" s="75"/>
      <c r="AH152" s="75"/>
      <c r="AI152" s="75"/>
      <c r="AJ152" s="75"/>
      <c r="AK152" s="75"/>
      <c r="AL152" s="75"/>
      <c r="AM152" s="75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2:79" ht="14.25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75"/>
      <c r="AG153" s="75"/>
      <c r="AH153" s="75"/>
      <c r="AI153" s="75"/>
      <c r="AJ153" s="75"/>
      <c r="AK153" s="75"/>
      <c r="AL153" s="75"/>
      <c r="AM153" s="75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2:79" ht="14.25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75"/>
      <c r="AG154" s="75"/>
      <c r="AH154" s="75"/>
      <c r="AI154" s="75"/>
      <c r="AJ154" s="75"/>
      <c r="AK154" s="75"/>
      <c r="AL154" s="75"/>
      <c r="AM154" s="75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2:79" ht="14.25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75"/>
      <c r="AG155" s="75"/>
      <c r="AH155" s="75"/>
      <c r="AI155" s="75"/>
      <c r="AJ155" s="75"/>
      <c r="AK155" s="75"/>
      <c r="AL155" s="75"/>
      <c r="AM155" s="75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2:79" ht="14.25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75"/>
      <c r="AG156" s="75"/>
      <c r="AH156" s="75"/>
      <c r="AI156" s="75"/>
      <c r="AJ156" s="75"/>
      <c r="AK156" s="75"/>
      <c r="AL156" s="75"/>
      <c r="AM156" s="75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2:79" ht="14.25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75"/>
      <c r="AG157" s="75"/>
      <c r="AH157" s="75"/>
      <c r="AI157" s="75"/>
      <c r="AJ157" s="75"/>
      <c r="AK157" s="75"/>
      <c r="AL157" s="75"/>
      <c r="AM157" s="75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2:79" ht="14.25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75"/>
      <c r="AG158" s="75"/>
      <c r="AH158" s="75"/>
      <c r="AI158" s="75"/>
      <c r="AJ158" s="75"/>
      <c r="AK158" s="75"/>
      <c r="AL158" s="75"/>
      <c r="AM158" s="75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2:79" ht="14.25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75"/>
      <c r="AG159" s="75"/>
      <c r="AH159" s="75"/>
      <c r="AI159" s="75"/>
      <c r="AJ159" s="75"/>
      <c r="AK159" s="75"/>
      <c r="AL159" s="75"/>
      <c r="AM159" s="75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2:79" ht="14.25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75"/>
      <c r="AG160" s="75"/>
      <c r="AH160" s="75"/>
      <c r="AI160" s="75"/>
      <c r="AJ160" s="75"/>
      <c r="AK160" s="75"/>
      <c r="AL160" s="75"/>
      <c r="AM160" s="75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2:79" ht="14.25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75"/>
      <c r="AG161" s="75"/>
      <c r="AH161" s="75"/>
      <c r="AI161" s="75"/>
      <c r="AJ161" s="75"/>
      <c r="AK161" s="75"/>
      <c r="AL161" s="75"/>
      <c r="AM161" s="75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2:79" ht="14.25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75"/>
      <c r="AG162" s="75"/>
      <c r="AH162" s="75"/>
      <c r="AI162" s="75"/>
      <c r="AJ162" s="75"/>
      <c r="AK162" s="75"/>
      <c r="AL162" s="75"/>
      <c r="AM162" s="75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2:79" ht="14.25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75"/>
      <c r="AG163" s="75"/>
      <c r="AH163" s="75"/>
      <c r="AI163" s="75"/>
      <c r="AJ163" s="75"/>
      <c r="AK163" s="75"/>
      <c r="AL163" s="75"/>
      <c r="AM163" s="75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2:79" ht="14.25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75"/>
      <c r="AG164" s="75"/>
      <c r="AH164" s="75"/>
      <c r="AI164" s="75"/>
      <c r="AJ164" s="75"/>
      <c r="AK164" s="75"/>
      <c r="AL164" s="75"/>
      <c r="AM164" s="75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2:79" ht="14.25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75"/>
      <c r="AG165" s="75"/>
      <c r="AH165" s="75"/>
      <c r="AI165" s="75"/>
      <c r="AJ165" s="75"/>
      <c r="AK165" s="75"/>
      <c r="AL165" s="75"/>
      <c r="AM165" s="75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2:79" ht="14.25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75"/>
      <c r="AG166" s="75"/>
      <c r="AH166" s="75"/>
      <c r="AI166" s="75"/>
      <c r="AJ166" s="75"/>
      <c r="AK166" s="75"/>
      <c r="AL166" s="75"/>
      <c r="AM166" s="75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2:79" ht="14.25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75"/>
      <c r="AG167" s="75"/>
      <c r="AH167" s="75"/>
      <c r="AI167" s="75"/>
      <c r="AJ167" s="75"/>
      <c r="AK167" s="75"/>
      <c r="AL167" s="75"/>
      <c r="AM167" s="75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2:79" ht="14.25">
      <c r="B168" s="79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81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2:79" ht="14.25">
      <c r="B169" s="79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81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2:79" ht="14.25">
      <c r="B170" s="79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81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2:79" ht="14.25"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81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2:79" ht="14.25">
      <c r="B172" s="79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81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2:79" ht="14.25"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81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2:79" ht="14.25"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81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2:79" ht="14.25">
      <c r="B175" s="79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81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2:79" ht="14.25">
      <c r="B176" s="79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81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2:79" ht="14.25">
      <c r="B177" s="79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81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2:79" ht="14.25">
      <c r="B178" s="79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81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2:79" ht="14.25">
      <c r="B179" s="79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81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2:79" ht="14.25">
      <c r="B180" s="79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81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2:79" ht="14.25"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81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2:79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75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2:79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75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2:79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75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2:79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75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2:79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75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2:79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75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2:79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75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2:7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75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2:79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75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  <row r="191" spans="2:79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75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</row>
    <row r="192" spans="2:79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75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2:79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75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2:79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75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</row>
    <row r="195" spans="2:79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75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</row>
    <row r="196" spans="2:79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75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</row>
    <row r="197" spans="2:79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75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</row>
    <row r="198" spans="2:79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75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</row>
    <row r="199" spans="2:7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75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</row>
    <row r="200" spans="2:79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75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</row>
    <row r="201" spans="2:79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75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</row>
    <row r="202" spans="2:79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75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</row>
    <row r="203" spans="2:79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75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</row>
    <row r="204" spans="2:79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75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</row>
    <row r="205" spans="2:79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75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</row>
    <row r="206" spans="2:79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75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</row>
    <row r="207" spans="2:79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75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</row>
    <row r="208" spans="2:79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75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</row>
    <row r="209" spans="2:7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75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</row>
    <row r="210" spans="2:79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75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</row>
    <row r="211" spans="2:79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75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</row>
    <row r="212" spans="2:7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75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</row>
    <row r="213" spans="2:79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75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</row>
    <row r="214" spans="2:7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75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</row>
    <row r="215" spans="2:79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75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</row>
    <row r="216" spans="2:79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75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</row>
    <row r="217" spans="2:79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75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</row>
    <row r="218" spans="2:79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75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</row>
    <row r="219" spans="2:7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75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</sheetData>
  <mergeCells count="10"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</vt:lpstr>
      <vt:lpstr>DGA!Área_de_impresión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2020-11-19T19:45:39Z</dcterms:created>
  <dcterms:modified xsi:type="dcterms:W3CDTF">2020-11-19T19:45:58Z</dcterms:modified>
</cp:coreProperties>
</file>