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DGII" sheetId="1" r:id="rId1"/>
  </sheets>
  <externalReferences>
    <externalReference r:id="rId2"/>
    <externalReference r:id="rId3"/>
    <externalReference r:id="rId4"/>
  </externalReferences>
  <definedNames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DGII!$B$4:$AD$72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DGII!$4:$8</definedName>
  </definedNames>
  <calcPr calcId="145621"/>
</workbook>
</file>

<file path=xl/calcChain.xml><?xml version="1.0" encoding="utf-8"?>
<calcChain xmlns="http://schemas.openxmlformats.org/spreadsheetml/2006/main">
  <c r="AB71" i="1" l="1"/>
  <c r="O71" i="1"/>
  <c r="Y70" i="1"/>
  <c r="X70" i="1"/>
  <c r="W70" i="1"/>
  <c r="V70" i="1"/>
  <c r="U70" i="1"/>
  <c r="T70" i="1"/>
  <c r="S70" i="1"/>
  <c r="R70" i="1"/>
  <c r="Q70" i="1"/>
  <c r="Q72" i="1" s="1"/>
  <c r="P70" i="1"/>
  <c r="O70" i="1"/>
  <c r="AB69" i="1"/>
  <c r="O69" i="1"/>
  <c r="AB66" i="1"/>
  <c r="O66" i="1"/>
  <c r="AB65" i="1"/>
  <c r="AC65" i="1" s="1"/>
  <c r="AB64" i="1"/>
  <c r="AC64" i="1" s="1"/>
  <c r="AB63" i="1"/>
  <c r="O63" i="1"/>
  <c r="AC63" i="1" s="1"/>
  <c r="AB62" i="1"/>
  <c r="O62" i="1"/>
  <c r="AB61" i="1"/>
  <c r="O61" i="1"/>
  <c r="AC61" i="1" s="1"/>
  <c r="P60" i="1"/>
  <c r="AB60" i="1" s="1"/>
  <c r="D60" i="1"/>
  <c r="D59" i="1" s="1"/>
  <c r="D58" i="1" s="1"/>
  <c r="C60" i="1"/>
  <c r="AA59" i="1"/>
  <c r="Z59" i="1"/>
  <c r="Z58" i="1" s="1"/>
  <c r="Z57" i="1" s="1"/>
  <c r="Y59" i="1"/>
  <c r="X59" i="1"/>
  <c r="W59" i="1"/>
  <c r="W58" i="1" s="1"/>
  <c r="W57" i="1" s="1"/>
  <c r="V59" i="1"/>
  <c r="V58" i="1" s="1"/>
  <c r="U59" i="1"/>
  <c r="T59" i="1"/>
  <c r="T58" i="1" s="1"/>
  <c r="T57" i="1" s="1"/>
  <c r="S59" i="1"/>
  <c r="R59" i="1"/>
  <c r="Q59" i="1"/>
  <c r="Q58" i="1" s="1"/>
  <c r="Q57" i="1" s="1"/>
  <c r="N59" i="1"/>
  <c r="N58" i="1" s="1"/>
  <c r="N57" i="1" s="1"/>
  <c r="M59" i="1"/>
  <c r="L59" i="1"/>
  <c r="K59" i="1"/>
  <c r="K58" i="1" s="1"/>
  <c r="J59" i="1"/>
  <c r="J58" i="1" s="1"/>
  <c r="I59" i="1"/>
  <c r="H59" i="1"/>
  <c r="H58" i="1" s="1"/>
  <c r="H57" i="1" s="1"/>
  <c r="G59" i="1"/>
  <c r="F59" i="1"/>
  <c r="E59" i="1"/>
  <c r="E58" i="1" s="1"/>
  <c r="E57" i="1" s="1"/>
  <c r="C59" i="1"/>
  <c r="AA58" i="1"/>
  <c r="AA57" i="1" s="1"/>
  <c r="Y58" i="1"/>
  <c r="Y57" i="1" s="1"/>
  <c r="X58" i="1"/>
  <c r="U58" i="1"/>
  <c r="U57" i="1" s="1"/>
  <c r="S58" i="1"/>
  <c r="R58" i="1"/>
  <c r="M58" i="1"/>
  <c r="L58" i="1"/>
  <c r="I58" i="1"/>
  <c r="I57" i="1" s="1"/>
  <c r="G58" i="1"/>
  <c r="F58" i="1"/>
  <c r="C58" i="1"/>
  <c r="C57" i="1" s="1"/>
  <c r="X57" i="1"/>
  <c r="V57" i="1"/>
  <c r="S57" i="1"/>
  <c r="R57" i="1"/>
  <c r="M57" i="1"/>
  <c r="L57" i="1"/>
  <c r="K57" i="1"/>
  <c r="J57" i="1"/>
  <c r="G57" i="1"/>
  <c r="F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N56" i="1"/>
  <c r="M56" i="1"/>
  <c r="L56" i="1"/>
  <c r="K56" i="1"/>
  <c r="J56" i="1"/>
  <c r="I56" i="1"/>
  <c r="H56" i="1"/>
  <c r="G56" i="1"/>
  <c r="F56" i="1"/>
  <c r="E56" i="1"/>
  <c r="D56" i="1"/>
  <c r="C56" i="1"/>
  <c r="O56" i="1" s="1"/>
  <c r="AA55" i="1"/>
  <c r="Z55" i="1"/>
  <c r="Z53" i="1" s="1"/>
  <c r="Z49" i="1" s="1"/>
  <c r="Y55" i="1"/>
  <c r="X55" i="1"/>
  <c r="W55" i="1"/>
  <c r="V55" i="1"/>
  <c r="U55" i="1"/>
  <c r="T55" i="1"/>
  <c r="T53" i="1" s="1"/>
  <c r="S55" i="1"/>
  <c r="R55" i="1"/>
  <c r="Q55" i="1"/>
  <c r="P55" i="1"/>
  <c r="N55" i="1"/>
  <c r="N53" i="1" s="1"/>
  <c r="M55" i="1"/>
  <c r="L55" i="1"/>
  <c r="K55" i="1"/>
  <c r="J55" i="1"/>
  <c r="I55" i="1"/>
  <c r="H55" i="1"/>
  <c r="G55" i="1"/>
  <c r="F55" i="1"/>
  <c r="E55" i="1"/>
  <c r="D55" i="1"/>
  <c r="C55" i="1"/>
  <c r="O55" i="1" s="1"/>
  <c r="AA54" i="1"/>
  <c r="Z54" i="1"/>
  <c r="Y54" i="1"/>
  <c r="X54" i="1"/>
  <c r="X53" i="1" s="1"/>
  <c r="X49" i="1" s="1"/>
  <c r="W54" i="1"/>
  <c r="V54" i="1"/>
  <c r="U54" i="1"/>
  <c r="T54" i="1"/>
  <c r="S54" i="1"/>
  <c r="R54" i="1"/>
  <c r="R53" i="1" s="1"/>
  <c r="R49" i="1" s="1"/>
  <c r="R9" i="1" s="1"/>
  <c r="R67" i="1" s="1"/>
  <c r="Q54" i="1"/>
  <c r="Q53" i="1" s="1"/>
  <c r="Q49" i="1" s="1"/>
  <c r="P54" i="1"/>
  <c r="N54" i="1"/>
  <c r="M54" i="1"/>
  <c r="L54" i="1"/>
  <c r="L53" i="1" s="1"/>
  <c r="K54" i="1"/>
  <c r="K53" i="1" s="1"/>
  <c r="K49" i="1" s="1"/>
  <c r="J54" i="1"/>
  <c r="J53" i="1" s="1"/>
  <c r="I54" i="1"/>
  <c r="H54" i="1"/>
  <c r="G54" i="1"/>
  <c r="F54" i="1"/>
  <c r="F53" i="1" s="1"/>
  <c r="E54" i="1"/>
  <c r="E53" i="1" s="1"/>
  <c r="E49" i="1" s="1"/>
  <c r="D54" i="1"/>
  <c r="D53" i="1" s="1"/>
  <c r="C54" i="1"/>
  <c r="AA53" i="1"/>
  <c r="W53" i="1"/>
  <c r="W49" i="1" s="1"/>
  <c r="V53" i="1"/>
  <c r="U53" i="1"/>
  <c r="P53" i="1"/>
  <c r="I53" i="1"/>
  <c r="H53" i="1"/>
  <c r="C53" i="1"/>
  <c r="AC52" i="1"/>
  <c r="AB52" i="1"/>
  <c r="O52" i="1"/>
  <c r="AB51" i="1"/>
  <c r="O51" i="1"/>
  <c r="AA50" i="1"/>
  <c r="Z50" i="1"/>
  <c r="Y50" i="1"/>
  <c r="X50" i="1"/>
  <c r="W50" i="1"/>
  <c r="V50" i="1"/>
  <c r="V49" i="1" s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T49" i="1"/>
  <c r="L49" i="1"/>
  <c r="H49" i="1"/>
  <c r="F49" i="1"/>
  <c r="AA48" i="1"/>
  <c r="Z48" i="1"/>
  <c r="Y48" i="1"/>
  <c r="X48" i="1"/>
  <c r="W48" i="1"/>
  <c r="V48" i="1"/>
  <c r="U48" i="1"/>
  <c r="T48" i="1"/>
  <c r="S48" i="1"/>
  <c r="R48" i="1"/>
  <c r="Q48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AA47" i="1"/>
  <c r="Z47" i="1"/>
  <c r="Y47" i="1"/>
  <c r="X47" i="1"/>
  <c r="W47" i="1"/>
  <c r="V47" i="1"/>
  <c r="U47" i="1"/>
  <c r="T47" i="1"/>
  <c r="S47" i="1"/>
  <c r="R47" i="1"/>
  <c r="Q47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AD46" i="1"/>
  <c r="AC46" i="1"/>
  <c r="AB46" i="1"/>
  <c r="O46" i="1"/>
  <c r="AA45" i="1"/>
  <c r="AA44" i="1" s="1"/>
  <c r="Z45" i="1"/>
  <c r="Z44" i="1" s="1"/>
  <c r="Y45" i="1"/>
  <c r="X45" i="1"/>
  <c r="W45" i="1"/>
  <c r="W44" i="1" s="1"/>
  <c r="V45" i="1"/>
  <c r="V44" i="1" s="1"/>
  <c r="U45" i="1"/>
  <c r="U44" i="1" s="1"/>
  <c r="T45" i="1"/>
  <c r="T44" i="1" s="1"/>
  <c r="S45" i="1"/>
  <c r="R45" i="1"/>
  <c r="Q45" i="1"/>
  <c r="Q44" i="1" s="1"/>
  <c r="P45" i="1"/>
  <c r="P44" i="1" s="1"/>
  <c r="N45" i="1"/>
  <c r="N44" i="1" s="1"/>
  <c r="M45" i="1"/>
  <c r="L45" i="1"/>
  <c r="K45" i="1"/>
  <c r="K44" i="1" s="1"/>
  <c r="J45" i="1"/>
  <c r="J44" i="1" s="1"/>
  <c r="I45" i="1"/>
  <c r="I44" i="1" s="1"/>
  <c r="H45" i="1"/>
  <c r="H44" i="1" s="1"/>
  <c r="G45" i="1"/>
  <c r="F45" i="1"/>
  <c r="E45" i="1"/>
  <c r="E44" i="1" s="1"/>
  <c r="D45" i="1"/>
  <c r="D44" i="1" s="1"/>
  <c r="C45" i="1"/>
  <c r="O45" i="1" s="1"/>
  <c r="O44" i="1" s="1"/>
  <c r="Y44" i="1"/>
  <c r="X44" i="1"/>
  <c r="S44" i="1"/>
  <c r="R44" i="1"/>
  <c r="M44" i="1"/>
  <c r="L44" i="1"/>
  <c r="G44" i="1"/>
  <c r="F44" i="1"/>
  <c r="C44" i="1"/>
  <c r="AB43" i="1"/>
  <c r="AC43" i="1" s="1"/>
  <c r="AD43" i="1" s="1"/>
  <c r="O43" i="1"/>
  <c r="AA42" i="1"/>
  <c r="Z42" i="1"/>
  <c r="Y42" i="1"/>
  <c r="X42" i="1"/>
  <c r="W42" i="1"/>
  <c r="V42" i="1"/>
  <c r="U42" i="1"/>
  <c r="T42" i="1"/>
  <c r="S42" i="1"/>
  <c r="R42" i="1"/>
  <c r="P42" i="1"/>
  <c r="AB42" i="1" s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AA41" i="1"/>
  <c r="Z41" i="1"/>
  <c r="Y41" i="1"/>
  <c r="Y38" i="1" s="1"/>
  <c r="X41" i="1"/>
  <c r="W41" i="1"/>
  <c r="W38" i="1" s="1"/>
  <c r="V41" i="1"/>
  <c r="U41" i="1"/>
  <c r="T41" i="1"/>
  <c r="S41" i="1"/>
  <c r="S38" i="1" s="1"/>
  <c r="R41" i="1"/>
  <c r="Q41" i="1"/>
  <c r="P41" i="1"/>
  <c r="N41" i="1"/>
  <c r="M41" i="1"/>
  <c r="L41" i="1"/>
  <c r="K41" i="1"/>
  <c r="K38" i="1" s="1"/>
  <c r="J41" i="1"/>
  <c r="I41" i="1"/>
  <c r="H41" i="1"/>
  <c r="G41" i="1"/>
  <c r="F41" i="1"/>
  <c r="E41" i="1"/>
  <c r="E38" i="1" s="1"/>
  <c r="D41" i="1"/>
  <c r="C41" i="1"/>
  <c r="AA40" i="1"/>
  <c r="Z40" i="1"/>
  <c r="Y40" i="1"/>
  <c r="X40" i="1"/>
  <c r="X38" i="1" s="1"/>
  <c r="W40" i="1"/>
  <c r="V40" i="1"/>
  <c r="U40" i="1"/>
  <c r="T40" i="1"/>
  <c r="S40" i="1"/>
  <c r="R40" i="1"/>
  <c r="Q40" i="1"/>
  <c r="P40" i="1"/>
  <c r="AB40" i="1" s="1"/>
  <c r="N40" i="1"/>
  <c r="M40" i="1"/>
  <c r="L40" i="1"/>
  <c r="L38" i="1" s="1"/>
  <c r="K40" i="1"/>
  <c r="J40" i="1"/>
  <c r="I40" i="1"/>
  <c r="H40" i="1"/>
  <c r="G40" i="1"/>
  <c r="F40" i="1"/>
  <c r="E40" i="1"/>
  <c r="D40" i="1"/>
  <c r="C40" i="1"/>
  <c r="O40" i="1" s="1"/>
  <c r="AA39" i="1"/>
  <c r="Z39" i="1"/>
  <c r="Y39" i="1"/>
  <c r="X39" i="1"/>
  <c r="W39" i="1"/>
  <c r="V39" i="1"/>
  <c r="V38" i="1" s="1"/>
  <c r="U39" i="1"/>
  <c r="T39" i="1"/>
  <c r="T38" i="1" s="1"/>
  <c r="S39" i="1"/>
  <c r="R39" i="1"/>
  <c r="Q39" i="1"/>
  <c r="P39" i="1"/>
  <c r="P38" i="1" s="1"/>
  <c r="N39" i="1"/>
  <c r="M39" i="1"/>
  <c r="L39" i="1"/>
  <c r="K39" i="1"/>
  <c r="J39" i="1"/>
  <c r="I39" i="1"/>
  <c r="H39" i="1"/>
  <c r="H38" i="1" s="1"/>
  <c r="G39" i="1"/>
  <c r="F39" i="1"/>
  <c r="E39" i="1"/>
  <c r="D39" i="1"/>
  <c r="C39" i="1"/>
  <c r="Z38" i="1"/>
  <c r="R38" i="1"/>
  <c r="Q38" i="1"/>
  <c r="N38" i="1"/>
  <c r="M38" i="1"/>
  <c r="G38" i="1"/>
  <c r="F38" i="1"/>
  <c r="AB37" i="1"/>
  <c r="K37" i="1"/>
  <c r="J37" i="1"/>
  <c r="H37" i="1"/>
  <c r="O37" i="1" s="1"/>
  <c r="G37" i="1"/>
  <c r="F37" i="1"/>
  <c r="AA36" i="1"/>
  <c r="Z36" i="1"/>
  <c r="Y36" i="1"/>
  <c r="Y29" i="1" s="1"/>
  <c r="Y26" i="1" s="1"/>
  <c r="X36" i="1"/>
  <c r="W36" i="1"/>
  <c r="V36" i="1"/>
  <c r="U36" i="1"/>
  <c r="T36" i="1"/>
  <c r="S36" i="1"/>
  <c r="R36" i="1"/>
  <c r="Q36" i="1"/>
  <c r="P36" i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AA35" i="1"/>
  <c r="Z35" i="1"/>
  <c r="Y35" i="1"/>
  <c r="X35" i="1"/>
  <c r="W35" i="1"/>
  <c r="V35" i="1"/>
  <c r="U35" i="1"/>
  <c r="T35" i="1"/>
  <c r="S35" i="1"/>
  <c r="R35" i="1"/>
  <c r="R29" i="1" s="1"/>
  <c r="Q35" i="1"/>
  <c r="P35" i="1"/>
  <c r="AB35" i="1" s="1"/>
  <c r="N35" i="1"/>
  <c r="M35" i="1"/>
  <c r="M29" i="1" s="1"/>
  <c r="M26" i="1" s="1"/>
  <c r="L35" i="1"/>
  <c r="L29" i="1" s="1"/>
  <c r="K35" i="1"/>
  <c r="J35" i="1"/>
  <c r="J29" i="1" s="1"/>
  <c r="I35" i="1"/>
  <c r="H35" i="1"/>
  <c r="G35" i="1"/>
  <c r="F35" i="1"/>
  <c r="E35" i="1"/>
  <c r="D35" i="1"/>
  <c r="D29" i="1" s="1"/>
  <c r="C35" i="1"/>
  <c r="AB34" i="1"/>
  <c r="AC34" i="1" s="1"/>
  <c r="AD34" i="1" s="1"/>
  <c r="O34" i="1"/>
  <c r="AB33" i="1"/>
  <c r="AC33" i="1" s="1"/>
  <c r="AD33" i="1" s="1"/>
  <c r="O33" i="1"/>
  <c r="AB32" i="1"/>
  <c r="AC32" i="1" s="1"/>
  <c r="AD32" i="1" s="1"/>
  <c r="O32" i="1"/>
  <c r="AA31" i="1"/>
  <c r="Z31" i="1"/>
  <c r="Y31" i="1"/>
  <c r="X31" i="1"/>
  <c r="W31" i="1"/>
  <c r="V31" i="1"/>
  <c r="U31" i="1"/>
  <c r="T31" i="1"/>
  <c r="S31" i="1"/>
  <c r="R31" i="1"/>
  <c r="Q31" i="1"/>
  <c r="P31" i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AA30" i="1"/>
  <c r="AA29" i="1" s="1"/>
  <c r="Z30" i="1"/>
  <c r="Y30" i="1"/>
  <c r="X30" i="1"/>
  <c r="W30" i="1"/>
  <c r="V30" i="1"/>
  <c r="U30" i="1"/>
  <c r="U29" i="1" s="1"/>
  <c r="T30" i="1"/>
  <c r="S30" i="1"/>
  <c r="R30" i="1"/>
  <c r="Q30" i="1"/>
  <c r="P30" i="1"/>
  <c r="N30" i="1"/>
  <c r="M30" i="1"/>
  <c r="L30" i="1"/>
  <c r="K30" i="1"/>
  <c r="J30" i="1"/>
  <c r="I30" i="1"/>
  <c r="I29" i="1" s="1"/>
  <c r="H30" i="1"/>
  <c r="G30" i="1"/>
  <c r="F30" i="1"/>
  <c r="E30" i="1"/>
  <c r="D30" i="1"/>
  <c r="C30" i="1"/>
  <c r="C29" i="1" s="1"/>
  <c r="X29" i="1"/>
  <c r="W29" i="1"/>
  <c r="V29" i="1"/>
  <c r="S29" i="1"/>
  <c r="Q29" i="1"/>
  <c r="P29" i="1"/>
  <c r="K29" i="1"/>
  <c r="G29" i="1"/>
  <c r="F29" i="1"/>
  <c r="F26" i="1" s="1"/>
  <c r="E29" i="1"/>
  <c r="AA28" i="1"/>
  <c r="AA27" i="1" s="1"/>
  <c r="Z28" i="1"/>
  <c r="Y28" i="1"/>
  <c r="X28" i="1"/>
  <c r="W28" i="1"/>
  <c r="W27" i="1" s="1"/>
  <c r="W26" i="1" s="1"/>
  <c r="V28" i="1"/>
  <c r="U28" i="1"/>
  <c r="T28" i="1"/>
  <c r="T27" i="1" s="1"/>
  <c r="S28" i="1"/>
  <c r="R28" i="1"/>
  <c r="Q28" i="1"/>
  <c r="Q27" i="1" s="1"/>
  <c r="Q26" i="1" s="1"/>
  <c r="P28" i="1"/>
  <c r="N28" i="1"/>
  <c r="N27" i="1" s="1"/>
  <c r="M28" i="1"/>
  <c r="L28" i="1"/>
  <c r="K28" i="1"/>
  <c r="K27" i="1" s="1"/>
  <c r="K26" i="1" s="1"/>
  <c r="J28" i="1"/>
  <c r="I28" i="1"/>
  <c r="H28" i="1"/>
  <c r="H27" i="1" s="1"/>
  <c r="G28" i="1"/>
  <c r="F28" i="1"/>
  <c r="E28" i="1"/>
  <c r="E27" i="1" s="1"/>
  <c r="E26" i="1" s="1"/>
  <c r="D28" i="1"/>
  <c r="C28" i="1"/>
  <c r="C27" i="1" s="1"/>
  <c r="Z27" i="1"/>
  <c r="Y27" i="1"/>
  <c r="X27" i="1"/>
  <c r="V27" i="1"/>
  <c r="U27" i="1"/>
  <c r="S27" i="1"/>
  <c r="R27" i="1"/>
  <c r="P27" i="1"/>
  <c r="P26" i="1" s="1"/>
  <c r="M27" i="1"/>
  <c r="L27" i="1"/>
  <c r="J27" i="1"/>
  <c r="I27" i="1"/>
  <c r="G27" i="1"/>
  <c r="F27" i="1"/>
  <c r="D27" i="1"/>
  <c r="V26" i="1"/>
  <c r="R26" i="1"/>
  <c r="G26" i="1"/>
  <c r="AA25" i="1"/>
  <c r="AA16" i="1" s="1"/>
  <c r="Z25" i="1"/>
  <c r="Y25" i="1"/>
  <c r="X25" i="1"/>
  <c r="W25" i="1"/>
  <c r="V25" i="1"/>
  <c r="U25" i="1"/>
  <c r="T25" i="1"/>
  <c r="S25" i="1"/>
  <c r="R25" i="1"/>
  <c r="Q25" i="1"/>
  <c r="P25" i="1"/>
  <c r="AB25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AB24" i="1"/>
  <c r="AC24" i="1" s="1"/>
  <c r="AD24" i="1" s="1"/>
  <c r="O24" i="1"/>
  <c r="AA23" i="1"/>
  <c r="Z23" i="1"/>
  <c r="Y23" i="1"/>
  <c r="X23" i="1"/>
  <c r="W23" i="1"/>
  <c r="V23" i="1"/>
  <c r="U23" i="1"/>
  <c r="T23" i="1"/>
  <c r="S23" i="1"/>
  <c r="R23" i="1"/>
  <c r="Q23" i="1"/>
  <c r="P23" i="1"/>
  <c r="AB23" i="1" s="1"/>
  <c r="N23" i="1"/>
  <c r="M23" i="1"/>
  <c r="M17" i="1" s="1"/>
  <c r="M16" i="1" s="1"/>
  <c r="L23" i="1"/>
  <c r="K23" i="1"/>
  <c r="J23" i="1"/>
  <c r="I23" i="1"/>
  <c r="H23" i="1"/>
  <c r="G23" i="1"/>
  <c r="F23" i="1"/>
  <c r="E23" i="1"/>
  <c r="D23" i="1"/>
  <c r="C23" i="1"/>
  <c r="AC22" i="1"/>
  <c r="AD22" i="1" s="1"/>
  <c r="AB22" i="1"/>
  <c r="O22" i="1"/>
  <c r="AA21" i="1"/>
  <c r="Z21" i="1"/>
  <c r="Y21" i="1"/>
  <c r="X21" i="1"/>
  <c r="W21" i="1"/>
  <c r="V21" i="1"/>
  <c r="U21" i="1"/>
  <c r="T21" i="1"/>
  <c r="S21" i="1"/>
  <c r="R21" i="1"/>
  <c r="Q21" i="1"/>
  <c r="P21" i="1"/>
  <c r="AB21" i="1" s="1"/>
  <c r="N21" i="1"/>
  <c r="M21" i="1"/>
  <c r="L21" i="1"/>
  <c r="K21" i="1"/>
  <c r="J21" i="1"/>
  <c r="I21" i="1"/>
  <c r="H21" i="1"/>
  <c r="G21" i="1"/>
  <c r="F21" i="1"/>
  <c r="E21" i="1"/>
  <c r="D21" i="1"/>
  <c r="C21" i="1"/>
  <c r="AA20" i="1"/>
  <c r="Z20" i="1"/>
  <c r="Y20" i="1"/>
  <c r="X20" i="1"/>
  <c r="W20" i="1"/>
  <c r="V20" i="1"/>
  <c r="U20" i="1"/>
  <c r="T20" i="1"/>
  <c r="S20" i="1"/>
  <c r="R20" i="1"/>
  <c r="Q20" i="1"/>
  <c r="P20" i="1"/>
  <c r="AB20" i="1" s="1"/>
  <c r="N20" i="1"/>
  <c r="M20" i="1"/>
  <c r="L20" i="1"/>
  <c r="K20" i="1"/>
  <c r="J20" i="1"/>
  <c r="I20" i="1"/>
  <c r="H20" i="1"/>
  <c r="G20" i="1"/>
  <c r="F20" i="1"/>
  <c r="E20" i="1"/>
  <c r="D20" i="1"/>
  <c r="C20" i="1"/>
  <c r="AA19" i="1"/>
  <c r="Z19" i="1"/>
  <c r="Y19" i="1"/>
  <c r="X19" i="1"/>
  <c r="X17" i="1" s="1"/>
  <c r="X16" i="1" s="1"/>
  <c r="W19" i="1"/>
  <c r="W17" i="1" s="1"/>
  <c r="W16" i="1" s="1"/>
  <c r="V19" i="1"/>
  <c r="U19" i="1"/>
  <c r="T19" i="1"/>
  <c r="S19" i="1"/>
  <c r="R19" i="1"/>
  <c r="Q19" i="1"/>
  <c r="P19" i="1"/>
  <c r="N19" i="1"/>
  <c r="M19" i="1"/>
  <c r="L19" i="1"/>
  <c r="K19" i="1"/>
  <c r="K17" i="1" s="1"/>
  <c r="K16" i="1" s="1"/>
  <c r="K10" i="1" s="1"/>
  <c r="K9" i="1" s="1"/>
  <c r="K67" i="1" s="1"/>
  <c r="K72" i="1" s="1"/>
  <c r="J19" i="1"/>
  <c r="I19" i="1"/>
  <c r="H19" i="1"/>
  <c r="G19" i="1"/>
  <c r="F19" i="1"/>
  <c r="E19" i="1"/>
  <c r="E17" i="1" s="1"/>
  <c r="E16" i="1" s="1"/>
  <c r="D19" i="1"/>
  <c r="C19" i="1"/>
  <c r="AA18" i="1"/>
  <c r="AA17" i="1" s="1"/>
  <c r="Z18" i="1"/>
  <c r="Z17" i="1" s="1"/>
  <c r="Z16" i="1" s="1"/>
  <c r="Y18" i="1"/>
  <c r="X18" i="1"/>
  <c r="W18" i="1"/>
  <c r="V18" i="1"/>
  <c r="U18" i="1"/>
  <c r="U17" i="1" s="1"/>
  <c r="T18" i="1"/>
  <c r="T17" i="1" s="1"/>
  <c r="T16" i="1" s="1"/>
  <c r="S18" i="1"/>
  <c r="S17" i="1" s="1"/>
  <c r="S16" i="1" s="1"/>
  <c r="R18" i="1"/>
  <c r="Q18" i="1"/>
  <c r="P18" i="1"/>
  <c r="P17" i="1" s="1"/>
  <c r="P16" i="1" s="1"/>
  <c r="N18" i="1"/>
  <c r="N17" i="1" s="1"/>
  <c r="N16" i="1" s="1"/>
  <c r="M18" i="1"/>
  <c r="L18" i="1"/>
  <c r="K18" i="1"/>
  <c r="J18" i="1"/>
  <c r="I18" i="1"/>
  <c r="I17" i="1" s="1"/>
  <c r="I16" i="1" s="1"/>
  <c r="H18" i="1"/>
  <c r="G18" i="1"/>
  <c r="F18" i="1"/>
  <c r="E18" i="1"/>
  <c r="D18" i="1"/>
  <c r="D17" i="1" s="1"/>
  <c r="D16" i="1" s="1"/>
  <c r="C18" i="1"/>
  <c r="C17" i="1" s="1"/>
  <c r="Y17" i="1"/>
  <c r="Y16" i="1" s="1"/>
  <c r="R17" i="1"/>
  <c r="R16" i="1" s="1"/>
  <c r="Q17" i="1"/>
  <c r="Q16" i="1" s="1"/>
  <c r="Q10" i="1" s="1"/>
  <c r="Q9" i="1" s="1"/>
  <c r="Q67" i="1" s="1"/>
  <c r="J17" i="1"/>
  <c r="J16" i="1" s="1"/>
  <c r="H17" i="1"/>
  <c r="H16" i="1" s="1"/>
  <c r="F17" i="1"/>
  <c r="F16" i="1" s="1"/>
  <c r="C16" i="1"/>
  <c r="AA15" i="1"/>
  <c r="Z15" i="1"/>
  <c r="Y15" i="1"/>
  <c r="X15" i="1"/>
  <c r="W15" i="1"/>
  <c r="V15" i="1"/>
  <c r="U15" i="1"/>
  <c r="T15" i="1"/>
  <c r="S15" i="1"/>
  <c r="R15" i="1"/>
  <c r="Q15" i="1"/>
  <c r="P15" i="1"/>
  <c r="AB15" i="1" s="1"/>
  <c r="N15" i="1"/>
  <c r="M15" i="1"/>
  <c r="L15" i="1"/>
  <c r="K15" i="1"/>
  <c r="J15" i="1"/>
  <c r="J11" i="1" s="1"/>
  <c r="I15" i="1"/>
  <c r="H15" i="1"/>
  <c r="G15" i="1"/>
  <c r="F15" i="1"/>
  <c r="E15" i="1"/>
  <c r="D15" i="1"/>
  <c r="D11" i="1" s="1"/>
  <c r="C15" i="1"/>
  <c r="AA14" i="1"/>
  <c r="Z14" i="1"/>
  <c r="Y14" i="1"/>
  <c r="X14" i="1"/>
  <c r="W14" i="1"/>
  <c r="V14" i="1"/>
  <c r="V11" i="1" s="1"/>
  <c r="U14" i="1"/>
  <c r="T14" i="1"/>
  <c r="T11" i="1" s="1"/>
  <c r="S14" i="1"/>
  <c r="R14" i="1"/>
  <c r="Q14" i="1"/>
  <c r="P14" i="1"/>
  <c r="AB14" i="1" s="1"/>
  <c r="N14" i="1"/>
  <c r="M14" i="1"/>
  <c r="M11" i="1" s="1"/>
  <c r="M10" i="1" s="1"/>
  <c r="L14" i="1"/>
  <c r="K14" i="1"/>
  <c r="J14" i="1"/>
  <c r="I14" i="1"/>
  <c r="H14" i="1"/>
  <c r="G14" i="1"/>
  <c r="F14" i="1"/>
  <c r="E14" i="1"/>
  <c r="D14" i="1"/>
  <c r="C14" i="1"/>
  <c r="AA13" i="1"/>
  <c r="Z13" i="1"/>
  <c r="Y13" i="1"/>
  <c r="X13" i="1"/>
  <c r="W13" i="1"/>
  <c r="W11" i="1" s="1"/>
  <c r="W10" i="1" s="1"/>
  <c r="V13" i="1"/>
  <c r="U13" i="1"/>
  <c r="T13" i="1"/>
  <c r="S13" i="1"/>
  <c r="R13" i="1"/>
  <c r="Q13" i="1"/>
  <c r="Q11" i="1" s="1"/>
  <c r="P13" i="1"/>
  <c r="N13" i="1"/>
  <c r="M13" i="1"/>
  <c r="L13" i="1"/>
  <c r="K13" i="1"/>
  <c r="K11" i="1" s="1"/>
  <c r="J13" i="1"/>
  <c r="I13" i="1"/>
  <c r="H13" i="1"/>
  <c r="G13" i="1"/>
  <c r="F13" i="1"/>
  <c r="E13" i="1"/>
  <c r="E11" i="1" s="1"/>
  <c r="D13" i="1"/>
  <c r="C13" i="1"/>
  <c r="O13" i="1" s="1"/>
  <c r="AA12" i="1"/>
  <c r="Z12" i="1"/>
  <c r="Y12" i="1"/>
  <c r="X12" i="1"/>
  <c r="X11" i="1" s="1"/>
  <c r="W12" i="1"/>
  <c r="V12" i="1"/>
  <c r="U12" i="1"/>
  <c r="T12" i="1"/>
  <c r="S12" i="1"/>
  <c r="R12" i="1"/>
  <c r="Q12" i="1"/>
  <c r="P12" i="1"/>
  <c r="AB12" i="1" s="1"/>
  <c r="N12" i="1"/>
  <c r="N11" i="1" s="1"/>
  <c r="M12" i="1"/>
  <c r="L12" i="1"/>
  <c r="L11" i="1" s="1"/>
  <c r="K12" i="1"/>
  <c r="J12" i="1"/>
  <c r="I12" i="1"/>
  <c r="H12" i="1"/>
  <c r="G12" i="1"/>
  <c r="F12" i="1"/>
  <c r="F11" i="1" s="1"/>
  <c r="F10" i="1" s="1"/>
  <c r="F9" i="1" s="1"/>
  <c r="F67" i="1" s="1"/>
  <c r="F72" i="1" s="1"/>
  <c r="E12" i="1"/>
  <c r="D12" i="1"/>
  <c r="C12" i="1"/>
  <c r="Z11" i="1"/>
  <c r="Y11" i="1"/>
  <c r="S11" i="1"/>
  <c r="R11" i="1"/>
  <c r="P11" i="1"/>
  <c r="H11" i="1"/>
  <c r="G11" i="1"/>
  <c r="R10" i="1"/>
  <c r="L10" i="1" l="1"/>
  <c r="L9" i="1" s="1"/>
  <c r="L67" i="1" s="1"/>
  <c r="L72" i="1" s="1"/>
  <c r="D26" i="1"/>
  <c r="AC23" i="1"/>
  <c r="AD23" i="1" s="1"/>
  <c r="AC40" i="1"/>
  <c r="AD40" i="1" s="1"/>
  <c r="AC42" i="1"/>
  <c r="AD42" i="1" s="1"/>
  <c r="AC25" i="1"/>
  <c r="AD25" i="1" s="1"/>
  <c r="P10" i="1"/>
  <c r="W9" i="1"/>
  <c r="W67" i="1" s="1"/>
  <c r="D10" i="1"/>
  <c r="D9" i="1" s="1"/>
  <c r="D67" i="1" s="1"/>
  <c r="D72" i="1" s="1"/>
  <c r="AC21" i="1"/>
  <c r="AD21" i="1" s="1"/>
  <c r="E10" i="1"/>
  <c r="E9" i="1" s="1"/>
  <c r="E67" i="1" s="1"/>
  <c r="E72" i="1" s="1"/>
  <c r="S10" i="1"/>
  <c r="S9" i="1" s="1"/>
  <c r="S67" i="1" s="1"/>
  <c r="O18" i="1"/>
  <c r="O17" i="1" s="1"/>
  <c r="O16" i="1" s="1"/>
  <c r="L26" i="1"/>
  <c r="AB39" i="1"/>
  <c r="O14" i="1"/>
  <c r="AC14" i="1" s="1"/>
  <c r="AD14" i="1" s="1"/>
  <c r="AB18" i="1"/>
  <c r="O21" i="1"/>
  <c r="J26" i="1"/>
  <c r="J10" i="1" s="1"/>
  <c r="J9" i="1" s="1"/>
  <c r="J67" i="1" s="1"/>
  <c r="J72" i="1" s="1"/>
  <c r="D38" i="1"/>
  <c r="C11" i="1"/>
  <c r="I11" i="1"/>
  <c r="O12" i="1"/>
  <c r="AC12" i="1" s="1"/>
  <c r="AD12" i="1" s="1"/>
  <c r="AA11" i="1"/>
  <c r="C26" i="1"/>
  <c r="O28" i="1"/>
  <c r="O27" i="1" s="1"/>
  <c r="AB31" i="1"/>
  <c r="AC31" i="1" s="1"/>
  <c r="AD31" i="1" s="1"/>
  <c r="AB36" i="1"/>
  <c r="AC36" i="1" s="1"/>
  <c r="AD36" i="1" s="1"/>
  <c r="AB45" i="1"/>
  <c r="C49" i="1"/>
  <c r="U49" i="1"/>
  <c r="AA49" i="1"/>
  <c r="AC71" i="1"/>
  <c r="AD71" i="1" s="1"/>
  <c r="O15" i="1"/>
  <c r="AC15" i="1" s="1"/>
  <c r="AD15" i="1" s="1"/>
  <c r="L17" i="1"/>
  <c r="L16" i="1" s="1"/>
  <c r="AB19" i="1"/>
  <c r="AC19" i="1" s="1"/>
  <c r="AD19" i="1" s="1"/>
  <c r="G17" i="1"/>
  <c r="G16" i="1" s="1"/>
  <c r="G10" i="1" s="1"/>
  <c r="G9" i="1" s="1"/>
  <c r="G67" i="1" s="1"/>
  <c r="G72" i="1" s="1"/>
  <c r="X26" i="1"/>
  <c r="X10" i="1" s="1"/>
  <c r="X9" i="1" s="1"/>
  <c r="X67" i="1" s="1"/>
  <c r="X72" i="1" s="1"/>
  <c r="AB28" i="1"/>
  <c r="AC37" i="1"/>
  <c r="AD37" i="1" s="1"/>
  <c r="AB48" i="1"/>
  <c r="AC48" i="1" s="1"/>
  <c r="O60" i="1"/>
  <c r="O59" i="1" s="1"/>
  <c r="O58" i="1" s="1"/>
  <c r="O57" i="1" s="1"/>
  <c r="AB70" i="1"/>
  <c r="AB50" i="1"/>
  <c r="AC51" i="1"/>
  <c r="AD51" i="1" s="1"/>
  <c r="AB54" i="1"/>
  <c r="AB59" i="1"/>
  <c r="W72" i="1"/>
  <c r="O20" i="1"/>
  <c r="AC20" i="1" s="1"/>
  <c r="AD20" i="1" s="1"/>
  <c r="Z26" i="1"/>
  <c r="Z10" i="1" s="1"/>
  <c r="Z9" i="1" s="1"/>
  <c r="Z67" i="1" s="1"/>
  <c r="Z72" i="1" s="1"/>
  <c r="O30" i="1"/>
  <c r="R72" i="1"/>
  <c r="AB13" i="1"/>
  <c r="AC13" i="1" s="1"/>
  <c r="AD13" i="1" s="1"/>
  <c r="O23" i="1"/>
  <c r="U16" i="1"/>
  <c r="S26" i="1"/>
  <c r="Y10" i="1"/>
  <c r="AB30" i="1"/>
  <c r="Y49" i="1"/>
  <c r="V17" i="1"/>
  <c r="V16" i="1" s="1"/>
  <c r="V10" i="1" s="1"/>
  <c r="V9" i="1" s="1"/>
  <c r="V67" i="1" s="1"/>
  <c r="V72" i="1" s="1"/>
  <c r="J38" i="1"/>
  <c r="N49" i="1"/>
  <c r="AB56" i="1"/>
  <c r="AC56" i="1" s="1"/>
  <c r="AD56" i="1" s="1"/>
  <c r="U11" i="1"/>
  <c r="O19" i="1"/>
  <c r="I49" i="1"/>
  <c r="H29" i="1"/>
  <c r="H26" i="1" s="1"/>
  <c r="H10" i="1" s="1"/>
  <c r="H9" i="1" s="1"/>
  <c r="H67" i="1" s="1"/>
  <c r="H72" i="1" s="1"/>
  <c r="N29" i="1"/>
  <c r="N26" i="1" s="1"/>
  <c r="N10" i="1" s="1"/>
  <c r="N9" i="1" s="1"/>
  <c r="N67" i="1" s="1"/>
  <c r="N72" i="1" s="1"/>
  <c r="T29" i="1"/>
  <c r="T26" i="1" s="1"/>
  <c r="T10" i="1" s="1"/>
  <c r="T9" i="1" s="1"/>
  <c r="T67" i="1" s="1"/>
  <c r="T72" i="1" s="1"/>
  <c r="Z29" i="1"/>
  <c r="C38" i="1"/>
  <c r="I38" i="1"/>
  <c r="I26" i="1" s="1"/>
  <c r="O39" i="1"/>
  <c r="O38" i="1" s="1"/>
  <c r="U38" i="1"/>
  <c r="U26" i="1" s="1"/>
  <c r="AA38" i="1"/>
  <c r="AA26" i="1" s="1"/>
  <c r="O41" i="1"/>
  <c r="AB41" i="1"/>
  <c r="AC41" i="1" s="1"/>
  <c r="AD41" i="1" s="1"/>
  <c r="O54" i="1"/>
  <c r="O53" i="1" s="1"/>
  <c r="O49" i="1" s="1"/>
  <c r="AC66" i="1"/>
  <c r="J49" i="1"/>
  <c r="P49" i="1"/>
  <c r="S53" i="1"/>
  <c r="S49" i="1" s="1"/>
  <c r="Y53" i="1"/>
  <c r="AC62" i="1"/>
  <c r="AD62" i="1" s="1"/>
  <c r="AC69" i="1"/>
  <c r="AD69" i="1" s="1"/>
  <c r="S72" i="1"/>
  <c r="D49" i="1"/>
  <c r="O35" i="1"/>
  <c r="AC35" i="1" s="1"/>
  <c r="AD35" i="1" s="1"/>
  <c r="AB47" i="1"/>
  <c r="AC47" i="1" s="1"/>
  <c r="AD47" i="1" s="1"/>
  <c r="G53" i="1"/>
  <c r="G49" i="1" s="1"/>
  <c r="M53" i="1"/>
  <c r="M49" i="1" s="1"/>
  <c r="M9" i="1" s="1"/>
  <c r="M67" i="1" s="1"/>
  <c r="M72" i="1" s="1"/>
  <c r="AB55" i="1"/>
  <c r="AC55" i="1" s="1"/>
  <c r="AD55" i="1" s="1"/>
  <c r="P59" i="1"/>
  <c r="P58" i="1" s="1"/>
  <c r="P57" i="1" s="1"/>
  <c r="Y9" i="1" l="1"/>
  <c r="Y67" i="1" s="1"/>
  <c r="Y72" i="1" s="1"/>
  <c r="AC60" i="1"/>
  <c r="AD60" i="1" s="1"/>
  <c r="C10" i="1"/>
  <c r="C9" i="1" s="1"/>
  <c r="C67" i="1" s="1"/>
  <c r="C72" i="1" s="1"/>
  <c r="AB11" i="1"/>
  <c r="O29" i="1"/>
  <c r="AB53" i="1"/>
  <c r="AC53" i="1" s="1"/>
  <c r="AD53" i="1" s="1"/>
  <c r="AC54" i="1"/>
  <c r="AD54" i="1" s="1"/>
  <c r="O26" i="1"/>
  <c r="P9" i="1"/>
  <c r="P67" i="1" s="1"/>
  <c r="P72" i="1" s="1"/>
  <c r="U10" i="1"/>
  <c r="U9" i="1" s="1"/>
  <c r="U67" i="1" s="1"/>
  <c r="U72" i="1" s="1"/>
  <c r="AC50" i="1"/>
  <c r="AD50" i="1" s="1"/>
  <c r="AB27" i="1"/>
  <c r="AC28" i="1"/>
  <c r="AD28" i="1" s="1"/>
  <c r="AB44" i="1"/>
  <c r="AC44" i="1" s="1"/>
  <c r="AD44" i="1" s="1"/>
  <c r="AC45" i="1"/>
  <c r="AD45" i="1" s="1"/>
  <c r="AA10" i="1"/>
  <c r="AA9" i="1" s="1"/>
  <c r="AA67" i="1" s="1"/>
  <c r="AA72" i="1" s="1"/>
  <c r="O11" i="1"/>
  <c r="AC18" i="1"/>
  <c r="AD18" i="1" s="1"/>
  <c r="AB17" i="1"/>
  <c r="AC30" i="1"/>
  <c r="AD30" i="1" s="1"/>
  <c r="AB29" i="1"/>
  <c r="AB58" i="1"/>
  <c r="AC59" i="1"/>
  <c r="AD59" i="1" s="1"/>
  <c r="AC70" i="1"/>
  <c r="AD70" i="1" s="1"/>
  <c r="I10" i="1"/>
  <c r="I9" i="1" s="1"/>
  <c r="I67" i="1" s="1"/>
  <c r="I72" i="1" s="1"/>
  <c r="AC39" i="1"/>
  <c r="AD39" i="1" s="1"/>
  <c r="AB38" i="1"/>
  <c r="AC38" i="1" s="1"/>
  <c r="AD38" i="1" s="1"/>
  <c r="AC17" i="1" l="1"/>
  <c r="AD17" i="1" s="1"/>
  <c r="AB16" i="1"/>
  <c r="AC16" i="1" s="1"/>
  <c r="AD16" i="1" s="1"/>
  <c r="O10" i="1"/>
  <c r="O9" i="1" s="1"/>
  <c r="O67" i="1" s="1"/>
  <c r="O72" i="1" s="1"/>
  <c r="AB49" i="1"/>
  <c r="AC49" i="1" s="1"/>
  <c r="AD49" i="1" s="1"/>
  <c r="AC29" i="1"/>
  <c r="AD29" i="1" s="1"/>
  <c r="AC11" i="1"/>
  <c r="AD11" i="1" s="1"/>
  <c r="AC58" i="1"/>
  <c r="AD58" i="1" s="1"/>
  <c r="AB57" i="1"/>
  <c r="AC57" i="1" s="1"/>
  <c r="AD57" i="1" s="1"/>
  <c r="AC27" i="1"/>
  <c r="AD27" i="1" s="1"/>
  <c r="AB26" i="1"/>
  <c r="AC26" i="1" s="1"/>
  <c r="AD26" i="1" s="1"/>
  <c r="AB10" i="1" l="1"/>
  <c r="AC10" i="1" l="1"/>
  <c r="AD10" i="1" s="1"/>
  <c r="AB9" i="1"/>
  <c r="AC9" i="1" l="1"/>
  <c r="AD9" i="1" s="1"/>
  <c r="AB67" i="1"/>
  <c r="AC67" i="1" l="1"/>
  <c r="AD67" i="1" s="1"/>
  <c r="AB72" i="1"/>
  <c r="AC72" i="1" s="1"/>
  <c r="AD72" i="1" s="1"/>
</calcChain>
</file>

<file path=xl/sharedStrings.xml><?xml version="1.0" encoding="utf-8"?>
<sst xmlns="http://schemas.openxmlformats.org/spreadsheetml/2006/main" count="263" uniqueCount="88">
  <si>
    <t xml:space="preserve"> CUADRO No.2</t>
  </si>
  <si>
    <t>INGRESOS FISCALES COMPARADOS POR PARTIDAS, DIRECCION GENERAL DE IMPUESTOS INTERNOS</t>
  </si>
  <si>
    <t>ENERO-DICIEMBRE  2018/2017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</si>
  <si>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</si>
  <si>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</si>
  <si>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</si>
  <si>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</si>
  <si>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</si>
  <si>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</si>
  <si>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</si>
  <si>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</si>
  <si>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</si>
  <si>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</si>
  <si>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</si>
  <si>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</si>
  <si>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</si>
  <si>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</si>
  <si>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</si>
  <si>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</si>
  <si>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</si>
  <si>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</si>
  <si>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</si>
  <si>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</si>
  <si>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</si>
  <si>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</si>
  <si>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</si>
  <si>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</si>
  <si>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</si>
  <si>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</si>
  <si>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</si>
  <si>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</si>
  <si>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</si>
  <si>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</si>
  <si>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</si>
  <si>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</si>
  <si>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</si>
  <si>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</si>
  <si>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</si>
  <si>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</si>
  <si>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</si>
  <si>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</si>
  <si>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</si>
  <si>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</si>
  <si>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</si>
  <si>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</si>
  <si>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</si>
  <si>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</si>
  <si>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</si>
  <si>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</si>
  <si>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</si>
  <si>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</si>
  <si>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</si>
  <si>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</si>
  <si>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</si>
  <si>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</si>
  <si>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</si>
  <si>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</si>
  <si>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</si>
  <si>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</si>
  <si>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</si>
  <si>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</si>
  <si>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</si>
  <si>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</si>
  <si>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</si>
  <si>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</si>
  <si>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</si>
  <si>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</si>
  <si>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</si>
  <si>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</si>
  <si>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</si>
  <si>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C:\Documents and Settings\fperez\My Documents\Ingresos Mensuales 2004\Enero 2004.xls</t>
  </si>
  <si>
    <t>- Multas y Sanciones</t>
  </si>
  <si>
    <t>- Ingresos Diversos</t>
  </si>
  <si>
    <t>-Ingresos por diferencial del gas licuado de petróleo</t>
  </si>
  <si>
    <t>VI) INGRESOS A ESPECIFICAR</t>
  </si>
  <si>
    <t>B)  INGRESOS DE CAPITAL</t>
  </si>
  <si>
    <t xml:space="preserve">   TOTAL </t>
  </si>
  <si>
    <t>Otros Ingresos:</t>
  </si>
  <si>
    <t>Depósitos a Cargo del Estado o Fondos Especiales y de Terceros</t>
  </si>
  <si>
    <t>Devolución impuesto selectivo al consumo de combustibles</t>
  </si>
  <si>
    <t xml:space="preserve">Fondo para Registro y Devolución de los Depositos en excesos en la Cuenta Unica del Tesoro </t>
  </si>
  <si>
    <t>TOTAL DE INGRESOS REPORTADOS EN EL SIGEF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</si>
  <si>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</si>
  <si>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</si>
  <si>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</si>
  <si>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</t>
  </si>
  <si>
    <t xml:space="preserve">     Fondo de devolución impuesto Selectivo al consumo de combustibles, los depósitos en exceso de la recaudadora.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</si>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</sst>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* _(#,##0.0_)\ _P_-;* \(#,##0.0\)\ _P_-;_-* &quot;-&quot;??\ _P_-;_-@_-"/>
    <numFmt numFmtId="167" formatCode="_ * #,##0.00_ ;_ * \-#,##0.00_ ;_ * &quot;-&quot;??_ ;_ @_ "/>
    <numFmt numFmtId="168" formatCode="_-* #,##0.00\ _€_-;\-* #,##0.00\ _€_-;_-* &quot;-&quot;??\ _€_-;_-@_-"/>
    <numFmt numFmtId="169" formatCode="_-* #,##0.00\ &quot;€&quot;_-;\-* #,##0.00\ &quot;€&quot;_-;_-* &quot;-&quot;??\ &quot;€&quot;_-;_-@_-"/>
    <numFmt numFmtId="170" formatCode="_([$€-2]* #,##0.00_);_([$€-2]* \(#,##0.00\);_([$€-2]* &quot;-&quot;??_)"/>
    <numFmt numFmtId="171" formatCode="_([$€]* #,##0.00_);_([$€]* \(#,##0.00\);_([$€]* &quot;-&quot;??_);_(@_)"/>
    <numFmt numFmtId="172" formatCode="_(&quot;RD$&quot;* #,##0.00_);_(&quot;RD$&quot;* \(#,##0.00\);_(&quot;RD$&quot;* &quot;-&quot;??_);_(@_)"/>
  </numFmts>
  <fonts count="49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sz val="10"/>
      <color indexed="8"/>
      <name val="Segoe UI"/>
      <family val="2"/>
    </font>
    <font>
      <b/>
      <sz val="11"/>
      <color indexed="8"/>
      <name val="Segoe UI"/>
      <family val="2"/>
    </font>
    <font>
      <sz val="11"/>
      <name val="Segoe UI"/>
      <family val="2"/>
    </font>
    <font>
      <i/>
      <sz val="10"/>
      <color indexed="8"/>
      <name val="Segoe UI"/>
      <family val="2"/>
    </font>
    <font>
      <b/>
      <sz val="9"/>
      <color theme="0"/>
      <name val="Segoe UI"/>
      <family val="2"/>
    </font>
    <font>
      <b/>
      <sz val="9"/>
      <color indexed="8"/>
      <name val="Segoe UI"/>
      <family val="2"/>
    </font>
    <font>
      <sz val="12"/>
      <name val="Courier"/>
      <family val="3"/>
    </font>
    <font>
      <sz val="9"/>
      <color indexed="8"/>
      <name val="Segoe UI"/>
      <family val="2"/>
    </font>
    <font>
      <b/>
      <sz val="10"/>
      <name val="Arial"/>
      <family val="2"/>
    </font>
    <font>
      <b/>
      <sz val="9"/>
      <name val="Segoe UI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10"/>
      <color theme="0"/>
      <name val="Segoe UI"/>
      <family val="2"/>
    </font>
    <font>
      <sz val="10"/>
      <color indexed="8"/>
      <name val="Segoe UI"/>
      <family val="2"/>
    </font>
    <font>
      <b/>
      <sz val="10"/>
      <color indexed="8"/>
      <name val="Segoe UI"/>
      <family val="2"/>
    </font>
    <font>
      <sz val="8"/>
      <color indexed="8"/>
      <name val="Segoe UI"/>
      <family val="2"/>
    </font>
    <font>
      <sz val="10"/>
      <name val="Segoe UI"/>
      <family val="2"/>
    </font>
    <font>
      <sz val="10"/>
      <name val="Antique Olive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39" fontId="10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0" borderId="11">
      <protection hidden="1"/>
    </xf>
    <xf numFmtId="0" fontId="27" fillId="18" borderId="11" applyNumberFormat="0" applyFont="0" applyBorder="0" applyAlignment="0" applyProtection="0">
      <protection hidden="1"/>
    </xf>
    <xf numFmtId="0" fontId="26" fillId="0" borderId="11">
      <protection hidden="1"/>
    </xf>
    <xf numFmtId="166" fontId="28" fillId="0" borderId="16" applyBorder="0">
      <alignment horizontal="center" vertical="center"/>
    </xf>
    <xf numFmtId="0" fontId="29" fillId="6" borderId="0" applyNumberFormat="0" applyBorder="0" applyAlignment="0" applyProtection="0"/>
    <xf numFmtId="0" fontId="30" fillId="18" borderId="17" applyNumberFormat="0" applyAlignment="0" applyProtection="0"/>
    <xf numFmtId="0" fontId="31" fillId="19" borderId="18" applyNumberFormat="0" applyAlignment="0" applyProtection="0"/>
    <xf numFmtId="0" fontId="32" fillId="0" borderId="19" applyNumberFormat="0" applyFill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3" borderId="0" applyNumberFormat="0" applyBorder="0" applyAlignment="0" applyProtection="0"/>
    <xf numFmtId="0" fontId="34" fillId="9" borderId="17" applyNumberFormat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35" fillId="5" borderId="0" applyNumberFormat="0" applyBorder="0" applyAlignment="0" applyProtection="0"/>
    <xf numFmtId="0" fontId="36" fillId="0" borderId="11">
      <alignment horizontal="left"/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24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3" fillId="0" borderId="0"/>
    <xf numFmtId="0" fontId="38" fillId="0" borderId="0">
      <alignment vertical="top"/>
    </xf>
    <xf numFmtId="0" fontId="3" fillId="0" borderId="0"/>
    <xf numFmtId="0" fontId="24" fillId="0" borderId="0"/>
    <xf numFmtId="0" fontId="3" fillId="0" borderId="0"/>
    <xf numFmtId="0" fontId="3" fillId="0" borderId="0"/>
    <xf numFmtId="39" fontId="39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25" borderId="20" applyNumberFormat="0" applyFont="0" applyAlignment="0" applyProtection="0"/>
    <xf numFmtId="0" fontId="3" fillId="25" borderId="20" applyNumberFormat="0" applyFont="0" applyAlignment="0" applyProtection="0"/>
    <xf numFmtId="0" fontId="3" fillId="25" borderId="20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0" borderId="11" applyNumberFormat="0" applyFill="0" applyBorder="0" applyAlignment="0" applyProtection="0">
      <protection hidden="1"/>
    </xf>
    <xf numFmtId="0" fontId="41" fillId="18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33" fillId="0" borderId="24" applyNumberFormat="0" applyFill="0" applyAlignment="0" applyProtection="0"/>
    <xf numFmtId="0" fontId="46" fillId="0" borderId="0" applyNumberFormat="0" applyFill="0" applyBorder="0" applyAlignment="0" applyProtection="0"/>
    <xf numFmtId="0" fontId="47" fillId="18" borderId="11"/>
    <xf numFmtId="0" fontId="48" fillId="0" borderId="25" applyNumberFormat="0" applyFill="0" applyAlignment="0" applyProtection="0"/>
  </cellStyleXfs>
  <cellXfs count="116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2" borderId="0" xfId="0" applyFont="1" applyFill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Alignment="1" applyProtection="1">
      <alignment horizontal="center"/>
    </xf>
    <xf numFmtId="0" fontId="5" fillId="0" borderId="0" xfId="0" applyFont="1" applyFill="1"/>
    <xf numFmtId="0" fontId="6" fillId="0" borderId="0" xfId="0" applyFont="1" applyFill="1" applyBorder="1"/>
    <xf numFmtId="0" fontId="6" fillId="2" borderId="0" xfId="0" applyFont="1" applyFill="1" applyBorder="1"/>
    <xf numFmtId="0" fontId="5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8" fillId="3" borderId="1" xfId="2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2" applyFont="1" applyFill="1" applyBorder="1" applyAlignment="1" applyProtection="1">
      <alignment horizontal="center" vertical="center"/>
    </xf>
    <xf numFmtId="0" fontId="8" fillId="3" borderId="6" xfId="2" applyFont="1" applyFill="1" applyBorder="1" applyAlignment="1" applyProtection="1">
      <alignment horizontal="center" vertical="center"/>
    </xf>
    <xf numFmtId="0" fontId="8" fillId="3" borderId="7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left" vertical="center"/>
    </xf>
    <xf numFmtId="164" fontId="9" fillId="0" borderId="9" xfId="3" applyNumberFormat="1" applyFont="1" applyFill="1" applyBorder="1"/>
    <xf numFmtId="164" fontId="9" fillId="2" borderId="9" xfId="3" applyNumberFormat="1" applyFont="1" applyFill="1" applyBorder="1"/>
    <xf numFmtId="164" fontId="9" fillId="0" borderId="10" xfId="3" applyNumberFormat="1" applyFont="1" applyFill="1" applyBorder="1"/>
    <xf numFmtId="0" fontId="9" fillId="0" borderId="11" xfId="2" applyFont="1" applyFill="1" applyBorder="1" applyAlignment="1" applyProtection="1"/>
    <xf numFmtId="164" fontId="9" fillId="0" borderId="11" xfId="2" applyNumberFormat="1" applyFont="1" applyFill="1" applyBorder="1" applyProtection="1"/>
    <xf numFmtId="164" fontId="9" fillId="0" borderId="10" xfId="2" applyNumberFormat="1" applyFont="1" applyFill="1" applyBorder="1" applyProtection="1"/>
    <xf numFmtId="164" fontId="9" fillId="2" borderId="11" xfId="2" applyNumberFormat="1" applyFont="1" applyFill="1" applyBorder="1" applyProtection="1"/>
    <xf numFmtId="164" fontId="9" fillId="0" borderId="11" xfId="2" applyNumberFormat="1" applyFont="1" applyFill="1" applyBorder="1" applyAlignment="1" applyProtection="1"/>
    <xf numFmtId="164" fontId="9" fillId="0" borderId="10" xfId="2" applyNumberFormat="1" applyFont="1" applyFill="1" applyBorder="1" applyAlignment="1" applyProtection="1"/>
    <xf numFmtId="164" fontId="9" fillId="2" borderId="11" xfId="2" applyNumberFormat="1" applyFont="1" applyFill="1" applyBorder="1" applyAlignment="1" applyProtection="1"/>
    <xf numFmtId="164" fontId="3" fillId="0" borderId="0" xfId="0" applyNumberFormat="1" applyFont="1" applyBorder="1"/>
    <xf numFmtId="49" fontId="11" fillId="0" borderId="11" xfId="4" applyNumberFormat="1" applyFont="1" applyFill="1" applyBorder="1" applyAlignment="1" applyProtection="1">
      <alignment horizontal="left" indent="1"/>
    </xf>
    <xf numFmtId="164" fontId="11" fillId="0" borderId="11" xfId="2" applyNumberFormat="1" applyFont="1" applyFill="1" applyBorder="1" applyAlignment="1" applyProtection="1"/>
    <xf numFmtId="164" fontId="11" fillId="0" borderId="10" xfId="2" applyNumberFormat="1" applyFont="1" applyFill="1" applyBorder="1" applyAlignment="1" applyProtection="1"/>
    <xf numFmtId="164" fontId="11" fillId="2" borderId="11" xfId="2" applyNumberFormat="1" applyFont="1" applyFill="1" applyBorder="1" applyAlignment="1" applyProtection="1"/>
    <xf numFmtId="49" fontId="9" fillId="0" borderId="11" xfId="2" applyNumberFormat="1" applyFont="1" applyFill="1" applyBorder="1" applyAlignment="1" applyProtection="1">
      <alignment horizontal="left" indent="1"/>
    </xf>
    <xf numFmtId="49" fontId="11" fillId="0" borderId="11" xfId="4" applyNumberFormat="1" applyFont="1" applyFill="1" applyBorder="1" applyAlignment="1" applyProtection="1">
      <alignment horizontal="left" indent="2"/>
    </xf>
    <xf numFmtId="164" fontId="11" fillId="0" borderId="11" xfId="2" applyNumberFormat="1" applyFont="1" applyFill="1" applyBorder="1" applyProtection="1"/>
    <xf numFmtId="164" fontId="11" fillId="2" borderId="11" xfId="2" applyNumberFormat="1" applyFont="1" applyFill="1" applyBorder="1" applyProtection="1"/>
    <xf numFmtId="49" fontId="11" fillId="0" borderId="11" xfId="0" applyNumberFormat="1" applyFont="1" applyFill="1" applyBorder="1" applyAlignment="1" applyProtection="1">
      <alignment horizontal="left" indent="2"/>
    </xf>
    <xf numFmtId="0" fontId="0" fillId="0" borderId="0" xfId="0" applyBorder="1"/>
    <xf numFmtId="164" fontId="12" fillId="0" borderId="0" xfId="0" applyNumberFormat="1" applyFont="1" applyBorder="1"/>
    <xf numFmtId="49" fontId="11" fillId="0" borderId="11" xfId="2" applyNumberFormat="1" applyFont="1" applyFill="1" applyBorder="1" applyAlignment="1" applyProtection="1">
      <alignment horizontal="left" indent="2"/>
    </xf>
    <xf numFmtId="164" fontId="11" fillId="0" borderId="10" xfId="2" applyNumberFormat="1" applyFont="1" applyFill="1" applyBorder="1" applyProtection="1"/>
    <xf numFmtId="0" fontId="9" fillId="0" borderId="11" xfId="2" applyFont="1" applyFill="1" applyBorder="1" applyAlignment="1" applyProtection="1">
      <alignment horizontal="left" indent="1"/>
    </xf>
    <xf numFmtId="165" fontId="3" fillId="0" borderId="0" xfId="1" applyNumberFormat="1" applyFont="1" applyBorder="1"/>
    <xf numFmtId="165" fontId="11" fillId="2" borderId="11" xfId="2" applyNumberFormat="1" applyFont="1" applyFill="1" applyBorder="1" applyProtection="1"/>
    <xf numFmtId="10" fontId="3" fillId="0" borderId="0" xfId="0" applyNumberFormat="1" applyFont="1" applyBorder="1"/>
    <xf numFmtId="49" fontId="11" fillId="0" borderId="11" xfId="5" applyNumberFormat="1" applyFont="1" applyFill="1" applyBorder="1" applyAlignment="1" applyProtection="1">
      <alignment horizontal="left" indent="2"/>
    </xf>
    <xf numFmtId="0" fontId="13" fillId="0" borderId="11" xfId="0" applyFont="1" applyBorder="1"/>
    <xf numFmtId="43" fontId="3" fillId="0" borderId="0" xfId="1" applyFont="1" applyBorder="1"/>
    <xf numFmtId="0" fontId="12" fillId="0" borderId="0" xfId="0" applyFont="1"/>
    <xf numFmtId="49" fontId="9" fillId="0" borderId="11" xfId="5" applyNumberFormat="1" applyFont="1" applyFill="1" applyBorder="1" applyAlignment="1" applyProtection="1">
      <alignment horizontal="left" indent="1"/>
    </xf>
    <xf numFmtId="164" fontId="11" fillId="0" borderId="10" xfId="2" applyNumberFormat="1" applyFont="1" applyFill="1" applyBorder="1" applyAlignment="1" applyProtection="1">
      <alignment horizontal="left" indent="4"/>
    </xf>
    <xf numFmtId="0" fontId="0" fillId="0" borderId="0" xfId="0" applyAlignment="1">
      <alignment vertical="center"/>
    </xf>
    <xf numFmtId="49" fontId="9" fillId="0" borderId="11" xfId="5" applyNumberFormat="1" applyFont="1" applyFill="1" applyBorder="1" applyAlignment="1" applyProtection="1">
      <alignment horizontal="left"/>
    </xf>
    <xf numFmtId="0" fontId="14" fillId="0" borderId="0" xfId="0" applyFont="1"/>
    <xf numFmtId="0" fontId="14" fillId="0" borderId="0" xfId="0" applyFont="1" applyBorder="1"/>
    <xf numFmtId="0" fontId="15" fillId="0" borderId="0" xfId="0" applyFont="1"/>
    <xf numFmtId="0" fontId="17" fillId="0" borderId="0" xfId="6" applyFont="1" applyBorder="1" applyAlignment="1" applyProtection="1"/>
    <xf numFmtId="0" fontId="17" fillId="0" borderId="0" xfId="6" applyFont="1" applyAlignment="1" applyProtection="1"/>
    <xf numFmtId="43" fontId="11" fillId="0" borderId="10" xfId="1" applyFont="1" applyFill="1" applyBorder="1" applyProtection="1"/>
    <xf numFmtId="43" fontId="9" fillId="0" borderId="10" xfId="1" applyFont="1" applyFill="1" applyBorder="1" applyProtection="1"/>
    <xf numFmtId="43" fontId="9" fillId="0" borderId="10" xfId="1" applyFont="1" applyFill="1" applyBorder="1" applyAlignment="1" applyProtection="1">
      <alignment horizontal="center"/>
    </xf>
    <xf numFmtId="49" fontId="9" fillId="0" borderId="11" xfId="5" applyNumberFormat="1" applyFont="1" applyFill="1" applyBorder="1" applyAlignment="1" applyProtection="1"/>
    <xf numFmtId="164" fontId="9" fillId="0" borderId="11" xfId="5" applyNumberFormat="1" applyFont="1" applyFill="1" applyBorder="1" applyProtection="1"/>
    <xf numFmtId="0" fontId="8" fillId="3" borderId="6" xfId="2" applyFont="1" applyFill="1" applyBorder="1" applyAlignment="1" applyProtection="1">
      <alignment horizontal="left" vertical="center"/>
    </xf>
    <xf numFmtId="164" fontId="8" fillId="3" borderId="6" xfId="2" applyNumberFormat="1" applyFont="1" applyFill="1" applyBorder="1" applyAlignment="1" applyProtection="1">
      <alignment vertical="center"/>
    </xf>
    <xf numFmtId="164" fontId="8" fillId="3" borderId="7" xfId="2" applyNumberFormat="1" applyFont="1" applyFill="1" applyBorder="1" applyAlignment="1" applyProtection="1">
      <alignment vertical="center"/>
    </xf>
    <xf numFmtId="0" fontId="9" fillId="0" borderId="9" xfId="2" applyFont="1" applyFill="1" applyBorder="1" applyAlignment="1" applyProtection="1">
      <alignment horizontal="left" vertical="center"/>
    </xf>
    <xf numFmtId="164" fontId="9" fillId="0" borderId="10" xfId="2" applyNumberFormat="1" applyFont="1" applyFill="1" applyBorder="1" applyAlignment="1" applyProtection="1">
      <alignment vertical="center"/>
    </xf>
    <xf numFmtId="164" fontId="9" fillId="0" borderId="11" xfId="2" applyNumberFormat="1" applyFont="1" applyFill="1" applyBorder="1" applyAlignment="1" applyProtection="1">
      <alignment vertical="center"/>
    </xf>
    <xf numFmtId="164" fontId="9" fillId="2" borderId="10" xfId="2" applyNumberFormat="1" applyFont="1" applyFill="1" applyBorder="1" applyAlignment="1" applyProtection="1">
      <alignment vertical="center"/>
    </xf>
    <xf numFmtId="49" fontId="11" fillId="0" borderId="11" xfId="0" applyNumberFormat="1" applyFont="1" applyFill="1" applyBorder="1" applyAlignment="1" applyProtection="1">
      <alignment horizontal="left"/>
    </xf>
    <xf numFmtId="164" fontId="11" fillId="0" borderId="10" xfId="2" applyNumberFormat="1" applyFont="1" applyFill="1" applyBorder="1" applyAlignment="1" applyProtection="1">
      <alignment vertical="center"/>
    </xf>
    <xf numFmtId="164" fontId="11" fillId="0" borderId="11" xfId="2" applyNumberFormat="1" applyFont="1" applyFill="1" applyBorder="1" applyAlignment="1" applyProtection="1">
      <alignment vertical="center"/>
    </xf>
    <xf numFmtId="164" fontId="11" fillId="2" borderId="10" xfId="2" applyNumberFormat="1" applyFont="1" applyFill="1" applyBorder="1" applyAlignment="1" applyProtection="1">
      <alignment vertical="center"/>
    </xf>
    <xf numFmtId="164" fontId="11" fillId="0" borderId="10" xfId="0" applyNumberFormat="1" applyFont="1" applyFill="1" applyBorder="1" applyAlignment="1" applyProtection="1">
      <alignment vertical="center"/>
    </xf>
    <xf numFmtId="165" fontId="11" fillId="0" borderId="10" xfId="1" applyNumberFormat="1" applyFont="1" applyFill="1" applyBorder="1" applyAlignment="1" applyProtection="1">
      <alignment vertical="center"/>
    </xf>
    <xf numFmtId="165" fontId="11" fillId="0" borderId="11" xfId="1" applyNumberFormat="1" applyFont="1" applyFill="1" applyBorder="1" applyAlignment="1" applyProtection="1">
      <alignment vertical="center"/>
    </xf>
    <xf numFmtId="165" fontId="11" fillId="2" borderId="10" xfId="1" applyNumberFormat="1" applyFont="1" applyFill="1" applyBorder="1" applyAlignment="1" applyProtection="1">
      <alignment vertical="center"/>
    </xf>
    <xf numFmtId="164" fontId="11" fillId="0" borderId="11" xfId="0" applyNumberFormat="1" applyFont="1" applyFill="1" applyBorder="1" applyAlignment="1" applyProtection="1">
      <alignment vertical="center"/>
    </xf>
    <xf numFmtId="49" fontId="11" fillId="0" borderId="5" xfId="0" applyNumberFormat="1" applyFont="1" applyFill="1" applyBorder="1" applyAlignment="1" applyProtection="1">
      <alignment horizontal="left"/>
    </xf>
    <xf numFmtId="164" fontId="11" fillId="0" borderId="12" xfId="2" applyNumberFormat="1" applyFont="1" applyFill="1" applyBorder="1" applyAlignment="1" applyProtection="1">
      <alignment vertical="center"/>
    </xf>
    <xf numFmtId="164" fontId="11" fillId="2" borderId="12" xfId="2" applyNumberFormat="1" applyFont="1" applyFill="1" applyBorder="1" applyAlignment="1" applyProtection="1">
      <alignment vertical="center"/>
    </xf>
    <xf numFmtId="164" fontId="11" fillId="0" borderId="5" xfId="2" applyNumberFormat="1" applyFont="1" applyFill="1" applyBorder="1" applyAlignment="1" applyProtection="1">
      <alignment vertical="center"/>
    </xf>
    <xf numFmtId="49" fontId="18" fillId="3" borderId="13" xfId="0" applyNumberFormat="1" applyFont="1" applyFill="1" applyBorder="1" applyAlignment="1" applyProtection="1">
      <alignment horizontal="left" vertical="center"/>
    </xf>
    <xf numFmtId="165" fontId="18" fillId="3" borderId="14" xfId="0" applyNumberFormat="1" applyFont="1" applyFill="1" applyBorder="1" applyAlignment="1" applyProtection="1">
      <alignment vertical="center"/>
    </xf>
    <xf numFmtId="165" fontId="18" fillId="3" borderId="15" xfId="0" applyNumberFormat="1" applyFont="1" applyFill="1" applyBorder="1" applyAlignment="1" applyProtection="1">
      <alignment vertical="center"/>
    </xf>
    <xf numFmtId="164" fontId="18" fillId="3" borderId="15" xfId="0" applyNumberFormat="1" applyFont="1" applyFill="1" applyBorder="1" applyAlignment="1" applyProtection="1">
      <alignment vertical="center"/>
    </xf>
    <xf numFmtId="164" fontId="13" fillId="0" borderId="0" xfId="0" applyNumberFormat="1" applyFont="1"/>
    <xf numFmtId="164" fontId="19" fillId="0" borderId="0" xfId="2" applyNumberFormat="1" applyFont="1" applyFill="1" applyBorder="1" applyAlignment="1" applyProtection="1">
      <alignment vertical="center"/>
    </xf>
    <xf numFmtId="164" fontId="19" fillId="2" borderId="0" xfId="2" applyNumberFormat="1" applyFont="1" applyFill="1" applyBorder="1" applyAlignment="1" applyProtection="1">
      <alignment vertical="center"/>
    </xf>
    <xf numFmtId="164" fontId="19" fillId="0" borderId="0" xfId="2" applyNumberFormat="1" applyFont="1" applyFill="1" applyBorder="1" applyProtection="1"/>
    <xf numFmtId="49" fontId="9" fillId="0" borderId="0" xfId="0" applyNumberFormat="1" applyFont="1" applyFill="1" applyBorder="1" applyAlignment="1" applyProtection="1"/>
    <xf numFmtId="164" fontId="20" fillId="0" borderId="0" xfId="2" applyNumberFormat="1" applyFont="1" applyFill="1" applyBorder="1" applyAlignment="1" applyProtection="1">
      <alignment vertical="center"/>
    </xf>
    <xf numFmtId="164" fontId="20" fillId="2" borderId="0" xfId="2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/>
    <xf numFmtId="164" fontId="22" fillId="0" borderId="0" xfId="0" applyNumberFormat="1" applyFont="1" applyFill="1" applyBorder="1"/>
    <xf numFmtId="164" fontId="20" fillId="2" borderId="0" xfId="2" applyNumberFormat="1" applyFont="1" applyFill="1" applyBorder="1" applyProtection="1"/>
    <xf numFmtId="164" fontId="20" fillId="0" borderId="0" xfId="2" applyNumberFormat="1" applyFont="1" applyFill="1" applyBorder="1" applyProtection="1"/>
    <xf numFmtId="43" fontId="11" fillId="0" borderId="0" xfId="0" applyNumberFormat="1" applyFont="1" applyAlignment="1">
      <alignment horizontal="right"/>
    </xf>
    <xf numFmtId="164" fontId="22" fillId="2" borderId="0" xfId="0" applyNumberFormat="1" applyFont="1" applyFill="1" applyBorder="1"/>
    <xf numFmtId="0" fontId="22" fillId="0" borderId="0" xfId="0" applyFont="1" applyFill="1" applyBorder="1"/>
    <xf numFmtId="0" fontId="21" fillId="0" borderId="0" xfId="0" applyFont="1" applyFill="1" applyAlignment="1" applyProtection="1">
      <alignment horizontal="left" indent="1"/>
    </xf>
    <xf numFmtId="165" fontId="22" fillId="0" borderId="0" xfId="1" applyNumberFormat="1" applyFont="1" applyFill="1" applyBorder="1"/>
    <xf numFmtId="43" fontId="22" fillId="2" borderId="0" xfId="0" applyNumberFormat="1" applyFont="1" applyFill="1" applyBorder="1"/>
    <xf numFmtId="37" fontId="20" fillId="2" borderId="0" xfId="2" applyNumberFormat="1" applyFont="1" applyFill="1" applyBorder="1" applyProtection="1"/>
    <xf numFmtId="37" fontId="22" fillId="0" borderId="0" xfId="0" applyNumberFormat="1" applyFont="1" applyFill="1" applyBorder="1"/>
    <xf numFmtId="165" fontId="22" fillId="0" borderId="0" xfId="0" applyNumberFormat="1" applyFont="1" applyFill="1" applyBorder="1"/>
    <xf numFmtId="0" fontId="22" fillId="2" borderId="0" xfId="0" applyFont="1" applyFill="1" applyBorder="1"/>
    <xf numFmtId="0" fontId="23" fillId="0" borderId="0" xfId="0" applyFont="1" applyFill="1" applyBorder="1"/>
    <xf numFmtId="0" fontId="0" fillId="0" borderId="0" xfId="0" applyFill="1" applyBorder="1"/>
    <xf numFmtId="0" fontId="0" fillId="2" borderId="0" xfId="0" applyFill="1" applyBorder="1"/>
    <xf numFmtId="0" fontId="0" fillId="2" borderId="0" xfId="0" applyFill="1"/>
  </cellXfs>
  <cellStyles count="228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Énfasis1 2" xfId="19"/>
    <cellStyle name="60% - Énfasis2 2" xfId="20"/>
    <cellStyle name="60% - Énfasis3 2" xfId="21"/>
    <cellStyle name="60% - Énfasis4 2" xfId="22"/>
    <cellStyle name="60% - Énfasis5 2" xfId="23"/>
    <cellStyle name="60% - Énfasis6 2" xfId="24"/>
    <cellStyle name="Array" xfId="25"/>
    <cellStyle name="Array Enter" xfId="26"/>
    <cellStyle name="Array_Sheet1" xfId="27"/>
    <cellStyle name="base paren" xfId="28"/>
    <cellStyle name="Buena 2" xfId="29"/>
    <cellStyle name="Cálculo 2" xfId="30"/>
    <cellStyle name="Celda de comprobación 2" xfId="31"/>
    <cellStyle name="Celda vinculada 2" xfId="32"/>
    <cellStyle name="Comma 2" xfId="33"/>
    <cellStyle name="Comma 2 2" xfId="34"/>
    <cellStyle name="Comma 2 3" xfId="35"/>
    <cellStyle name="Comma 2 3 2" xfId="36"/>
    <cellStyle name="Comma 2_Sheet1" xfId="37"/>
    <cellStyle name="Comma 3" xfId="38"/>
    <cellStyle name="Comma 3 2" xfId="39"/>
    <cellStyle name="Comma 3 3" xfId="40"/>
    <cellStyle name="Comma 4" xfId="41"/>
    <cellStyle name="Comma 4 2" xfId="42"/>
    <cellStyle name="Comma 4 3" xfId="43"/>
    <cellStyle name="Comma 5" xfId="44"/>
    <cellStyle name="Comma 6" xfId="45"/>
    <cellStyle name="Comma 7" xfId="46"/>
    <cellStyle name="Comma 8" xfId="47"/>
    <cellStyle name="Comma 9" xfId="48"/>
    <cellStyle name="Comma 9 2" xfId="49"/>
    <cellStyle name="Currency 2" xfId="50"/>
    <cellStyle name="Currency 2 2" xfId="51"/>
    <cellStyle name="Encabezado 4 2" xfId="52"/>
    <cellStyle name="Énfasis1 2" xfId="53"/>
    <cellStyle name="Énfasis2 2" xfId="54"/>
    <cellStyle name="Énfasis3 2" xfId="55"/>
    <cellStyle name="Énfasis4 2" xfId="56"/>
    <cellStyle name="Énfasis5 2" xfId="57"/>
    <cellStyle name="Énfasis6 2" xfId="58"/>
    <cellStyle name="Entrada 2" xfId="59"/>
    <cellStyle name="Euro" xfId="60"/>
    <cellStyle name="Euro 2" xfId="61"/>
    <cellStyle name="Hipervínculo" xfId="6" builtinId="8"/>
    <cellStyle name="Hipervínculo 2" xfId="62"/>
    <cellStyle name="Incorrecto 2" xfId="63"/>
    <cellStyle name="MacroCode" xfId="64"/>
    <cellStyle name="Millares" xfId="1" builtinId="3"/>
    <cellStyle name="Millares 10" xfId="65"/>
    <cellStyle name="Millares 10 2" xfId="66"/>
    <cellStyle name="Millares 10 2 2" xfId="67"/>
    <cellStyle name="Millares 10 3" xfId="68"/>
    <cellStyle name="Millares 10 4" xfId="69"/>
    <cellStyle name="Millares 10 5" xfId="70"/>
    <cellStyle name="Millares 10 6" xfId="71"/>
    <cellStyle name="Millares 10 7" xfId="72"/>
    <cellStyle name="Millares 10 8" xfId="73"/>
    <cellStyle name="Millares 11" xfId="74"/>
    <cellStyle name="Millares 11 2" xfId="75"/>
    <cellStyle name="Millares 12" xfId="76"/>
    <cellStyle name="Millares 12 2" xfId="77"/>
    <cellStyle name="Millares 13" xfId="78"/>
    <cellStyle name="Millares 13 2" xfId="79"/>
    <cellStyle name="Millares 14" xfId="80"/>
    <cellStyle name="Millares 14 2" xfId="81"/>
    <cellStyle name="Millares 15" xfId="82"/>
    <cellStyle name="Millares 16" xfId="83"/>
    <cellStyle name="Millares 2" xfId="84"/>
    <cellStyle name="Millares 2 2" xfId="85"/>
    <cellStyle name="Millares 2 2 2" xfId="86"/>
    <cellStyle name="Millares 2 2 3" xfId="87"/>
    <cellStyle name="Millares 2 3" xfId="88"/>
    <cellStyle name="Millares 2 3 2" xfId="89"/>
    <cellStyle name="Millares 2 4" xfId="90"/>
    <cellStyle name="Millares 2 5" xfId="91"/>
    <cellStyle name="Millares 2_DGA" xfId="92"/>
    <cellStyle name="Millares 3" xfId="93"/>
    <cellStyle name="Millares 3 2" xfId="94"/>
    <cellStyle name="Millares 3 2 2" xfId="95"/>
    <cellStyle name="Millares 3 2 2 2" xfId="96"/>
    <cellStyle name="Millares 3 2 3" xfId="97"/>
    <cellStyle name="Millares 3 3" xfId="98"/>
    <cellStyle name="Millares 3 4" xfId="99"/>
    <cellStyle name="Millares 3 5" xfId="100"/>
    <cellStyle name="Millares 3_DGA" xfId="101"/>
    <cellStyle name="Millares 4" xfId="102"/>
    <cellStyle name="Millares 4 2" xfId="103"/>
    <cellStyle name="Millares 4 3" xfId="104"/>
    <cellStyle name="Millares 4 4" xfId="105"/>
    <cellStyle name="Millares 4 5" xfId="106"/>
    <cellStyle name="Millares 4 6" xfId="107"/>
    <cellStyle name="Millares 4_DGA" xfId="108"/>
    <cellStyle name="Millares 5" xfId="109"/>
    <cellStyle name="Millares 5 2" xfId="110"/>
    <cellStyle name="Millares 5 3" xfId="111"/>
    <cellStyle name="Millares 5_DGA" xfId="112"/>
    <cellStyle name="Millares 6" xfId="113"/>
    <cellStyle name="Millares 6 2" xfId="114"/>
    <cellStyle name="Millares 6 3" xfId="115"/>
    <cellStyle name="Millares 7" xfId="116"/>
    <cellStyle name="Millares 7 2" xfId="117"/>
    <cellStyle name="Millares 8" xfId="118"/>
    <cellStyle name="Millares 8 2" xfId="119"/>
    <cellStyle name="Millares 8 3" xfId="120"/>
    <cellStyle name="Millares 8 4" xfId="121"/>
    <cellStyle name="Millares 9" xfId="122"/>
    <cellStyle name="Millares 9 2" xfId="123"/>
    <cellStyle name="Millares 9 2 2" xfId="124"/>
    <cellStyle name="Millares 9 3" xfId="125"/>
    <cellStyle name="Millares 9 4" xfId="126"/>
    <cellStyle name="Millares 9 5" xfId="127"/>
    <cellStyle name="Millares 9 6" xfId="128"/>
    <cellStyle name="Moneda 2" xfId="129"/>
    <cellStyle name="Moneda 2 2" xfId="130"/>
    <cellStyle name="Moneda 3" xfId="131"/>
    <cellStyle name="Moneda 4" xfId="132"/>
    <cellStyle name="Moneda 5" xfId="133"/>
    <cellStyle name="Moneda 5 2" xfId="134"/>
    <cellStyle name="Moneda 5 3" xfId="135"/>
    <cellStyle name="Moneda 5 3 2" xfId="136"/>
    <cellStyle name="Neutral 2" xfId="137"/>
    <cellStyle name="Normal" xfId="0" builtinId="0"/>
    <cellStyle name="Normal 10" xfId="138"/>
    <cellStyle name="Normal 10 2" xfId="139"/>
    <cellStyle name="Normal 11" xfId="140"/>
    <cellStyle name="Normal 11 2" xfId="141"/>
    <cellStyle name="Normal 12" xfId="142"/>
    <cellStyle name="Normal 12 2" xfId="143"/>
    <cellStyle name="Normal 13" xfId="144"/>
    <cellStyle name="Normal 13 2" xfId="145"/>
    <cellStyle name="Normal 14" xfId="146"/>
    <cellStyle name="Normal 14 2" xfId="147"/>
    <cellStyle name="Normal 15" xfId="148"/>
    <cellStyle name="Normal 15 2" xfId="149"/>
    <cellStyle name="Normal 16" xfId="150"/>
    <cellStyle name="Normal 2" xfId="151"/>
    <cellStyle name="Normal 2 2" xfId="152"/>
    <cellStyle name="Normal 2 2 2" xfId="3"/>
    <cellStyle name="Normal 2 2 2 2" xfId="153"/>
    <cellStyle name="Normal 2 3" xfId="154"/>
    <cellStyle name="Normal 2 3 2" xfId="155"/>
    <cellStyle name="Normal 2 4" xfId="156"/>
    <cellStyle name="Normal 2_DGA" xfId="157"/>
    <cellStyle name="Normal 3" xfId="5"/>
    <cellStyle name="Normal 3 2" xfId="158"/>
    <cellStyle name="Normal 3 3" xfId="159"/>
    <cellStyle name="Normal 3 4" xfId="160"/>
    <cellStyle name="Normal 3 5" xfId="161"/>
    <cellStyle name="Normal 3 6" xfId="162"/>
    <cellStyle name="Normal 3_Sheet1" xfId="163"/>
    <cellStyle name="Normal 4" xfId="164"/>
    <cellStyle name="Normal 4 2" xfId="165"/>
    <cellStyle name="Normal 4 3" xfId="166"/>
    <cellStyle name="Normal 5" xfId="167"/>
    <cellStyle name="Normal 5 2" xfId="168"/>
    <cellStyle name="Normal 5 3" xfId="169"/>
    <cellStyle name="Normal 5 3 2" xfId="170"/>
    <cellStyle name="Normal 5 4" xfId="171"/>
    <cellStyle name="Normal 6" xfId="172"/>
    <cellStyle name="Normal 6 2" xfId="173"/>
    <cellStyle name="Normal 6 2 2" xfId="174"/>
    <cellStyle name="Normal 6 2 3" xfId="175"/>
    <cellStyle name="Normal 6 3" xfId="176"/>
    <cellStyle name="Normal 6 4" xfId="177"/>
    <cellStyle name="Normal 7" xfId="178"/>
    <cellStyle name="Normal 7 2" xfId="179"/>
    <cellStyle name="Normal 7 2 2" xfId="180"/>
    <cellStyle name="Normal 7 3" xfId="181"/>
    <cellStyle name="Normal 7 4" xfId="182"/>
    <cellStyle name="Normal 7 5" xfId="183"/>
    <cellStyle name="Normal 8" xfId="184"/>
    <cellStyle name="Normal 8 2" xfId="185"/>
    <cellStyle name="Normal 8 3" xfId="186"/>
    <cellStyle name="Normal 9" xfId="187"/>
    <cellStyle name="Normal 9 2" xfId="188"/>
    <cellStyle name="Normal 9 3" xfId="189"/>
    <cellStyle name="Normal_COMPARACION 2002-2001" xfId="2"/>
    <cellStyle name="Normal_Hoja4" xfId="4"/>
    <cellStyle name="Notas 2" xfId="190"/>
    <cellStyle name="Notas 2 2" xfId="191"/>
    <cellStyle name="Notas 2_Sheet1" xfId="192"/>
    <cellStyle name="Percent 2" xfId="193"/>
    <cellStyle name="Percent 2 2" xfId="194"/>
    <cellStyle name="Percent 3" xfId="195"/>
    <cellStyle name="Percent 4" xfId="196"/>
    <cellStyle name="Percent 5" xfId="197"/>
    <cellStyle name="Percent 6" xfId="198"/>
    <cellStyle name="Percent 7" xfId="199"/>
    <cellStyle name="Percent 7 2" xfId="200"/>
    <cellStyle name="Porcentual 2" xfId="201"/>
    <cellStyle name="Porcentual 2 2" xfId="202"/>
    <cellStyle name="Porcentual 2 3" xfId="203"/>
    <cellStyle name="Porcentual 3" xfId="204"/>
    <cellStyle name="Porcentual 3 2" xfId="205"/>
    <cellStyle name="Porcentual 3 3" xfId="206"/>
    <cellStyle name="Porcentual 4" xfId="207"/>
    <cellStyle name="Porcentual 4 2" xfId="208"/>
    <cellStyle name="Porcentual 4 3" xfId="209"/>
    <cellStyle name="Porcentual 5" xfId="210"/>
    <cellStyle name="Porcentual 6" xfId="211"/>
    <cellStyle name="Porcentual 6 2" xfId="212"/>
    <cellStyle name="Porcentual 7" xfId="213"/>
    <cellStyle name="Porcentual 7 2" xfId="214"/>
    <cellStyle name="Porcentual 8" xfId="215"/>
    <cellStyle name="Porcentual 8 2" xfId="216"/>
    <cellStyle name="Porcentual 9" xfId="217"/>
    <cellStyle name="Red Text" xfId="218"/>
    <cellStyle name="Salida 2" xfId="219"/>
    <cellStyle name="Texto de advertencia 2" xfId="220"/>
    <cellStyle name="Texto explicativo 2" xfId="221"/>
    <cellStyle name="Título 1 2" xfId="222"/>
    <cellStyle name="Título 2 2" xfId="223"/>
    <cellStyle name="Título 3 2" xfId="224"/>
    <cellStyle name="Título 4" xfId="225"/>
    <cellStyle name="TopGrey" xfId="226"/>
    <cellStyle name="Total 2" xfId="2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8/ENERO-DICIEMBRE%20%20%202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tiz/Downloads/INGRESOS_FISCALES_POR_PRINCIPALES_PARTIDAS_DGII__ENERO-DICIEMBRE_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7-2018"/>
      <sheetName val="FINANCIERO (2018 Est. 2018) 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8 (REC)"/>
      <sheetName val="2018 (RESUMEN"/>
      <sheetName val="2018 REC- EST "/>
      <sheetName val="2018 REC-EST RESUMEN"/>
    </sheetNames>
    <sheetDataSet>
      <sheetData sheetId="0"/>
      <sheetData sheetId="1"/>
      <sheetData sheetId="2"/>
      <sheetData sheetId="3">
        <row r="11">
          <cell r="C11">
            <v>4493.2</v>
          </cell>
          <cell r="D11">
            <v>3591.8</v>
          </cell>
          <cell r="E11">
            <v>3982.6</v>
          </cell>
          <cell r="F11">
            <v>3270.3</v>
          </cell>
          <cell r="G11">
            <v>4179.7</v>
          </cell>
          <cell r="H11">
            <v>3494.7</v>
          </cell>
          <cell r="I11">
            <v>3026.9</v>
          </cell>
          <cell r="J11">
            <v>3698.7</v>
          </cell>
          <cell r="K11">
            <v>3542.2</v>
          </cell>
          <cell r="L11">
            <v>3183.1</v>
          </cell>
          <cell r="M11">
            <v>3458</v>
          </cell>
          <cell r="N11">
            <v>3631.9</v>
          </cell>
          <cell r="P11">
            <v>5329.8</v>
          </cell>
          <cell r="Q11">
            <v>4292.2</v>
          </cell>
          <cell r="R11">
            <v>4423.8</v>
          </cell>
          <cell r="S11">
            <v>4560.8</v>
          </cell>
          <cell r="T11">
            <v>4709.8999999999996</v>
          </cell>
          <cell r="U11">
            <v>3870.2</v>
          </cell>
          <cell r="V11">
            <v>3778.7</v>
          </cell>
          <cell r="W11">
            <v>4431.8999999999996</v>
          </cell>
          <cell r="X11">
            <v>3908.7</v>
          </cell>
          <cell r="Y11">
            <v>3687.4</v>
          </cell>
          <cell r="Z11">
            <v>4062.7</v>
          </cell>
          <cell r="AA11">
            <v>4369.1000000000004</v>
          </cell>
        </row>
        <row r="12">
          <cell r="C12">
            <v>8646.9</v>
          </cell>
          <cell r="D12">
            <v>4312.6000000000004</v>
          </cell>
          <cell r="E12">
            <v>4175.7</v>
          </cell>
          <cell r="F12">
            <v>13233.7</v>
          </cell>
          <cell r="G12">
            <v>12503.3</v>
          </cell>
          <cell r="H12">
            <v>6403.5</v>
          </cell>
          <cell r="I12">
            <v>5674.4</v>
          </cell>
          <cell r="J12">
            <v>4776.6000000000004</v>
          </cell>
          <cell r="K12">
            <v>4789.7</v>
          </cell>
          <cell r="L12">
            <v>7539.2</v>
          </cell>
          <cell r="M12">
            <v>4990.2</v>
          </cell>
          <cell r="N12">
            <v>6000.8</v>
          </cell>
          <cell r="P12">
            <v>15498.1</v>
          </cell>
          <cell r="Q12">
            <v>4884.7</v>
          </cell>
          <cell r="R12">
            <v>5045.3</v>
          </cell>
          <cell r="S12">
            <v>11730.6</v>
          </cell>
          <cell r="T12">
            <v>8477.2000000000007</v>
          </cell>
          <cell r="U12">
            <v>5132.5</v>
          </cell>
          <cell r="V12">
            <v>9271.4</v>
          </cell>
          <cell r="W12">
            <v>5046.3</v>
          </cell>
          <cell r="X12">
            <v>5152</v>
          </cell>
          <cell r="Y12">
            <v>6206.3</v>
          </cell>
          <cell r="Z12">
            <v>5382.2</v>
          </cell>
          <cell r="AA12">
            <v>6252.5</v>
          </cell>
        </row>
        <row r="13">
          <cell r="C13">
            <v>2516.1</v>
          </cell>
          <cell r="D13">
            <v>1475.2</v>
          </cell>
          <cell r="E13">
            <v>1954.5</v>
          </cell>
          <cell r="F13">
            <v>1706.1</v>
          </cell>
          <cell r="G13">
            <v>2324.3000000000002</v>
          </cell>
          <cell r="H13">
            <v>3377.7</v>
          </cell>
          <cell r="I13">
            <v>2338.4</v>
          </cell>
          <cell r="J13">
            <v>2870.1</v>
          </cell>
          <cell r="K13">
            <v>2017.2</v>
          </cell>
          <cell r="L13">
            <v>2072.8000000000002</v>
          </cell>
          <cell r="M13">
            <v>1873.3</v>
          </cell>
          <cell r="N13">
            <v>2170.4</v>
          </cell>
          <cell r="P13">
            <v>2899.9</v>
          </cell>
          <cell r="Q13">
            <v>1690.2</v>
          </cell>
          <cell r="R13">
            <v>1727.2</v>
          </cell>
          <cell r="S13">
            <v>2945.8</v>
          </cell>
          <cell r="T13">
            <v>2979.8</v>
          </cell>
          <cell r="U13">
            <v>2792.6</v>
          </cell>
          <cell r="V13">
            <v>2435.5</v>
          </cell>
          <cell r="W13">
            <v>2178.5</v>
          </cell>
          <cell r="X13">
            <v>2180.4</v>
          </cell>
          <cell r="Y13">
            <v>2402.4</v>
          </cell>
          <cell r="Z13">
            <v>2410.3000000000002</v>
          </cell>
          <cell r="AA13">
            <v>2595.6999999999998</v>
          </cell>
        </row>
        <row r="14">
          <cell r="C14">
            <v>82.3</v>
          </cell>
          <cell r="D14">
            <v>91.8</v>
          </cell>
          <cell r="E14">
            <v>100.2</v>
          </cell>
          <cell r="F14">
            <v>75.5</v>
          </cell>
          <cell r="G14">
            <v>340.4</v>
          </cell>
          <cell r="H14">
            <v>107.3</v>
          </cell>
          <cell r="I14">
            <v>267.89999999999998</v>
          </cell>
          <cell r="J14">
            <v>115</v>
          </cell>
          <cell r="K14">
            <v>105</v>
          </cell>
          <cell r="L14">
            <v>222.8</v>
          </cell>
          <cell r="M14">
            <v>95.1</v>
          </cell>
          <cell r="N14">
            <v>125.2</v>
          </cell>
          <cell r="P14">
            <v>91.7</v>
          </cell>
          <cell r="Q14">
            <v>93.2</v>
          </cell>
          <cell r="R14">
            <v>107.7</v>
          </cell>
          <cell r="S14">
            <v>148.1</v>
          </cell>
          <cell r="T14">
            <v>177.3</v>
          </cell>
          <cell r="U14">
            <v>145.69999999999999</v>
          </cell>
          <cell r="V14">
            <v>196.4</v>
          </cell>
          <cell r="W14">
            <v>143.80000000000001</v>
          </cell>
          <cell r="X14">
            <v>143.4</v>
          </cell>
          <cell r="Y14">
            <v>204.7</v>
          </cell>
          <cell r="Z14">
            <v>174.3</v>
          </cell>
          <cell r="AA14">
            <v>192.2</v>
          </cell>
        </row>
        <row r="17">
          <cell r="C17">
            <v>62.5</v>
          </cell>
          <cell r="D17">
            <v>142.4</v>
          </cell>
          <cell r="E17">
            <v>703.9</v>
          </cell>
          <cell r="F17">
            <v>90.5</v>
          </cell>
          <cell r="G17">
            <v>85.1</v>
          </cell>
          <cell r="H17">
            <v>75</v>
          </cell>
          <cell r="I17">
            <v>69</v>
          </cell>
          <cell r="J17">
            <v>122.8</v>
          </cell>
          <cell r="K17">
            <v>599</v>
          </cell>
          <cell r="L17">
            <v>96.7</v>
          </cell>
          <cell r="M17">
            <v>65.099999999999994</v>
          </cell>
          <cell r="N17">
            <v>54.3</v>
          </cell>
          <cell r="P17">
            <v>57.4</v>
          </cell>
          <cell r="Q17">
            <v>174.3</v>
          </cell>
          <cell r="R17">
            <v>821.6</v>
          </cell>
          <cell r="S17">
            <v>115.9</v>
          </cell>
          <cell r="T17">
            <v>102.9</v>
          </cell>
          <cell r="U17">
            <v>80.400000000000006</v>
          </cell>
          <cell r="V17">
            <v>80.3</v>
          </cell>
          <cell r="W17">
            <v>179.1</v>
          </cell>
          <cell r="X17">
            <v>707</v>
          </cell>
          <cell r="Y17">
            <v>95</v>
          </cell>
          <cell r="Z17">
            <v>57</v>
          </cell>
          <cell r="AA17">
            <v>55.9</v>
          </cell>
        </row>
        <row r="18">
          <cell r="C18">
            <v>137.6</v>
          </cell>
          <cell r="D18">
            <v>80.7</v>
          </cell>
          <cell r="E18">
            <v>115</v>
          </cell>
          <cell r="F18">
            <v>871.3</v>
          </cell>
          <cell r="G18">
            <v>774.3</v>
          </cell>
          <cell r="H18">
            <v>147.30000000000001</v>
          </cell>
          <cell r="I18">
            <v>143.1</v>
          </cell>
          <cell r="J18">
            <v>85.7</v>
          </cell>
          <cell r="K18">
            <v>107.2</v>
          </cell>
          <cell r="L18">
            <v>1328.1</v>
          </cell>
          <cell r="M18">
            <v>192.8</v>
          </cell>
          <cell r="N18">
            <v>129.4</v>
          </cell>
          <cell r="P18">
            <v>171.2</v>
          </cell>
          <cell r="Q18">
            <v>81.900000000000006</v>
          </cell>
          <cell r="R18">
            <v>96.9</v>
          </cell>
          <cell r="S18">
            <v>975.5</v>
          </cell>
          <cell r="T18">
            <v>868.2</v>
          </cell>
          <cell r="U18">
            <v>153.19999999999999</v>
          </cell>
          <cell r="V18">
            <v>208.8</v>
          </cell>
          <cell r="W18">
            <v>126.9</v>
          </cell>
          <cell r="X18">
            <v>156.5</v>
          </cell>
          <cell r="Y18">
            <v>1537.5</v>
          </cell>
          <cell r="Z18">
            <v>133.69999999999999</v>
          </cell>
          <cell r="AA18">
            <v>98.2</v>
          </cell>
        </row>
        <row r="19">
          <cell r="C19">
            <v>363.9</v>
          </cell>
          <cell r="D19">
            <v>439.2</v>
          </cell>
          <cell r="E19">
            <v>519.20000000000005</v>
          </cell>
          <cell r="F19">
            <v>368.9</v>
          </cell>
          <cell r="G19">
            <v>477.3</v>
          </cell>
          <cell r="H19">
            <v>521.70000000000005</v>
          </cell>
          <cell r="I19">
            <v>543.9</v>
          </cell>
          <cell r="J19">
            <v>506</v>
          </cell>
          <cell r="K19">
            <v>461.3</v>
          </cell>
          <cell r="L19">
            <v>501.5</v>
          </cell>
          <cell r="M19">
            <v>537.1</v>
          </cell>
          <cell r="N19">
            <v>561.70000000000005</v>
          </cell>
          <cell r="P19">
            <v>401.2</v>
          </cell>
          <cell r="Q19">
            <v>445.9</v>
          </cell>
          <cell r="R19">
            <v>513.6</v>
          </cell>
          <cell r="S19">
            <v>499.5</v>
          </cell>
          <cell r="T19">
            <v>587.29999999999995</v>
          </cell>
          <cell r="U19">
            <v>561.79999999999995</v>
          </cell>
          <cell r="V19">
            <v>657.3</v>
          </cell>
          <cell r="W19">
            <v>592.9</v>
          </cell>
          <cell r="X19">
            <v>535.5</v>
          </cell>
          <cell r="Y19">
            <v>558.29999999999995</v>
          </cell>
          <cell r="Z19">
            <v>481.6</v>
          </cell>
          <cell r="AA19">
            <v>485.5</v>
          </cell>
        </row>
        <row r="20">
          <cell r="C20">
            <v>82.9</v>
          </cell>
          <cell r="D20">
            <v>81.7</v>
          </cell>
          <cell r="E20">
            <v>98.7</v>
          </cell>
          <cell r="F20">
            <v>77.900000000000006</v>
          </cell>
          <cell r="G20">
            <v>96.9</v>
          </cell>
          <cell r="H20">
            <v>95</v>
          </cell>
          <cell r="I20">
            <v>89.3</v>
          </cell>
          <cell r="J20">
            <v>95.9</v>
          </cell>
          <cell r="K20">
            <v>75.7</v>
          </cell>
          <cell r="L20">
            <v>92.1</v>
          </cell>
          <cell r="M20">
            <v>92.6</v>
          </cell>
          <cell r="N20">
            <v>97.7</v>
          </cell>
          <cell r="P20">
            <v>113.4</v>
          </cell>
          <cell r="Q20">
            <v>97.3</v>
          </cell>
          <cell r="R20">
            <v>107.1</v>
          </cell>
          <cell r="S20">
            <v>102.5</v>
          </cell>
          <cell r="T20">
            <v>105.3</v>
          </cell>
          <cell r="U20">
            <v>94.8</v>
          </cell>
          <cell r="V20">
            <v>93.4</v>
          </cell>
          <cell r="W20">
            <v>101.4</v>
          </cell>
          <cell r="X20">
            <v>88</v>
          </cell>
          <cell r="Y20">
            <v>110</v>
          </cell>
          <cell r="Z20">
            <v>103.4</v>
          </cell>
          <cell r="AA20">
            <v>98.4</v>
          </cell>
        </row>
        <row r="21">
          <cell r="C21">
            <v>466.2</v>
          </cell>
          <cell r="D21">
            <v>515.5</v>
          </cell>
          <cell r="E21">
            <v>667.8</v>
          </cell>
          <cell r="F21">
            <v>498</v>
          </cell>
          <cell r="G21">
            <v>532.9</v>
          </cell>
          <cell r="H21">
            <v>673.6</v>
          </cell>
          <cell r="I21">
            <v>534.9</v>
          </cell>
          <cell r="J21">
            <v>525.20000000000005</v>
          </cell>
          <cell r="K21">
            <v>689.7</v>
          </cell>
          <cell r="L21">
            <v>603.5</v>
          </cell>
          <cell r="M21">
            <v>531.1</v>
          </cell>
          <cell r="N21">
            <v>878.5</v>
          </cell>
          <cell r="P21">
            <v>591.29999999999995</v>
          </cell>
          <cell r="Q21">
            <v>589</v>
          </cell>
          <cell r="R21">
            <v>601.20000000000005</v>
          </cell>
          <cell r="S21">
            <v>795.9</v>
          </cell>
          <cell r="T21">
            <v>634.4</v>
          </cell>
          <cell r="U21">
            <v>768</v>
          </cell>
          <cell r="V21">
            <v>637.79999999999995</v>
          </cell>
          <cell r="W21">
            <v>769.3</v>
          </cell>
          <cell r="X21">
            <v>601.70000000000005</v>
          </cell>
          <cell r="Y21">
            <v>631</v>
          </cell>
          <cell r="Z21">
            <v>783.1</v>
          </cell>
          <cell r="AA21">
            <v>736.7</v>
          </cell>
        </row>
        <row r="23">
          <cell r="C23">
            <v>82.9</v>
          </cell>
          <cell r="D23">
            <v>107.3</v>
          </cell>
          <cell r="E23">
            <v>140.30000000000001</v>
          </cell>
          <cell r="F23">
            <v>102.8</v>
          </cell>
          <cell r="G23">
            <v>114.4</v>
          </cell>
          <cell r="H23">
            <v>123</v>
          </cell>
          <cell r="I23">
            <v>103.1</v>
          </cell>
          <cell r="J23">
            <v>100.4</v>
          </cell>
          <cell r="K23">
            <v>114.2</v>
          </cell>
          <cell r="L23">
            <v>118.5</v>
          </cell>
          <cell r="M23">
            <v>124.5</v>
          </cell>
          <cell r="N23">
            <v>209.2</v>
          </cell>
          <cell r="P23">
            <v>97.3</v>
          </cell>
          <cell r="Q23">
            <v>107.9</v>
          </cell>
          <cell r="R23">
            <v>143.69999999999999</v>
          </cell>
          <cell r="S23">
            <v>149</v>
          </cell>
          <cell r="T23">
            <v>159.4</v>
          </cell>
          <cell r="U23">
            <v>159.30000000000001</v>
          </cell>
          <cell r="V23">
            <v>139.19999999999999</v>
          </cell>
          <cell r="W23">
            <v>149.1</v>
          </cell>
          <cell r="X23">
            <v>191.2</v>
          </cell>
          <cell r="Y23">
            <v>161</v>
          </cell>
          <cell r="Z23">
            <v>134.4</v>
          </cell>
          <cell r="AA23">
            <v>169.4</v>
          </cell>
        </row>
        <row r="26">
          <cell r="C26">
            <v>9444.9</v>
          </cell>
          <cell r="D26">
            <v>7398.1</v>
          </cell>
          <cell r="E26">
            <v>7340.4</v>
          </cell>
          <cell r="F26">
            <v>8006</v>
          </cell>
          <cell r="G26">
            <v>7436.8</v>
          </cell>
          <cell r="H26">
            <v>7784.8</v>
          </cell>
          <cell r="I26">
            <v>7732.3</v>
          </cell>
          <cell r="J26">
            <v>8133.9</v>
          </cell>
          <cell r="K26">
            <v>8043.5</v>
          </cell>
          <cell r="L26">
            <v>6822.6</v>
          </cell>
          <cell r="M26">
            <v>7721.4</v>
          </cell>
          <cell r="N26">
            <v>8906</v>
          </cell>
          <cell r="P26">
            <v>10810.3</v>
          </cell>
          <cell r="Q26">
            <v>8324.9</v>
          </cell>
          <cell r="R26">
            <v>8178.3</v>
          </cell>
          <cell r="S26">
            <v>9442.2999999999993</v>
          </cell>
          <cell r="T26">
            <v>8748.7000000000007</v>
          </cell>
          <cell r="U26">
            <v>8559.1</v>
          </cell>
          <cell r="V26">
            <v>9103.6</v>
          </cell>
          <cell r="W26">
            <v>8857</v>
          </cell>
          <cell r="X26">
            <v>8857.2000000000007</v>
          </cell>
          <cell r="Y26">
            <v>8001.3</v>
          </cell>
          <cell r="Z26">
            <v>8380.9</v>
          </cell>
          <cell r="AA26">
            <v>9398.4</v>
          </cell>
        </row>
        <row r="29">
          <cell r="C29">
            <v>2609.5</v>
          </cell>
          <cell r="D29">
            <v>3057.4</v>
          </cell>
          <cell r="E29">
            <v>3560.7</v>
          </cell>
          <cell r="F29">
            <v>2602.9</v>
          </cell>
          <cell r="G29">
            <v>2664.9</v>
          </cell>
          <cell r="H29">
            <v>3176.7</v>
          </cell>
          <cell r="I29">
            <v>2962.9</v>
          </cell>
          <cell r="J29">
            <v>3407.8</v>
          </cell>
          <cell r="K29">
            <v>2648.4</v>
          </cell>
          <cell r="L29">
            <v>2756.1</v>
          </cell>
          <cell r="M29">
            <v>3400.9</v>
          </cell>
          <cell r="N29">
            <v>3299.8</v>
          </cell>
          <cell r="P29">
            <v>2699.4</v>
          </cell>
          <cell r="Q29">
            <v>2584.1</v>
          </cell>
          <cell r="R29">
            <v>3895.1</v>
          </cell>
          <cell r="S29">
            <v>2814.7</v>
          </cell>
          <cell r="T29">
            <v>3467.7</v>
          </cell>
          <cell r="U29">
            <v>2519.5</v>
          </cell>
          <cell r="V29">
            <v>2814.5</v>
          </cell>
          <cell r="W29">
            <v>3682</v>
          </cell>
          <cell r="X29">
            <v>2725.6</v>
          </cell>
          <cell r="Y29">
            <v>2887.2</v>
          </cell>
          <cell r="Z29">
            <v>3293.2</v>
          </cell>
          <cell r="AA29">
            <v>3050.6</v>
          </cell>
        </row>
        <row r="30">
          <cell r="C30">
            <v>1227</v>
          </cell>
          <cell r="D30">
            <v>1386.2</v>
          </cell>
          <cell r="E30">
            <v>1775.4</v>
          </cell>
          <cell r="F30">
            <v>1185.8</v>
          </cell>
          <cell r="G30">
            <v>1168.5999999999999</v>
          </cell>
          <cell r="H30">
            <v>1393.8</v>
          </cell>
          <cell r="I30">
            <v>1191.4000000000001</v>
          </cell>
          <cell r="J30">
            <v>1498.9</v>
          </cell>
          <cell r="K30">
            <v>1293.2</v>
          </cell>
          <cell r="L30">
            <v>1319.4</v>
          </cell>
          <cell r="M30">
            <v>1785.2</v>
          </cell>
          <cell r="N30">
            <v>1701.7</v>
          </cell>
          <cell r="P30">
            <v>1385.6</v>
          </cell>
          <cell r="Q30">
            <v>1457.1</v>
          </cell>
          <cell r="R30">
            <v>2042</v>
          </cell>
          <cell r="S30">
            <v>1572.3</v>
          </cell>
          <cell r="T30">
            <v>1984.5</v>
          </cell>
          <cell r="U30">
            <v>1529.6</v>
          </cell>
          <cell r="V30">
            <v>1640.9</v>
          </cell>
          <cell r="W30">
            <v>2127.5</v>
          </cell>
          <cell r="X30">
            <v>1655.9</v>
          </cell>
          <cell r="Y30">
            <v>1697.2</v>
          </cell>
          <cell r="Z30">
            <v>1980.2</v>
          </cell>
          <cell r="AA30">
            <v>1546.4</v>
          </cell>
        </row>
        <row r="33">
          <cell r="C33">
            <v>584.79999999999995</v>
          </cell>
          <cell r="D33">
            <v>551.9</v>
          </cell>
          <cell r="E33">
            <v>554</v>
          </cell>
          <cell r="F33">
            <v>557.29999999999995</v>
          </cell>
          <cell r="G33">
            <v>549.20000000000005</v>
          </cell>
          <cell r="H33">
            <v>570.29999999999995</v>
          </cell>
          <cell r="I33">
            <v>559</v>
          </cell>
          <cell r="J33">
            <v>572.6</v>
          </cell>
          <cell r="K33">
            <v>586.1</v>
          </cell>
          <cell r="L33">
            <v>559.5</v>
          </cell>
          <cell r="M33">
            <v>570.70000000000005</v>
          </cell>
          <cell r="N33">
            <v>566</v>
          </cell>
          <cell r="P33">
            <v>597.29999999999995</v>
          </cell>
          <cell r="Q33">
            <v>564.4</v>
          </cell>
          <cell r="R33">
            <v>564.1</v>
          </cell>
          <cell r="S33">
            <v>605.5</v>
          </cell>
          <cell r="T33">
            <v>583.9</v>
          </cell>
          <cell r="U33">
            <v>594.70000000000005</v>
          </cell>
          <cell r="V33">
            <v>578</v>
          </cell>
          <cell r="W33">
            <v>608.9</v>
          </cell>
          <cell r="X33">
            <v>679.5</v>
          </cell>
          <cell r="Y33">
            <v>585.79999999999995</v>
          </cell>
          <cell r="Z33">
            <v>590.70000000000005</v>
          </cell>
          <cell r="AA33">
            <v>592.70000000000005</v>
          </cell>
        </row>
        <row r="34">
          <cell r="C34">
            <v>481.1</v>
          </cell>
          <cell r="D34">
            <v>406.3</v>
          </cell>
          <cell r="E34">
            <v>379.9</v>
          </cell>
          <cell r="F34">
            <v>510.5</v>
          </cell>
          <cell r="G34">
            <v>403.8</v>
          </cell>
          <cell r="H34">
            <v>480.6</v>
          </cell>
          <cell r="I34">
            <v>443.3</v>
          </cell>
          <cell r="J34">
            <v>439.6</v>
          </cell>
          <cell r="K34">
            <v>437.7</v>
          </cell>
          <cell r="L34">
            <v>440.2</v>
          </cell>
          <cell r="M34">
            <v>395</v>
          </cell>
          <cell r="N34">
            <v>418.4</v>
          </cell>
          <cell r="P34">
            <v>510.6</v>
          </cell>
          <cell r="Q34">
            <v>472.5</v>
          </cell>
          <cell r="R34">
            <v>436</v>
          </cell>
          <cell r="S34">
            <v>553.5</v>
          </cell>
          <cell r="T34">
            <v>504.3</v>
          </cell>
          <cell r="U34">
            <v>518.1</v>
          </cell>
          <cell r="V34">
            <v>512.79999999999995</v>
          </cell>
          <cell r="W34">
            <v>511.2</v>
          </cell>
          <cell r="X34">
            <v>503.7</v>
          </cell>
          <cell r="Y34">
            <v>442.7</v>
          </cell>
          <cell r="Z34">
            <v>541.5</v>
          </cell>
          <cell r="AA34">
            <v>468.6</v>
          </cell>
        </row>
        <row r="37">
          <cell r="C37">
            <v>894.9</v>
          </cell>
          <cell r="D37">
            <v>777.5</v>
          </cell>
          <cell r="E37">
            <v>819.3</v>
          </cell>
          <cell r="F37">
            <v>633.9</v>
          </cell>
          <cell r="G37">
            <v>771.3</v>
          </cell>
          <cell r="H37">
            <v>729.1</v>
          </cell>
          <cell r="I37">
            <v>723.1</v>
          </cell>
          <cell r="J37">
            <v>727.7</v>
          </cell>
          <cell r="K37">
            <v>588.9</v>
          </cell>
          <cell r="L37">
            <v>813.2</v>
          </cell>
          <cell r="M37">
            <v>706.9</v>
          </cell>
          <cell r="N37">
            <v>885.9</v>
          </cell>
          <cell r="P37">
            <v>921.6</v>
          </cell>
          <cell r="Q37">
            <v>765.4</v>
          </cell>
          <cell r="R37">
            <v>836.3</v>
          </cell>
          <cell r="S37">
            <v>725.2</v>
          </cell>
          <cell r="T37">
            <v>846.4</v>
          </cell>
          <cell r="U37">
            <v>856.2</v>
          </cell>
          <cell r="V37">
            <v>763.5</v>
          </cell>
          <cell r="W37">
            <v>757.5</v>
          </cell>
          <cell r="X37">
            <v>604.70000000000005</v>
          </cell>
          <cell r="Y37">
            <v>904.3</v>
          </cell>
          <cell r="Z37">
            <v>871.7</v>
          </cell>
          <cell r="AA37">
            <v>814.4</v>
          </cell>
        </row>
        <row r="38">
          <cell r="C38">
            <v>705.4</v>
          </cell>
          <cell r="D38">
            <v>56.4</v>
          </cell>
          <cell r="E38">
            <v>41.4</v>
          </cell>
          <cell r="F38">
            <v>30.6</v>
          </cell>
          <cell r="G38">
            <v>34</v>
          </cell>
          <cell r="H38">
            <v>32.700000000000003</v>
          </cell>
          <cell r="I38">
            <v>32.5</v>
          </cell>
          <cell r="J38">
            <v>32.4</v>
          </cell>
          <cell r="K38">
            <v>24.4</v>
          </cell>
          <cell r="L38">
            <v>172.2</v>
          </cell>
          <cell r="M38">
            <v>292.89999999999998</v>
          </cell>
          <cell r="N38">
            <v>626.4</v>
          </cell>
          <cell r="P38">
            <v>694.6</v>
          </cell>
          <cell r="Q38">
            <v>254</v>
          </cell>
          <cell r="R38">
            <v>47.2</v>
          </cell>
          <cell r="S38">
            <v>36</v>
          </cell>
          <cell r="T38">
            <v>39.5</v>
          </cell>
          <cell r="U38">
            <v>37.200000000000003</v>
          </cell>
          <cell r="V38">
            <v>35.799999999999997</v>
          </cell>
          <cell r="W38">
            <v>34.5</v>
          </cell>
          <cell r="X38">
            <v>26.2</v>
          </cell>
          <cell r="Y38">
            <v>183.8</v>
          </cell>
          <cell r="Z38">
            <v>335.1</v>
          </cell>
          <cell r="AA38">
            <v>585.6</v>
          </cell>
        </row>
        <row r="40">
          <cell r="C40">
            <v>85</v>
          </cell>
          <cell r="D40">
            <v>86.6</v>
          </cell>
          <cell r="E40">
            <v>83.7</v>
          </cell>
          <cell r="F40">
            <v>79.099999999999994</v>
          </cell>
          <cell r="G40">
            <v>79</v>
          </cell>
          <cell r="H40">
            <v>85.5</v>
          </cell>
          <cell r="I40">
            <v>83.7</v>
          </cell>
          <cell r="J40">
            <v>81.400000000000006</v>
          </cell>
          <cell r="K40">
            <v>80.7</v>
          </cell>
          <cell r="L40">
            <v>82.9</v>
          </cell>
          <cell r="M40">
            <v>77.7</v>
          </cell>
          <cell r="N40">
            <v>79.400000000000006</v>
          </cell>
          <cell r="P40">
            <v>80.7</v>
          </cell>
          <cell r="Q40">
            <v>82.6</v>
          </cell>
          <cell r="R40">
            <v>83.3</v>
          </cell>
          <cell r="S40">
            <v>77.5</v>
          </cell>
          <cell r="T40">
            <v>85.1</v>
          </cell>
          <cell r="U40">
            <v>82.2</v>
          </cell>
          <cell r="V40">
            <v>82.2</v>
          </cell>
          <cell r="W40">
            <v>87.2</v>
          </cell>
          <cell r="X40">
            <v>81</v>
          </cell>
          <cell r="Y40">
            <v>85.9</v>
          </cell>
          <cell r="Z40">
            <v>79.400000000000006</v>
          </cell>
          <cell r="AA40">
            <v>81.2</v>
          </cell>
        </row>
        <row r="41">
          <cell r="C41">
            <v>23.5</v>
          </cell>
          <cell r="D41">
            <v>22</v>
          </cell>
          <cell r="E41">
            <v>21.6</v>
          </cell>
          <cell r="F41">
            <v>23.5</v>
          </cell>
          <cell r="G41">
            <v>21.7</v>
          </cell>
          <cell r="H41">
            <v>21.6</v>
          </cell>
          <cell r="I41">
            <v>21.4</v>
          </cell>
          <cell r="J41">
            <v>22.3</v>
          </cell>
          <cell r="K41">
            <v>21.9</v>
          </cell>
          <cell r="L41">
            <v>21.9</v>
          </cell>
          <cell r="M41">
            <v>22.5</v>
          </cell>
          <cell r="N41">
            <v>21.7</v>
          </cell>
          <cell r="P41">
            <v>22.4</v>
          </cell>
          <cell r="R41">
            <v>23.4</v>
          </cell>
          <cell r="S41">
            <v>22.1</v>
          </cell>
          <cell r="T41">
            <v>23.4</v>
          </cell>
          <cell r="U41">
            <v>22.4</v>
          </cell>
          <cell r="V41">
            <v>22.7</v>
          </cell>
          <cell r="W41">
            <v>22.5</v>
          </cell>
          <cell r="X41">
            <v>23.7</v>
          </cell>
          <cell r="Y41">
            <v>22.7</v>
          </cell>
          <cell r="Z41">
            <v>22.9</v>
          </cell>
          <cell r="AA41">
            <v>23.1</v>
          </cell>
        </row>
        <row r="49">
          <cell r="C49">
            <v>593.29999999999995</v>
          </cell>
          <cell r="D49">
            <v>561</v>
          </cell>
          <cell r="E49">
            <v>567.4</v>
          </cell>
          <cell r="F49">
            <v>609.1</v>
          </cell>
          <cell r="G49">
            <v>513.20000000000005</v>
          </cell>
          <cell r="H49">
            <v>502.6</v>
          </cell>
          <cell r="I49">
            <v>557</v>
          </cell>
          <cell r="J49">
            <v>612.4</v>
          </cell>
          <cell r="K49">
            <v>481</v>
          </cell>
          <cell r="L49">
            <v>372.7</v>
          </cell>
          <cell r="M49">
            <v>429.7</v>
          </cell>
          <cell r="N49">
            <v>452.2</v>
          </cell>
          <cell r="P49">
            <v>615.6</v>
          </cell>
          <cell r="Q49">
            <v>586</v>
          </cell>
          <cell r="R49">
            <v>601</v>
          </cell>
          <cell r="S49">
            <v>678.6</v>
          </cell>
          <cell r="T49">
            <v>568.29999999999995</v>
          </cell>
          <cell r="U49">
            <v>560.79999999999995</v>
          </cell>
          <cell r="V49">
            <v>626.20000000000005</v>
          </cell>
          <cell r="W49">
            <v>694</v>
          </cell>
          <cell r="X49">
            <v>573.1</v>
          </cell>
          <cell r="Y49">
            <v>441.2</v>
          </cell>
          <cell r="Z49">
            <v>489</v>
          </cell>
          <cell r="AA49">
            <v>499</v>
          </cell>
        </row>
        <row r="52">
          <cell r="C52">
            <v>64.2</v>
          </cell>
          <cell r="D52">
            <v>57.2</v>
          </cell>
          <cell r="E52">
            <v>60.7</v>
          </cell>
          <cell r="F52">
            <v>49.8</v>
          </cell>
          <cell r="G52">
            <v>58.4</v>
          </cell>
          <cell r="H52">
            <v>53.3</v>
          </cell>
          <cell r="I52">
            <v>56.6</v>
          </cell>
          <cell r="J52">
            <v>56.1</v>
          </cell>
          <cell r="K52">
            <v>39.200000000000003</v>
          </cell>
          <cell r="L52">
            <v>58.3</v>
          </cell>
          <cell r="M52">
            <v>53.5</v>
          </cell>
          <cell r="N52">
            <v>67.7</v>
          </cell>
          <cell r="P52">
            <v>68.8</v>
          </cell>
          <cell r="Q52">
            <v>55.2</v>
          </cell>
          <cell r="R52">
            <v>61.8</v>
          </cell>
          <cell r="S52">
            <v>54.6</v>
          </cell>
          <cell r="T52">
            <v>60.7</v>
          </cell>
          <cell r="U52">
            <v>61.5</v>
          </cell>
          <cell r="V52">
            <v>58.4</v>
          </cell>
          <cell r="W52">
            <v>56.9</v>
          </cell>
          <cell r="X52">
            <v>46</v>
          </cell>
          <cell r="Y52">
            <v>64</v>
          </cell>
          <cell r="Z52">
            <v>65.900000000000006</v>
          </cell>
          <cell r="AA52">
            <v>57</v>
          </cell>
        </row>
        <row r="53">
          <cell r="C53">
            <v>0.1</v>
          </cell>
          <cell r="D53">
            <v>0.1</v>
          </cell>
          <cell r="E53">
            <v>0</v>
          </cell>
          <cell r="F53">
            <v>0</v>
          </cell>
          <cell r="G53">
            <v>0.1</v>
          </cell>
          <cell r="H53">
            <v>0.2</v>
          </cell>
          <cell r="I53">
            <v>0</v>
          </cell>
          <cell r="J53">
            <v>0.2</v>
          </cell>
          <cell r="K53">
            <v>0</v>
          </cell>
          <cell r="L53">
            <v>0.1</v>
          </cell>
          <cell r="M53">
            <v>0.1</v>
          </cell>
          <cell r="N53">
            <v>0</v>
          </cell>
          <cell r="P53">
            <v>0</v>
          </cell>
          <cell r="Q53">
            <v>0.1</v>
          </cell>
          <cell r="R53">
            <v>0.1</v>
          </cell>
          <cell r="S53">
            <v>0</v>
          </cell>
          <cell r="T53">
            <v>0.1</v>
          </cell>
          <cell r="U53">
            <v>0.1</v>
          </cell>
          <cell r="V53">
            <v>0.1</v>
          </cell>
          <cell r="W53">
            <v>0.1</v>
          </cell>
          <cell r="X53">
            <v>0.2</v>
          </cell>
          <cell r="Y53">
            <v>0.3</v>
          </cell>
          <cell r="Z53">
            <v>0</v>
          </cell>
          <cell r="AA53">
            <v>0.1</v>
          </cell>
        </row>
        <row r="68">
          <cell r="C68">
            <v>184.4</v>
          </cell>
          <cell r="D68">
            <v>181.6</v>
          </cell>
          <cell r="E68">
            <v>194.6</v>
          </cell>
          <cell r="F68">
            <v>174.8</v>
          </cell>
          <cell r="G68">
            <v>138.5</v>
          </cell>
          <cell r="H68">
            <v>212.1</v>
          </cell>
          <cell r="I68">
            <v>200.7</v>
          </cell>
          <cell r="J68">
            <v>155.19999999999999</v>
          </cell>
          <cell r="K68">
            <v>148.5</v>
          </cell>
          <cell r="L68">
            <v>120.1</v>
          </cell>
          <cell r="M68">
            <v>209.8</v>
          </cell>
          <cell r="N68">
            <v>165</v>
          </cell>
          <cell r="P68">
            <v>184.2</v>
          </cell>
          <cell r="Q68">
            <v>169.1</v>
          </cell>
          <cell r="R68">
            <v>248.6</v>
          </cell>
          <cell r="S68">
            <v>168.6</v>
          </cell>
          <cell r="T68">
            <v>120.9</v>
          </cell>
          <cell r="U68">
            <v>195</v>
          </cell>
          <cell r="V68">
            <v>201.9</v>
          </cell>
          <cell r="W68">
            <v>330.9</v>
          </cell>
          <cell r="X68">
            <v>245.8</v>
          </cell>
          <cell r="Y68">
            <v>236.4</v>
          </cell>
          <cell r="Z68">
            <v>269.39999999999998</v>
          </cell>
          <cell r="AA68">
            <v>263.60000000000002</v>
          </cell>
        </row>
        <row r="70">
          <cell r="C70">
            <v>2.5</v>
          </cell>
          <cell r="D70">
            <v>2.2000000000000002</v>
          </cell>
          <cell r="E70">
            <v>2.8</v>
          </cell>
          <cell r="F70">
            <v>2.1</v>
          </cell>
          <cell r="G70">
            <v>2.6</v>
          </cell>
          <cell r="H70">
            <v>2.4</v>
          </cell>
          <cell r="I70">
            <v>2.5</v>
          </cell>
          <cell r="J70">
            <v>2.5</v>
          </cell>
          <cell r="K70">
            <v>2.1</v>
          </cell>
          <cell r="L70">
            <v>2.6</v>
          </cell>
          <cell r="M70">
            <v>2.4</v>
          </cell>
          <cell r="N70">
            <v>2.1</v>
          </cell>
          <cell r="P70">
            <v>2.5</v>
          </cell>
          <cell r="Q70">
            <v>2.4</v>
          </cell>
          <cell r="R70">
            <v>2.4</v>
          </cell>
          <cell r="S70">
            <v>2.6</v>
          </cell>
          <cell r="T70">
            <v>2.8</v>
          </cell>
          <cell r="U70">
            <v>2.5</v>
          </cell>
          <cell r="V70">
            <v>2.6</v>
          </cell>
          <cell r="W70">
            <v>2.7</v>
          </cell>
          <cell r="X70">
            <v>2.5</v>
          </cell>
          <cell r="Y70">
            <v>2.9</v>
          </cell>
          <cell r="Z70">
            <v>2.6</v>
          </cell>
          <cell r="AA70">
            <v>2.1</v>
          </cell>
        </row>
        <row r="71">
          <cell r="C71">
            <v>2.8</v>
          </cell>
          <cell r="D71">
            <v>2.9</v>
          </cell>
          <cell r="E71">
            <v>3.8</v>
          </cell>
          <cell r="F71">
            <v>3</v>
          </cell>
          <cell r="G71">
            <v>3.6</v>
          </cell>
          <cell r="H71">
            <v>4.2</v>
          </cell>
          <cell r="I71">
            <v>3.9</v>
          </cell>
          <cell r="J71">
            <v>3.9</v>
          </cell>
          <cell r="K71">
            <v>3.1</v>
          </cell>
          <cell r="L71">
            <v>3.7</v>
          </cell>
          <cell r="M71">
            <v>3.5</v>
          </cell>
          <cell r="N71">
            <v>3</v>
          </cell>
          <cell r="P71">
            <v>3.6</v>
          </cell>
          <cell r="Q71">
            <v>3.3</v>
          </cell>
          <cell r="R71">
            <v>3.7</v>
          </cell>
          <cell r="S71">
            <v>3.6</v>
          </cell>
          <cell r="T71">
            <v>4.0999999999999996</v>
          </cell>
          <cell r="U71">
            <v>3.7</v>
          </cell>
          <cell r="V71">
            <v>3.8</v>
          </cell>
          <cell r="W71">
            <v>3.8</v>
          </cell>
          <cell r="X71">
            <v>3.6</v>
          </cell>
          <cell r="Y71">
            <v>4.3000000000000007</v>
          </cell>
          <cell r="Z71">
            <v>3.8</v>
          </cell>
          <cell r="AA71">
            <v>3.1</v>
          </cell>
        </row>
        <row r="76">
          <cell r="C76">
            <v>188.2</v>
          </cell>
          <cell r="D76">
            <v>154.5</v>
          </cell>
          <cell r="P76">
            <v>226.2</v>
          </cell>
        </row>
        <row r="109">
          <cell r="P109">
            <v>329.1</v>
          </cell>
          <cell r="Q109">
            <v>263.7</v>
          </cell>
          <cell r="R109">
            <v>269.8</v>
          </cell>
          <cell r="S109">
            <v>229.1</v>
          </cell>
          <cell r="T109">
            <v>286.60000000000002</v>
          </cell>
          <cell r="U109">
            <v>426.6</v>
          </cell>
          <cell r="V109">
            <v>234.2</v>
          </cell>
          <cell r="W109">
            <v>305.5</v>
          </cell>
          <cell r="X109">
            <v>230.1</v>
          </cell>
          <cell r="Y109">
            <v>240.9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II"/>
      <sheetName val="DGA"/>
      <sheetName val="TESORERI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77"/>
  <sheetViews>
    <sheetView showGridLines="0" tabSelected="1" topLeftCell="A40" zoomScaleNormal="100" workbookViewId="0">
      <selection activeCell="C73" sqref="C73:AD115"/>
    </sheetView>
  </sheetViews>
  <sheetFormatPr baseColWidth="10" defaultColWidth="11.42578125" defaultRowHeight="12.75"/>
  <cols>
    <col min="1" max="1" width="0.85546875" customWidth="1"/>
    <col min="2" max="2" width="73.28515625" customWidth="1"/>
    <col min="3" max="10" width="10" customWidth="1"/>
    <col min="11" max="11" width="11" bestFit="1" customWidth="1"/>
    <col min="12" max="13" width="11" customWidth="1"/>
    <col min="14" max="14" width="11" bestFit="1" customWidth="1"/>
    <col min="15" max="15" width="10.7109375" customWidth="1"/>
    <col min="16" max="23" width="9.28515625" style="115" customWidth="1"/>
    <col min="24" max="24" width="11" style="115" bestFit="1" customWidth="1"/>
    <col min="25" max="26" width="11" style="115" customWidth="1"/>
    <col min="27" max="27" width="11" style="115" bestFit="1" customWidth="1"/>
    <col min="28" max="28" width="11.140625" customWidth="1"/>
    <col min="29" max="29" width="9.5703125" customWidth="1"/>
    <col min="30" max="30" width="9" customWidth="1"/>
    <col min="31" max="31" width="11.42578125" style="41"/>
    <col min="32" max="32" width="13.85546875" style="41" bestFit="1" customWidth="1"/>
  </cols>
  <sheetData>
    <row r="1" spans="2:81" ht="7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2"/>
      <c r="AC1" s="2"/>
      <c r="AD1" s="2"/>
      <c r="AE1" s="4"/>
      <c r="AF1" s="4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</row>
    <row r="2" spans="2:81" ht="14.25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4"/>
      <c r="AF2" s="4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2:81" ht="1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8"/>
      <c r="AC3" s="8"/>
      <c r="AD3" s="8"/>
      <c r="AE3" s="4"/>
      <c r="AF3" s="4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2:81" ht="18" customHeight="1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4"/>
      <c r="AF4" s="4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2:81" ht="15.75" customHeight="1">
      <c r="B5" s="11" t="s">
        <v>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4"/>
      <c r="AF5" s="4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</row>
    <row r="6" spans="2:81" ht="14.25">
      <c r="B6" s="11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4"/>
      <c r="AF6" s="4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2:81" ht="20.25" customHeight="1">
      <c r="B7" s="12" t="s">
        <v>4</v>
      </c>
      <c r="C7" s="13">
        <v>2017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2">
        <v>2017</v>
      </c>
      <c r="P7" s="13">
        <v>2018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2">
        <v>2018</v>
      </c>
      <c r="AC7" s="15" t="s">
        <v>5</v>
      </c>
      <c r="AD7" s="16"/>
      <c r="AE7" s="4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</row>
    <row r="8" spans="2:81" ht="19.5" customHeight="1" thickBot="1">
      <c r="B8" s="17"/>
      <c r="C8" s="18" t="s">
        <v>6</v>
      </c>
      <c r="D8" s="18" t="s">
        <v>7</v>
      </c>
      <c r="E8" s="18" t="s">
        <v>8</v>
      </c>
      <c r="F8" s="18" t="s">
        <v>9</v>
      </c>
      <c r="G8" s="18" t="s">
        <v>10</v>
      </c>
      <c r="H8" s="18" t="s">
        <v>11</v>
      </c>
      <c r="I8" s="18" t="s">
        <v>12</v>
      </c>
      <c r="J8" s="18" t="s">
        <v>13</v>
      </c>
      <c r="K8" s="18" t="s">
        <v>14</v>
      </c>
      <c r="L8" s="18" t="s">
        <v>15</v>
      </c>
      <c r="M8" s="18" t="s">
        <v>16</v>
      </c>
      <c r="N8" s="18" t="s">
        <v>17</v>
      </c>
      <c r="O8" s="17"/>
      <c r="P8" s="18" t="s">
        <v>6</v>
      </c>
      <c r="Q8" s="18" t="s">
        <v>7</v>
      </c>
      <c r="R8" s="18" t="s">
        <v>8</v>
      </c>
      <c r="S8" s="18" t="s">
        <v>9</v>
      </c>
      <c r="T8" s="18" t="s">
        <v>10</v>
      </c>
      <c r="U8" s="18" t="s">
        <v>11</v>
      </c>
      <c r="V8" s="18" t="s">
        <v>12</v>
      </c>
      <c r="W8" s="18" t="s">
        <v>13</v>
      </c>
      <c r="X8" s="18" t="s">
        <v>14</v>
      </c>
      <c r="Y8" s="18" t="s">
        <v>15</v>
      </c>
      <c r="Z8" s="18" t="s">
        <v>16</v>
      </c>
      <c r="AA8" s="18" t="s">
        <v>17</v>
      </c>
      <c r="AB8" s="17"/>
      <c r="AC8" s="18" t="s">
        <v>18</v>
      </c>
      <c r="AD8" s="19" t="s">
        <v>19</v>
      </c>
      <c r="AE8" s="4"/>
      <c r="AF8" s="4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</row>
    <row r="9" spans="2:81" ht="18" customHeight="1" thickTop="1">
      <c r="B9" s="20" t="s">
        <v>20</v>
      </c>
      <c r="C9" s="21">
        <f t="shared" ref="C9:AA9" si="0">+C10+C49+C57</f>
        <v>37371.599999999991</v>
      </c>
      <c r="D9" s="21">
        <f t="shared" si="0"/>
        <v>27570.399999999998</v>
      </c>
      <c r="E9" s="21">
        <f t="shared" si="0"/>
        <v>29712.7</v>
      </c>
      <c r="F9" s="21">
        <f t="shared" si="0"/>
        <v>37128.600000000006</v>
      </c>
      <c r="G9" s="21">
        <f t="shared" si="0"/>
        <v>37528.300000000003</v>
      </c>
      <c r="H9" s="21">
        <f t="shared" si="0"/>
        <v>32387.7</v>
      </c>
      <c r="I9" s="21">
        <f t="shared" si="0"/>
        <v>29815.699999999997</v>
      </c>
      <c r="J9" s="21">
        <f t="shared" si="0"/>
        <v>31050.000000000004</v>
      </c>
      <c r="K9" s="21">
        <f t="shared" si="0"/>
        <v>29402.5</v>
      </c>
      <c r="L9" s="21">
        <f t="shared" si="0"/>
        <v>30993.100000000002</v>
      </c>
      <c r="M9" s="21">
        <f t="shared" si="0"/>
        <v>29617.699999999997</v>
      </c>
      <c r="N9" s="21">
        <f t="shared" si="0"/>
        <v>33636.6</v>
      </c>
      <c r="O9" s="21">
        <f t="shared" si="0"/>
        <v>386214.89999999997</v>
      </c>
      <c r="P9" s="22">
        <f t="shared" si="0"/>
        <v>47230.3</v>
      </c>
      <c r="Q9" s="22">
        <f t="shared" si="0"/>
        <v>30560.100000000006</v>
      </c>
      <c r="R9" s="22">
        <f t="shared" si="0"/>
        <v>33105</v>
      </c>
      <c r="S9" s="22">
        <f t="shared" si="0"/>
        <v>42187.6</v>
      </c>
      <c r="T9" s="22">
        <f t="shared" si="0"/>
        <v>38304.9</v>
      </c>
      <c r="U9" s="22">
        <f t="shared" si="0"/>
        <v>32046.300000000003</v>
      </c>
      <c r="V9" s="22">
        <f t="shared" si="0"/>
        <v>36985.700000000004</v>
      </c>
      <c r="W9" s="22">
        <f t="shared" si="0"/>
        <v>34568.9</v>
      </c>
      <c r="X9" s="22">
        <f t="shared" si="0"/>
        <v>32518.099999999995</v>
      </c>
      <c r="Y9" s="22">
        <f t="shared" si="0"/>
        <v>33841.999999999993</v>
      </c>
      <c r="Z9" s="22">
        <f>+Z10+Z49+Z57+Z65</f>
        <v>33582.9</v>
      </c>
      <c r="AA9" s="22">
        <f t="shared" si="0"/>
        <v>35704.399999999994</v>
      </c>
      <c r="AB9" s="22">
        <f>+AB10+AB49+AB57+AB65</f>
        <v>430636.20000000007</v>
      </c>
      <c r="AC9" s="23">
        <f t="shared" ref="AC9:AC67" si="1">+AB9-O9</f>
        <v>44421.300000000105</v>
      </c>
      <c r="AD9" s="23">
        <f t="shared" ref="AD9:AD47" si="2">+AC9/O9*100</f>
        <v>11.501705397694421</v>
      </c>
      <c r="AE9" s="4"/>
      <c r="AF9" s="4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</row>
    <row r="10" spans="2:81" ht="18" customHeight="1">
      <c r="B10" s="24" t="s">
        <v>21</v>
      </c>
      <c r="C10" s="25">
        <f t="shared" ref="C10:AB10" si="3">+C11+C16+C26+C44+C47+C48</f>
        <v>36983.799999999996</v>
      </c>
      <c r="D10" s="25">
        <f t="shared" si="3"/>
        <v>27215.8</v>
      </c>
      <c r="E10" s="25">
        <f t="shared" si="3"/>
        <v>29373</v>
      </c>
      <c r="F10" s="25">
        <f t="shared" si="3"/>
        <v>36730.300000000003</v>
      </c>
      <c r="G10" s="25">
        <f t="shared" si="3"/>
        <v>37161.5</v>
      </c>
      <c r="H10" s="25">
        <f t="shared" si="3"/>
        <v>31948.100000000002</v>
      </c>
      <c r="I10" s="25">
        <f t="shared" si="3"/>
        <v>29411.199999999997</v>
      </c>
      <c r="J10" s="25">
        <f t="shared" si="3"/>
        <v>30702.000000000004</v>
      </c>
      <c r="K10" s="25">
        <f t="shared" si="3"/>
        <v>29071.8</v>
      </c>
      <c r="L10" s="25">
        <f t="shared" si="3"/>
        <v>30639.8</v>
      </c>
      <c r="M10" s="25">
        <f t="shared" si="3"/>
        <v>29145.999999999996</v>
      </c>
      <c r="N10" s="25">
        <f t="shared" si="3"/>
        <v>33257.5</v>
      </c>
      <c r="O10" s="26">
        <f t="shared" si="3"/>
        <v>381640.8</v>
      </c>
      <c r="P10" s="27">
        <f t="shared" si="3"/>
        <v>46620.200000000004</v>
      </c>
      <c r="Q10" s="27">
        <f t="shared" si="3"/>
        <v>29411.300000000003</v>
      </c>
      <c r="R10" s="27">
        <f t="shared" si="3"/>
        <v>31843.3</v>
      </c>
      <c r="S10" s="27">
        <f t="shared" si="3"/>
        <v>41035.599999999999</v>
      </c>
      <c r="T10" s="27">
        <f t="shared" si="3"/>
        <v>37369.4</v>
      </c>
      <c r="U10" s="27">
        <f t="shared" si="3"/>
        <v>30946.700000000004</v>
      </c>
      <c r="V10" s="27">
        <f t="shared" si="3"/>
        <v>35841.599999999999</v>
      </c>
      <c r="W10" s="27">
        <f t="shared" si="3"/>
        <v>33215.1</v>
      </c>
      <c r="X10" s="27">
        <f t="shared" si="3"/>
        <v>31589.399999999998</v>
      </c>
      <c r="Y10" s="27">
        <f t="shared" si="3"/>
        <v>32665.899999999998</v>
      </c>
      <c r="Z10" s="27">
        <f t="shared" si="3"/>
        <v>32279.800000000003</v>
      </c>
      <c r="AA10" s="27">
        <f t="shared" si="3"/>
        <v>34444.099999999991</v>
      </c>
      <c r="AB10" s="26">
        <f t="shared" si="3"/>
        <v>417262.4</v>
      </c>
      <c r="AC10" s="25">
        <f t="shared" si="1"/>
        <v>35621.600000000035</v>
      </c>
      <c r="AD10" s="26">
        <f t="shared" si="2"/>
        <v>9.3338028848068753</v>
      </c>
      <c r="AE10" s="4"/>
      <c r="AF10" s="4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</row>
    <row r="11" spans="2:81" ht="18" customHeight="1">
      <c r="B11" s="24" t="s">
        <v>22</v>
      </c>
      <c r="C11" s="28">
        <f t="shared" ref="C11:AB11" si="4">SUM(C12:C15)</f>
        <v>15738.499999999998</v>
      </c>
      <c r="D11" s="28">
        <f t="shared" ref="D11:M11" si="5">SUM(D12:D15)</f>
        <v>9471.4</v>
      </c>
      <c r="E11" s="28">
        <f t="shared" si="5"/>
        <v>10213</v>
      </c>
      <c r="F11" s="28">
        <f t="shared" si="5"/>
        <v>18285.599999999999</v>
      </c>
      <c r="G11" s="28">
        <f t="shared" si="5"/>
        <v>19347.7</v>
      </c>
      <c r="H11" s="28">
        <f t="shared" si="5"/>
        <v>13383.2</v>
      </c>
      <c r="I11" s="28">
        <f t="shared" si="5"/>
        <v>11307.599999999999</v>
      </c>
      <c r="J11" s="28">
        <f t="shared" si="5"/>
        <v>11460.4</v>
      </c>
      <c r="K11" s="28">
        <f t="shared" si="5"/>
        <v>10454.1</v>
      </c>
      <c r="L11" s="28">
        <f t="shared" si="5"/>
        <v>13017.899999999998</v>
      </c>
      <c r="M11" s="28">
        <f t="shared" si="5"/>
        <v>10416.6</v>
      </c>
      <c r="N11" s="28">
        <f t="shared" si="4"/>
        <v>11928.300000000001</v>
      </c>
      <c r="O11" s="29">
        <f t="shared" si="4"/>
        <v>155024.29999999999</v>
      </c>
      <c r="P11" s="30">
        <f t="shared" si="4"/>
        <v>23819.500000000004</v>
      </c>
      <c r="Q11" s="30">
        <f t="shared" ref="Q11:Z11" si="6">SUM(Q12:Q15)</f>
        <v>10960.300000000001</v>
      </c>
      <c r="R11" s="30">
        <f t="shared" si="6"/>
        <v>11304.000000000002</v>
      </c>
      <c r="S11" s="30">
        <f t="shared" si="6"/>
        <v>19385.3</v>
      </c>
      <c r="T11" s="30">
        <f t="shared" si="6"/>
        <v>16344.2</v>
      </c>
      <c r="U11" s="30">
        <f t="shared" si="6"/>
        <v>11941.000000000002</v>
      </c>
      <c r="V11" s="30">
        <f t="shared" si="6"/>
        <v>15681.999999999998</v>
      </c>
      <c r="W11" s="30">
        <f t="shared" si="6"/>
        <v>11800.5</v>
      </c>
      <c r="X11" s="30">
        <f t="shared" si="6"/>
        <v>11384.5</v>
      </c>
      <c r="Y11" s="30">
        <f t="shared" si="6"/>
        <v>12500.800000000001</v>
      </c>
      <c r="Z11" s="30">
        <f t="shared" si="6"/>
        <v>12029.5</v>
      </c>
      <c r="AA11" s="30">
        <f t="shared" si="4"/>
        <v>13409.5</v>
      </c>
      <c r="AB11" s="29">
        <f t="shared" si="4"/>
        <v>170561.09999999998</v>
      </c>
      <c r="AC11" s="28">
        <f t="shared" si="1"/>
        <v>15536.799999999988</v>
      </c>
      <c r="AD11" s="29">
        <f t="shared" si="2"/>
        <v>10.022170717751983</v>
      </c>
      <c r="AE11" s="31"/>
      <c r="AF11" s="31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</row>
    <row r="12" spans="2:81" ht="18" customHeight="1">
      <c r="B12" s="32" t="s">
        <v>23</v>
      </c>
      <c r="C12" s="33">
        <f>+[1]PP!C11</f>
        <v>4493.2</v>
      </c>
      <c r="D12" s="33">
        <f>+[1]PP!D11</f>
        <v>3591.8</v>
      </c>
      <c r="E12" s="33">
        <f>+[1]PP!E11</f>
        <v>3982.6</v>
      </c>
      <c r="F12" s="33">
        <f>+[1]PP!F11</f>
        <v>3270.3</v>
      </c>
      <c r="G12" s="33">
        <f>+[1]PP!G11</f>
        <v>4179.7</v>
      </c>
      <c r="H12" s="33">
        <f>+[1]PP!H11</f>
        <v>3494.7</v>
      </c>
      <c r="I12" s="33">
        <f>+[1]PP!I11</f>
        <v>3026.9</v>
      </c>
      <c r="J12" s="33">
        <f>+[1]PP!J11</f>
        <v>3698.7</v>
      </c>
      <c r="K12" s="33">
        <f>+[1]PP!K11</f>
        <v>3542.2</v>
      </c>
      <c r="L12" s="33">
        <f>+[1]PP!L11</f>
        <v>3183.1</v>
      </c>
      <c r="M12" s="33">
        <f>+[1]PP!M11</f>
        <v>3458</v>
      </c>
      <c r="N12" s="33">
        <f>+[1]PP!N11</f>
        <v>3631.9</v>
      </c>
      <c r="O12" s="34">
        <f>SUM(C12:N12)</f>
        <v>43553.100000000006</v>
      </c>
      <c r="P12" s="35">
        <f>+[1]PP!P11</f>
        <v>5329.8</v>
      </c>
      <c r="Q12" s="35">
        <f>+[1]PP!Q11</f>
        <v>4292.2</v>
      </c>
      <c r="R12" s="35">
        <f>+[1]PP!R11</f>
        <v>4423.8</v>
      </c>
      <c r="S12" s="35">
        <f>+[1]PP!S11</f>
        <v>4560.8</v>
      </c>
      <c r="T12" s="35">
        <f>+[1]PP!T11</f>
        <v>4709.8999999999996</v>
      </c>
      <c r="U12" s="35">
        <f>+[1]PP!U11</f>
        <v>3870.2</v>
      </c>
      <c r="V12" s="35">
        <f>+[1]PP!V11</f>
        <v>3778.7</v>
      </c>
      <c r="W12" s="35">
        <f>+[1]PP!W11</f>
        <v>4431.8999999999996</v>
      </c>
      <c r="X12" s="35">
        <f>+[1]PP!X11</f>
        <v>3908.7</v>
      </c>
      <c r="Y12" s="35">
        <f>+[1]PP!Y11</f>
        <v>3687.4</v>
      </c>
      <c r="Z12" s="35">
        <f>+[1]PP!Z11</f>
        <v>4062.7</v>
      </c>
      <c r="AA12" s="35">
        <f>+[1]PP!AA11</f>
        <v>4369.1000000000004</v>
      </c>
      <c r="AB12" s="34">
        <f>SUM(P12:AA12)</f>
        <v>51425.2</v>
      </c>
      <c r="AC12" s="33">
        <f t="shared" si="1"/>
        <v>7872.0999999999913</v>
      </c>
      <c r="AD12" s="34">
        <f t="shared" si="2"/>
        <v>18.074717987927357</v>
      </c>
      <c r="AE12" s="4"/>
      <c r="AF12" s="31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</row>
    <row r="13" spans="2:81" ht="18" customHeight="1">
      <c r="B13" s="32" t="s">
        <v>24</v>
      </c>
      <c r="C13" s="33">
        <f>+[1]PP!C12</f>
        <v>8646.9</v>
      </c>
      <c r="D13" s="33">
        <f>+[1]PP!D12</f>
        <v>4312.6000000000004</v>
      </c>
      <c r="E13" s="33">
        <f>+[1]PP!E12</f>
        <v>4175.7</v>
      </c>
      <c r="F13" s="33">
        <f>+[1]PP!F12</f>
        <v>13233.7</v>
      </c>
      <c r="G13" s="33">
        <f>+[1]PP!G12</f>
        <v>12503.3</v>
      </c>
      <c r="H13" s="33">
        <f>+[1]PP!H12</f>
        <v>6403.5</v>
      </c>
      <c r="I13" s="33">
        <f>+[1]PP!I12</f>
        <v>5674.4</v>
      </c>
      <c r="J13" s="33">
        <f>+[1]PP!J12</f>
        <v>4776.6000000000004</v>
      </c>
      <c r="K13" s="33">
        <f>+[1]PP!K12</f>
        <v>4789.7</v>
      </c>
      <c r="L13" s="33">
        <f>+[1]PP!L12</f>
        <v>7539.2</v>
      </c>
      <c r="M13" s="33">
        <f>+[1]PP!M12</f>
        <v>4990.2</v>
      </c>
      <c r="N13" s="33">
        <f>+[1]PP!N12</f>
        <v>6000.8</v>
      </c>
      <c r="O13" s="34">
        <f>SUM(C13:N13)</f>
        <v>83046.599999999991</v>
      </c>
      <c r="P13" s="35">
        <f>+[1]PP!P12</f>
        <v>15498.1</v>
      </c>
      <c r="Q13" s="35">
        <f>+[1]PP!Q12</f>
        <v>4884.7</v>
      </c>
      <c r="R13" s="35">
        <f>+[1]PP!R12</f>
        <v>5045.3</v>
      </c>
      <c r="S13" s="35">
        <f>+[1]PP!S12</f>
        <v>11730.6</v>
      </c>
      <c r="T13" s="35">
        <f>+[1]PP!T12</f>
        <v>8477.2000000000007</v>
      </c>
      <c r="U13" s="35">
        <f>+[1]PP!U12</f>
        <v>5132.5</v>
      </c>
      <c r="V13" s="35">
        <f>+[1]PP!V12</f>
        <v>9271.4</v>
      </c>
      <c r="W13" s="35">
        <f>+[1]PP!W12</f>
        <v>5046.3</v>
      </c>
      <c r="X13" s="35">
        <f>+[1]PP!X12</f>
        <v>5152</v>
      </c>
      <c r="Y13" s="35">
        <f>+[1]PP!Y12</f>
        <v>6206.3</v>
      </c>
      <c r="Z13" s="35">
        <f>+[1]PP!Z12</f>
        <v>5382.2</v>
      </c>
      <c r="AA13" s="35">
        <f>+[1]PP!AA12</f>
        <v>6252.5</v>
      </c>
      <c r="AB13" s="34">
        <f>SUM(P13:AA13)</f>
        <v>88079.1</v>
      </c>
      <c r="AC13" s="33">
        <f t="shared" si="1"/>
        <v>5032.5000000000146</v>
      </c>
      <c r="AD13" s="34">
        <f t="shared" si="2"/>
        <v>6.0598507344069654</v>
      </c>
      <c r="AE13" s="4"/>
      <c r="AF13" s="31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</row>
    <row r="14" spans="2:81" ht="18" customHeight="1">
      <c r="B14" s="32" t="s">
        <v>25</v>
      </c>
      <c r="C14" s="33">
        <f>+[1]PP!C13</f>
        <v>2516.1</v>
      </c>
      <c r="D14" s="33">
        <f>+[1]PP!D13</f>
        <v>1475.2</v>
      </c>
      <c r="E14" s="33">
        <f>+[1]PP!E13</f>
        <v>1954.5</v>
      </c>
      <c r="F14" s="33">
        <f>+[1]PP!F13</f>
        <v>1706.1</v>
      </c>
      <c r="G14" s="33">
        <f>+[1]PP!G13</f>
        <v>2324.3000000000002</v>
      </c>
      <c r="H14" s="33">
        <f>+[1]PP!H13</f>
        <v>3377.7</v>
      </c>
      <c r="I14" s="33">
        <f>+[1]PP!I13</f>
        <v>2338.4</v>
      </c>
      <c r="J14" s="33">
        <f>+[1]PP!J13</f>
        <v>2870.1</v>
      </c>
      <c r="K14" s="33">
        <f>+[1]PP!K13</f>
        <v>2017.2</v>
      </c>
      <c r="L14" s="33">
        <f>+[1]PP!L13</f>
        <v>2072.8000000000002</v>
      </c>
      <c r="M14" s="33">
        <f>+[1]PP!M13</f>
        <v>1873.3</v>
      </c>
      <c r="N14" s="33">
        <f>+[1]PP!N13</f>
        <v>2170.4</v>
      </c>
      <c r="O14" s="34">
        <f>SUM(C14:N14)</f>
        <v>26696.100000000002</v>
      </c>
      <c r="P14" s="35">
        <f>+[1]PP!P13</f>
        <v>2899.9</v>
      </c>
      <c r="Q14" s="35">
        <f>+[1]PP!Q13</f>
        <v>1690.2</v>
      </c>
      <c r="R14" s="35">
        <f>+[1]PP!R13</f>
        <v>1727.2</v>
      </c>
      <c r="S14" s="35">
        <f>+[1]PP!S13</f>
        <v>2945.8</v>
      </c>
      <c r="T14" s="35">
        <f>+[1]PP!T13</f>
        <v>2979.8</v>
      </c>
      <c r="U14" s="35">
        <f>+[1]PP!U13</f>
        <v>2792.6</v>
      </c>
      <c r="V14" s="35">
        <f>+[1]PP!V13</f>
        <v>2435.5</v>
      </c>
      <c r="W14" s="35">
        <f>+[1]PP!W13</f>
        <v>2178.5</v>
      </c>
      <c r="X14" s="35">
        <f>+[1]PP!X13</f>
        <v>2180.4</v>
      </c>
      <c r="Y14" s="35">
        <f>+[1]PP!Y13</f>
        <v>2402.4</v>
      </c>
      <c r="Z14" s="35">
        <f>+[1]PP!Z13</f>
        <v>2410.3000000000002</v>
      </c>
      <c r="AA14" s="35">
        <f>+[1]PP!AA13</f>
        <v>2595.6999999999998</v>
      </c>
      <c r="AB14" s="34">
        <f>SUM(P14:AA14)</f>
        <v>29238.300000000003</v>
      </c>
      <c r="AC14" s="33">
        <f t="shared" si="1"/>
        <v>2542.2000000000007</v>
      </c>
      <c r="AD14" s="34">
        <f t="shared" si="2"/>
        <v>9.5227392765235397</v>
      </c>
      <c r="AE14" s="2"/>
      <c r="AF14" s="31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</row>
    <row r="15" spans="2:81" ht="18" customHeight="1">
      <c r="B15" s="32" t="s">
        <v>26</v>
      </c>
      <c r="C15" s="33">
        <f>+[1]PP!C14</f>
        <v>82.3</v>
      </c>
      <c r="D15" s="33">
        <f>+[1]PP!D14</f>
        <v>91.8</v>
      </c>
      <c r="E15" s="33">
        <f>+[1]PP!E14</f>
        <v>100.2</v>
      </c>
      <c r="F15" s="33">
        <f>+[1]PP!F14</f>
        <v>75.5</v>
      </c>
      <c r="G15" s="33">
        <f>+[1]PP!G14</f>
        <v>340.4</v>
      </c>
      <c r="H15" s="33">
        <f>+[1]PP!H14</f>
        <v>107.3</v>
      </c>
      <c r="I15" s="33">
        <f>+[1]PP!I14</f>
        <v>267.89999999999998</v>
      </c>
      <c r="J15" s="33">
        <f>+[1]PP!J14</f>
        <v>115</v>
      </c>
      <c r="K15" s="33">
        <f>+[1]PP!K14</f>
        <v>105</v>
      </c>
      <c r="L15" s="33">
        <f>+[1]PP!L14</f>
        <v>222.8</v>
      </c>
      <c r="M15" s="33">
        <f>+[1]PP!M14</f>
        <v>95.1</v>
      </c>
      <c r="N15" s="33">
        <f>+[1]PP!N14</f>
        <v>125.2</v>
      </c>
      <c r="O15" s="34">
        <f>SUM(C15:N15)</f>
        <v>1728.5</v>
      </c>
      <c r="P15" s="35">
        <f>+[1]PP!P14</f>
        <v>91.7</v>
      </c>
      <c r="Q15" s="35">
        <f>+[1]PP!Q14</f>
        <v>93.2</v>
      </c>
      <c r="R15" s="35">
        <f>+[1]PP!R14</f>
        <v>107.7</v>
      </c>
      <c r="S15" s="35">
        <f>+[1]PP!S14</f>
        <v>148.1</v>
      </c>
      <c r="T15" s="35">
        <f>+[1]PP!T14</f>
        <v>177.3</v>
      </c>
      <c r="U15" s="35">
        <f>+[1]PP!U14</f>
        <v>145.69999999999999</v>
      </c>
      <c r="V15" s="35">
        <f>+[1]PP!V14</f>
        <v>196.4</v>
      </c>
      <c r="W15" s="35">
        <f>+[1]PP!W14</f>
        <v>143.80000000000001</v>
      </c>
      <c r="X15" s="35">
        <f>+[1]PP!X14</f>
        <v>143.4</v>
      </c>
      <c r="Y15" s="35">
        <f>+[1]PP!Y14</f>
        <v>204.7</v>
      </c>
      <c r="Z15" s="35">
        <f>+[1]PP!Z14</f>
        <v>174.3</v>
      </c>
      <c r="AA15" s="35">
        <f>+[1]PP!AA14</f>
        <v>192.2</v>
      </c>
      <c r="AB15" s="34">
        <f>SUM(P15:AA15)</f>
        <v>1818.5000000000002</v>
      </c>
      <c r="AC15" s="33">
        <f t="shared" si="1"/>
        <v>90.000000000000227</v>
      </c>
      <c r="AD15" s="34">
        <f t="shared" si="2"/>
        <v>5.2068267283772185</v>
      </c>
      <c r="AE15" s="2"/>
      <c r="AF15" s="31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</row>
    <row r="16" spans="2:81" ht="18" customHeight="1">
      <c r="B16" s="24" t="s">
        <v>27</v>
      </c>
      <c r="C16" s="25">
        <f t="shared" ref="C16:AB16" si="7">+C17+C25</f>
        <v>1272.5</v>
      </c>
      <c r="D16" s="25">
        <f t="shared" si="7"/>
        <v>1449.1999999999998</v>
      </c>
      <c r="E16" s="25">
        <f t="shared" si="7"/>
        <v>2366.3000000000002</v>
      </c>
      <c r="F16" s="25">
        <f t="shared" si="7"/>
        <v>2121.5</v>
      </c>
      <c r="G16" s="25">
        <f t="shared" si="7"/>
        <v>2164.1999999999998</v>
      </c>
      <c r="H16" s="25">
        <f t="shared" si="7"/>
        <v>1719.2</v>
      </c>
      <c r="I16" s="25">
        <f t="shared" si="7"/>
        <v>1561.6</v>
      </c>
      <c r="J16" s="25">
        <f t="shared" si="7"/>
        <v>1526.3000000000002</v>
      </c>
      <c r="K16" s="25">
        <f t="shared" si="7"/>
        <v>2129.6</v>
      </c>
      <c r="L16" s="25">
        <f t="shared" si="7"/>
        <v>2889.7</v>
      </c>
      <c r="M16" s="25">
        <f t="shared" si="7"/>
        <v>1629.4</v>
      </c>
      <c r="N16" s="25">
        <f t="shared" si="7"/>
        <v>2112.9</v>
      </c>
      <c r="O16" s="26">
        <f t="shared" si="7"/>
        <v>22942.400000000001</v>
      </c>
      <c r="P16" s="27">
        <f t="shared" si="7"/>
        <v>1498.8999999999999</v>
      </c>
      <c r="Q16" s="27">
        <f t="shared" si="7"/>
        <v>1566.8000000000002</v>
      </c>
      <c r="R16" s="27">
        <f t="shared" si="7"/>
        <v>2376.8000000000002</v>
      </c>
      <c r="S16" s="27">
        <f t="shared" si="7"/>
        <v>2753.6000000000004</v>
      </c>
      <c r="T16" s="27">
        <f t="shared" si="7"/>
        <v>2562.1999999999998</v>
      </c>
      <c r="U16" s="27">
        <f t="shared" si="7"/>
        <v>1891.5</v>
      </c>
      <c r="V16" s="27">
        <f t="shared" si="7"/>
        <v>1926.3</v>
      </c>
      <c r="W16" s="27">
        <f t="shared" si="7"/>
        <v>1989.2999999999997</v>
      </c>
      <c r="X16" s="25">
        <f t="shared" si="7"/>
        <v>2386.6</v>
      </c>
      <c r="Y16" s="25">
        <f t="shared" si="7"/>
        <v>3218.7</v>
      </c>
      <c r="Z16" s="25">
        <f t="shared" si="7"/>
        <v>1775.1999999999998</v>
      </c>
      <c r="AA16" s="25">
        <f t="shared" si="7"/>
        <v>1770.3000000000002</v>
      </c>
      <c r="AB16" s="26">
        <f t="shared" si="7"/>
        <v>25716.200000000004</v>
      </c>
      <c r="AC16" s="25">
        <f t="shared" si="1"/>
        <v>2773.8000000000029</v>
      </c>
      <c r="AD16" s="26">
        <f t="shared" si="2"/>
        <v>12.090278262082444</v>
      </c>
      <c r="AE16" s="4"/>
      <c r="AF16" s="4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</row>
    <row r="17" spans="2:81" ht="18" customHeight="1">
      <c r="B17" s="36" t="s">
        <v>28</v>
      </c>
      <c r="C17" s="25">
        <f t="shared" ref="C17:AB17" si="8">SUM(C18:C24)</f>
        <v>1189.5999999999999</v>
      </c>
      <c r="D17" s="25">
        <f t="shared" si="8"/>
        <v>1341.8999999999999</v>
      </c>
      <c r="E17" s="25">
        <f t="shared" si="8"/>
        <v>2226</v>
      </c>
      <c r="F17" s="25">
        <f t="shared" si="8"/>
        <v>2018.7</v>
      </c>
      <c r="G17" s="25">
        <f t="shared" si="8"/>
        <v>2049.7999999999997</v>
      </c>
      <c r="H17" s="25">
        <f t="shared" si="8"/>
        <v>1596.2</v>
      </c>
      <c r="I17" s="25">
        <f t="shared" si="8"/>
        <v>1458.5</v>
      </c>
      <c r="J17" s="25">
        <f t="shared" si="8"/>
        <v>1425.9</v>
      </c>
      <c r="K17" s="25">
        <f t="shared" si="8"/>
        <v>2015.4</v>
      </c>
      <c r="L17" s="25">
        <f t="shared" si="8"/>
        <v>2771.2</v>
      </c>
      <c r="M17" s="25">
        <f t="shared" si="8"/>
        <v>1504.9</v>
      </c>
      <c r="N17" s="25">
        <f t="shared" si="8"/>
        <v>1903.7000000000003</v>
      </c>
      <c r="O17" s="26">
        <f t="shared" si="8"/>
        <v>21501.800000000003</v>
      </c>
      <c r="P17" s="27">
        <f t="shared" si="8"/>
        <v>1401.6</v>
      </c>
      <c r="Q17" s="27">
        <f t="shared" si="8"/>
        <v>1458.9</v>
      </c>
      <c r="R17" s="27">
        <f t="shared" si="8"/>
        <v>2233.1000000000004</v>
      </c>
      <c r="S17" s="27">
        <f t="shared" si="8"/>
        <v>2604.6000000000004</v>
      </c>
      <c r="T17" s="27">
        <f t="shared" si="8"/>
        <v>2402.7999999999997</v>
      </c>
      <c r="U17" s="27">
        <f t="shared" si="8"/>
        <v>1732.2</v>
      </c>
      <c r="V17" s="27">
        <f t="shared" si="8"/>
        <v>1787.1</v>
      </c>
      <c r="W17" s="27">
        <f t="shared" si="8"/>
        <v>1840.1999999999998</v>
      </c>
      <c r="X17" s="27">
        <f t="shared" si="8"/>
        <v>2195.4</v>
      </c>
      <c r="Y17" s="27">
        <f t="shared" si="8"/>
        <v>3057.7</v>
      </c>
      <c r="Z17" s="27">
        <f t="shared" si="8"/>
        <v>1640.7999999999997</v>
      </c>
      <c r="AA17" s="27">
        <f t="shared" si="8"/>
        <v>1600.9</v>
      </c>
      <c r="AB17" s="26">
        <f t="shared" si="8"/>
        <v>23955.300000000003</v>
      </c>
      <c r="AC17" s="25">
        <f t="shared" si="1"/>
        <v>2453.5</v>
      </c>
      <c r="AD17" s="26">
        <f t="shared" si="2"/>
        <v>11.410672594852523</v>
      </c>
      <c r="AE17" s="4"/>
      <c r="AF17" s="4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</row>
    <row r="18" spans="2:81" ht="18" customHeight="1">
      <c r="B18" s="37" t="s">
        <v>29</v>
      </c>
      <c r="C18" s="38">
        <f>+[1]PP!C17</f>
        <v>62.5</v>
      </c>
      <c r="D18" s="38">
        <f>+[1]PP!D17</f>
        <v>142.4</v>
      </c>
      <c r="E18" s="38">
        <f>+[1]PP!E17</f>
        <v>703.9</v>
      </c>
      <c r="F18" s="38">
        <f>+[1]PP!F17</f>
        <v>90.5</v>
      </c>
      <c r="G18" s="38">
        <f>+[1]PP!G17</f>
        <v>85.1</v>
      </c>
      <c r="H18" s="38">
        <f>+[1]PP!H17</f>
        <v>75</v>
      </c>
      <c r="I18" s="38">
        <f>+[1]PP!I17</f>
        <v>69</v>
      </c>
      <c r="J18" s="38">
        <f>+[1]PP!J17</f>
        <v>122.8</v>
      </c>
      <c r="K18" s="38">
        <f>+[1]PP!K17</f>
        <v>599</v>
      </c>
      <c r="L18" s="38">
        <f>+[1]PP!L17</f>
        <v>96.7</v>
      </c>
      <c r="M18" s="38">
        <f>+[1]PP!M17</f>
        <v>65.099999999999994</v>
      </c>
      <c r="N18" s="38">
        <f>+[1]PP!N17</f>
        <v>54.3</v>
      </c>
      <c r="O18" s="34">
        <f t="shared" ref="O18:O25" si="9">SUM(C18:N18)</f>
        <v>2166.3000000000002</v>
      </c>
      <c r="P18" s="39">
        <f>+[1]PP!P17</f>
        <v>57.4</v>
      </c>
      <c r="Q18" s="39">
        <f>+[1]PP!Q17</f>
        <v>174.3</v>
      </c>
      <c r="R18" s="39">
        <f>+[1]PP!R17</f>
        <v>821.6</v>
      </c>
      <c r="S18" s="39">
        <f>+[1]PP!S17</f>
        <v>115.9</v>
      </c>
      <c r="T18" s="39">
        <f>+[1]PP!T17</f>
        <v>102.9</v>
      </c>
      <c r="U18" s="39">
        <f>+[1]PP!U17</f>
        <v>80.400000000000006</v>
      </c>
      <c r="V18" s="39">
        <f>+[1]PP!V17</f>
        <v>80.3</v>
      </c>
      <c r="W18" s="39">
        <f>+[1]PP!W17</f>
        <v>179.1</v>
      </c>
      <c r="X18" s="39">
        <f>+[1]PP!X17</f>
        <v>707</v>
      </c>
      <c r="Y18" s="39">
        <f>+[1]PP!Y17</f>
        <v>95</v>
      </c>
      <c r="Z18" s="39">
        <f>+[1]PP!Z17</f>
        <v>57</v>
      </c>
      <c r="AA18" s="39">
        <f>+[1]PP!AA17</f>
        <v>55.9</v>
      </c>
      <c r="AB18" s="34">
        <f t="shared" ref="AB18:AB25" si="10">SUM(P18:AA18)</f>
        <v>2526.8000000000002</v>
      </c>
      <c r="AC18" s="33">
        <f t="shared" si="1"/>
        <v>360.5</v>
      </c>
      <c r="AD18" s="34">
        <f t="shared" si="2"/>
        <v>16.641277754696947</v>
      </c>
      <c r="AE18" s="4"/>
      <c r="AF18" s="4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</row>
    <row r="19" spans="2:81" ht="18" customHeight="1">
      <c r="B19" s="37" t="s">
        <v>30</v>
      </c>
      <c r="C19" s="38">
        <f>+[1]PP!C18</f>
        <v>137.6</v>
      </c>
      <c r="D19" s="38">
        <f>+[1]PP!D18</f>
        <v>80.7</v>
      </c>
      <c r="E19" s="38">
        <f>+[1]PP!E18</f>
        <v>115</v>
      </c>
      <c r="F19" s="38">
        <f>+[1]PP!F18</f>
        <v>871.3</v>
      </c>
      <c r="G19" s="38">
        <f>+[1]PP!G18</f>
        <v>774.3</v>
      </c>
      <c r="H19" s="38">
        <f>+[1]PP!H18</f>
        <v>147.30000000000001</v>
      </c>
      <c r="I19" s="38">
        <f>+[1]PP!I18</f>
        <v>143.1</v>
      </c>
      <c r="J19" s="38">
        <f>+[1]PP!J18</f>
        <v>85.7</v>
      </c>
      <c r="K19" s="38">
        <f>+[1]PP!K18</f>
        <v>107.2</v>
      </c>
      <c r="L19" s="38">
        <f>+[1]PP!L18</f>
        <v>1328.1</v>
      </c>
      <c r="M19" s="38">
        <f>+[1]PP!M18</f>
        <v>192.8</v>
      </c>
      <c r="N19" s="38">
        <f>+[1]PP!N18</f>
        <v>129.4</v>
      </c>
      <c r="O19" s="34">
        <f t="shared" si="9"/>
        <v>4112.4999999999991</v>
      </c>
      <c r="P19" s="39">
        <f>+[1]PP!P18</f>
        <v>171.2</v>
      </c>
      <c r="Q19" s="39">
        <f>+[1]PP!Q18</f>
        <v>81.900000000000006</v>
      </c>
      <c r="R19" s="39">
        <f>+[1]PP!R18</f>
        <v>96.9</v>
      </c>
      <c r="S19" s="39">
        <f>+[1]PP!S18</f>
        <v>975.5</v>
      </c>
      <c r="T19" s="39">
        <f>+[1]PP!T18</f>
        <v>868.2</v>
      </c>
      <c r="U19" s="39">
        <f>+[1]PP!U18</f>
        <v>153.19999999999999</v>
      </c>
      <c r="V19" s="39">
        <f>+[1]PP!V18</f>
        <v>208.8</v>
      </c>
      <c r="W19" s="39">
        <f>+[1]PP!W18</f>
        <v>126.9</v>
      </c>
      <c r="X19" s="39">
        <f>+[1]PP!X18</f>
        <v>156.5</v>
      </c>
      <c r="Y19" s="39">
        <f>+[1]PP!Y18</f>
        <v>1537.5</v>
      </c>
      <c r="Z19" s="39">
        <f>+[1]PP!Z18</f>
        <v>133.69999999999999</v>
      </c>
      <c r="AA19" s="39">
        <f>+[1]PP!AA18</f>
        <v>98.2</v>
      </c>
      <c r="AB19" s="34">
        <f t="shared" si="10"/>
        <v>4608.5</v>
      </c>
      <c r="AC19" s="33">
        <f t="shared" si="1"/>
        <v>496.00000000000091</v>
      </c>
      <c r="AD19" s="34">
        <f t="shared" si="2"/>
        <v>12.060790273556256</v>
      </c>
      <c r="AE19" s="4"/>
      <c r="AF19" s="4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</row>
    <row r="20" spans="2:81" ht="18" customHeight="1">
      <c r="B20" s="37" t="s">
        <v>31</v>
      </c>
      <c r="C20" s="38">
        <f>+[1]PP!C19</f>
        <v>363.9</v>
      </c>
      <c r="D20" s="38">
        <f>+[1]PP!D19</f>
        <v>439.2</v>
      </c>
      <c r="E20" s="38">
        <f>+[1]PP!E19</f>
        <v>519.20000000000005</v>
      </c>
      <c r="F20" s="38">
        <f>+[1]PP!F19</f>
        <v>368.9</v>
      </c>
      <c r="G20" s="38">
        <f>+[1]PP!G19</f>
        <v>477.3</v>
      </c>
      <c r="H20" s="38">
        <f>+[1]PP!H19</f>
        <v>521.70000000000005</v>
      </c>
      <c r="I20" s="38">
        <f>+[1]PP!I19</f>
        <v>543.9</v>
      </c>
      <c r="J20" s="38">
        <f>+[1]PP!J19</f>
        <v>506</v>
      </c>
      <c r="K20" s="38">
        <f>+[1]PP!K19</f>
        <v>461.3</v>
      </c>
      <c r="L20" s="38">
        <f>+[1]PP!L19</f>
        <v>501.5</v>
      </c>
      <c r="M20" s="38">
        <f>+[1]PP!M19</f>
        <v>537.1</v>
      </c>
      <c r="N20" s="38">
        <f>+[1]PP!N19</f>
        <v>561.70000000000005</v>
      </c>
      <c r="O20" s="34">
        <f t="shared" si="9"/>
        <v>5801.7</v>
      </c>
      <c r="P20" s="39">
        <f>+[1]PP!P19</f>
        <v>401.2</v>
      </c>
      <c r="Q20" s="39">
        <f>+[1]PP!Q19</f>
        <v>445.9</v>
      </c>
      <c r="R20" s="39">
        <f>+[1]PP!R19</f>
        <v>513.6</v>
      </c>
      <c r="S20" s="39">
        <f>+[1]PP!S19</f>
        <v>499.5</v>
      </c>
      <c r="T20" s="39">
        <f>+[1]PP!T19</f>
        <v>587.29999999999995</v>
      </c>
      <c r="U20" s="39">
        <f>+[1]PP!U19</f>
        <v>561.79999999999995</v>
      </c>
      <c r="V20" s="39">
        <f>+[1]PP!V19</f>
        <v>657.3</v>
      </c>
      <c r="W20" s="39">
        <f>+[1]PP!W19</f>
        <v>592.9</v>
      </c>
      <c r="X20" s="39">
        <f>+[1]PP!X19</f>
        <v>535.5</v>
      </c>
      <c r="Y20" s="39">
        <f>+[1]PP!Y19</f>
        <v>558.29999999999995</v>
      </c>
      <c r="Z20" s="39">
        <f>+[1]PP!Z19</f>
        <v>481.6</v>
      </c>
      <c r="AA20" s="39">
        <f>+[1]PP!AA19</f>
        <v>485.5</v>
      </c>
      <c r="AB20" s="34">
        <f t="shared" si="10"/>
        <v>6320.4000000000005</v>
      </c>
      <c r="AC20" s="33">
        <f t="shared" si="1"/>
        <v>518.70000000000073</v>
      </c>
      <c r="AD20" s="34">
        <f t="shared" si="2"/>
        <v>8.9404829618904937</v>
      </c>
      <c r="AE20" s="4"/>
      <c r="AF20" s="4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</row>
    <row r="21" spans="2:81" ht="18" customHeight="1">
      <c r="B21" s="37" t="s">
        <v>32</v>
      </c>
      <c r="C21" s="38">
        <f>+[1]PP!C20</f>
        <v>82.9</v>
      </c>
      <c r="D21" s="38">
        <f>+[1]PP!D20</f>
        <v>81.7</v>
      </c>
      <c r="E21" s="38">
        <f>+[1]PP!E20</f>
        <v>98.7</v>
      </c>
      <c r="F21" s="38">
        <f>+[1]PP!F20</f>
        <v>77.900000000000006</v>
      </c>
      <c r="G21" s="38">
        <f>+[1]PP!G20</f>
        <v>96.9</v>
      </c>
      <c r="H21" s="38">
        <f>+[1]PP!H20</f>
        <v>95</v>
      </c>
      <c r="I21" s="38">
        <f>+[1]PP!I20</f>
        <v>89.3</v>
      </c>
      <c r="J21" s="38">
        <f>+[1]PP!J20</f>
        <v>95.9</v>
      </c>
      <c r="K21" s="38">
        <f>+[1]PP!K20</f>
        <v>75.7</v>
      </c>
      <c r="L21" s="38">
        <f>+[1]PP!L20</f>
        <v>92.1</v>
      </c>
      <c r="M21" s="38">
        <f>+[1]PP!M20</f>
        <v>92.6</v>
      </c>
      <c r="N21" s="38">
        <f>+[1]PP!N20</f>
        <v>97.7</v>
      </c>
      <c r="O21" s="34">
        <f t="shared" si="9"/>
        <v>1076.4000000000001</v>
      </c>
      <c r="P21" s="39">
        <f>+[1]PP!P20</f>
        <v>113.4</v>
      </c>
      <c r="Q21" s="39">
        <f>+[1]PP!Q20</f>
        <v>97.3</v>
      </c>
      <c r="R21" s="39">
        <f>+[1]PP!R20</f>
        <v>107.1</v>
      </c>
      <c r="S21" s="39">
        <f>+[1]PP!S20</f>
        <v>102.5</v>
      </c>
      <c r="T21" s="39">
        <f>+[1]PP!T20</f>
        <v>105.3</v>
      </c>
      <c r="U21" s="39">
        <f>+[1]PP!U20</f>
        <v>94.8</v>
      </c>
      <c r="V21" s="39">
        <f>+[1]PP!V20</f>
        <v>93.4</v>
      </c>
      <c r="W21" s="39">
        <f>+[1]PP!W20</f>
        <v>101.4</v>
      </c>
      <c r="X21" s="39">
        <f>+[1]PP!X20</f>
        <v>88</v>
      </c>
      <c r="Y21" s="39">
        <f>+[1]PP!Y20</f>
        <v>110</v>
      </c>
      <c r="Z21" s="39">
        <f>+[1]PP!Z20</f>
        <v>103.4</v>
      </c>
      <c r="AA21" s="39">
        <f>+[1]PP!AA20</f>
        <v>98.4</v>
      </c>
      <c r="AB21" s="34">
        <f t="shared" si="10"/>
        <v>1215</v>
      </c>
      <c r="AC21" s="33">
        <f t="shared" si="1"/>
        <v>138.59999999999991</v>
      </c>
      <c r="AD21" s="34">
        <f t="shared" si="2"/>
        <v>12.876254180601999</v>
      </c>
      <c r="AE21" s="4"/>
      <c r="AF21" s="4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</row>
    <row r="22" spans="2:81" ht="18" customHeight="1">
      <c r="B22" s="37" t="s">
        <v>33</v>
      </c>
      <c r="C22" s="38">
        <v>37.4</v>
      </c>
      <c r="D22" s="38">
        <v>46.8</v>
      </c>
      <c r="E22" s="38">
        <v>34.1</v>
      </c>
      <c r="F22" s="38">
        <v>28.9</v>
      </c>
      <c r="G22" s="38">
        <v>37.1</v>
      </c>
      <c r="H22" s="38">
        <v>38.299999999999997</v>
      </c>
      <c r="I22" s="38">
        <v>33.1</v>
      </c>
      <c r="J22" s="38">
        <v>39.700000000000003</v>
      </c>
      <c r="K22" s="38">
        <v>37.4</v>
      </c>
      <c r="L22" s="38">
        <v>33.299999999999997</v>
      </c>
      <c r="M22" s="38">
        <v>42.3</v>
      </c>
      <c r="N22" s="38">
        <v>46.2</v>
      </c>
      <c r="O22" s="34">
        <f t="shared" si="9"/>
        <v>454.59999999999997</v>
      </c>
      <c r="P22" s="39">
        <v>34.1</v>
      </c>
      <c r="Q22" s="39">
        <v>33.5</v>
      </c>
      <c r="R22" s="39">
        <v>46.9</v>
      </c>
      <c r="S22" s="39">
        <v>36.9</v>
      </c>
      <c r="T22" s="39">
        <v>40</v>
      </c>
      <c r="U22" s="39">
        <v>41.1</v>
      </c>
      <c r="V22" s="39">
        <v>68.599999999999994</v>
      </c>
      <c r="W22" s="39">
        <v>39.1</v>
      </c>
      <c r="X22" s="39">
        <v>39.1</v>
      </c>
      <c r="Y22" s="39">
        <v>51.2</v>
      </c>
      <c r="Z22" s="39">
        <v>43.9</v>
      </c>
      <c r="AA22" s="39">
        <v>51.1</v>
      </c>
      <c r="AB22" s="34">
        <f t="shared" si="10"/>
        <v>525.5</v>
      </c>
      <c r="AC22" s="33">
        <f t="shared" si="1"/>
        <v>70.900000000000034</v>
      </c>
      <c r="AD22" s="34">
        <f t="shared" si="2"/>
        <v>15.596128464584258</v>
      </c>
      <c r="AE22" s="4"/>
      <c r="AF22" s="4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</row>
    <row r="23" spans="2:81" ht="18" customHeight="1">
      <c r="B23" s="40" t="s">
        <v>34</v>
      </c>
      <c r="C23" s="38">
        <f>+[1]PP!C21</f>
        <v>466.2</v>
      </c>
      <c r="D23" s="38">
        <f>+[1]PP!D21</f>
        <v>515.5</v>
      </c>
      <c r="E23" s="38">
        <f>+[1]PP!E21</f>
        <v>667.8</v>
      </c>
      <c r="F23" s="38">
        <f>+[1]PP!F21</f>
        <v>498</v>
      </c>
      <c r="G23" s="38">
        <f>+[1]PP!G21</f>
        <v>532.9</v>
      </c>
      <c r="H23" s="38">
        <f>+[1]PP!H21</f>
        <v>673.6</v>
      </c>
      <c r="I23" s="38">
        <f>+[1]PP!I21</f>
        <v>534.9</v>
      </c>
      <c r="J23" s="38">
        <f>+[1]PP!J21</f>
        <v>525.20000000000005</v>
      </c>
      <c r="K23" s="38">
        <f>+[1]PP!K21</f>
        <v>689.7</v>
      </c>
      <c r="L23" s="38">
        <f>+[1]PP!L21</f>
        <v>603.5</v>
      </c>
      <c r="M23" s="38">
        <f>+[1]PP!M21</f>
        <v>531.1</v>
      </c>
      <c r="N23" s="38">
        <f>+[1]PP!N21</f>
        <v>878.5</v>
      </c>
      <c r="O23" s="34">
        <f t="shared" si="9"/>
        <v>7116.9000000000005</v>
      </c>
      <c r="P23" s="39">
        <f>+[1]PP!P21</f>
        <v>591.29999999999995</v>
      </c>
      <c r="Q23" s="39">
        <f>+[1]PP!Q21</f>
        <v>589</v>
      </c>
      <c r="R23" s="39">
        <f>+[1]PP!R21</f>
        <v>601.20000000000005</v>
      </c>
      <c r="S23" s="39">
        <f>+[1]PP!S21</f>
        <v>795.9</v>
      </c>
      <c r="T23" s="39">
        <f>+[1]PP!T21</f>
        <v>634.4</v>
      </c>
      <c r="U23" s="39">
        <f>+[1]PP!U21</f>
        <v>768</v>
      </c>
      <c r="V23" s="39">
        <f>+[1]PP!V21</f>
        <v>637.79999999999995</v>
      </c>
      <c r="W23" s="39">
        <f>+[1]PP!W21</f>
        <v>769.3</v>
      </c>
      <c r="X23" s="39">
        <f>+[1]PP!X21</f>
        <v>601.70000000000005</v>
      </c>
      <c r="Y23" s="39">
        <f>+[1]PP!Y21</f>
        <v>631</v>
      </c>
      <c r="Z23" s="39">
        <f>+[1]PP!Z21</f>
        <v>783.1</v>
      </c>
      <c r="AA23" s="39">
        <f>+[1]PP!AA21</f>
        <v>736.7</v>
      </c>
      <c r="AB23" s="34">
        <f t="shared" si="10"/>
        <v>8139.4000000000005</v>
      </c>
      <c r="AC23" s="33">
        <f t="shared" si="1"/>
        <v>1022.5</v>
      </c>
      <c r="AD23" s="34">
        <f t="shared" si="2"/>
        <v>14.367210442748949</v>
      </c>
      <c r="AE23" s="31"/>
      <c r="AF23" s="4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</row>
    <row r="24" spans="2:81" s="41" customFormat="1" ht="18" customHeight="1">
      <c r="B24" s="40" t="s">
        <v>35</v>
      </c>
      <c r="C24" s="38">
        <v>39.1</v>
      </c>
      <c r="D24" s="38">
        <v>35.6</v>
      </c>
      <c r="E24" s="38">
        <v>87.3</v>
      </c>
      <c r="F24" s="38">
        <v>83.2</v>
      </c>
      <c r="G24" s="38">
        <v>46.2</v>
      </c>
      <c r="H24" s="38">
        <v>45.3</v>
      </c>
      <c r="I24" s="38">
        <v>45.2</v>
      </c>
      <c r="J24" s="38">
        <v>50.6</v>
      </c>
      <c r="K24" s="38">
        <v>45.1</v>
      </c>
      <c r="L24" s="38">
        <v>116</v>
      </c>
      <c r="M24" s="38">
        <v>43.9</v>
      </c>
      <c r="N24" s="38">
        <v>135.9</v>
      </c>
      <c r="O24" s="34">
        <f t="shared" si="9"/>
        <v>773.4</v>
      </c>
      <c r="P24" s="39">
        <v>33</v>
      </c>
      <c r="Q24" s="39">
        <v>37</v>
      </c>
      <c r="R24" s="39">
        <v>45.8</v>
      </c>
      <c r="S24" s="39">
        <v>78.400000000000006</v>
      </c>
      <c r="T24" s="39">
        <v>64.7</v>
      </c>
      <c r="U24" s="39">
        <v>32.9</v>
      </c>
      <c r="V24" s="39">
        <v>40.9</v>
      </c>
      <c r="W24" s="39">
        <v>31.5</v>
      </c>
      <c r="X24" s="39">
        <v>67.599999999999994</v>
      </c>
      <c r="Y24" s="39">
        <v>74.7</v>
      </c>
      <c r="Z24" s="39">
        <v>38.1</v>
      </c>
      <c r="AA24" s="39">
        <v>75.099999999999994</v>
      </c>
      <c r="AB24" s="34">
        <f t="shared" si="10"/>
        <v>619.69999999999993</v>
      </c>
      <c r="AC24" s="33">
        <f t="shared" si="1"/>
        <v>-153.70000000000005</v>
      </c>
      <c r="AD24" s="34">
        <f t="shared" si="2"/>
        <v>-19.873286785621936</v>
      </c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</row>
    <row r="25" spans="2:81" s="41" customFormat="1" ht="18" customHeight="1">
      <c r="B25" s="36" t="s">
        <v>36</v>
      </c>
      <c r="C25" s="28">
        <f>+[1]PP!C23</f>
        <v>82.9</v>
      </c>
      <c r="D25" s="28">
        <f>+[1]PP!D23</f>
        <v>107.3</v>
      </c>
      <c r="E25" s="28">
        <f>+[1]PP!E23</f>
        <v>140.30000000000001</v>
      </c>
      <c r="F25" s="28">
        <f>+[1]PP!F23</f>
        <v>102.8</v>
      </c>
      <c r="G25" s="28">
        <f>+[1]PP!G23</f>
        <v>114.4</v>
      </c>
      <c r="H25" s="28">
        <f>+[1]PP!H23</f>
        <v>123</v>
      </c>
      <c r="I25" s="28">
        <f>+[1]PP!I23</f>
        <v>103.1</v>
      </c>
      <c r="J25" s="28">
        <f>+[1]PP!J23</f>
        <v>100.4</v>
      </c>
      <c r="K25" s="28">
        <f>+[1]PP!K23</f>
        <v>114.2</v>
      </c>
      <c r="L25" s="28">
        <f>+[1]PP!L23</f>
        <v>118.5</v>
      </c>
      <c r="M25" s="28">
        <f>+[1]PP!M23</f>
        <v>124.5</v>
      </c>
      <c r="N25" s="28">
        <f>+[1]PP!N23</f>
        <v>209.2</v>
      </c>
      <c r="O25" s="29">
        <f t="shared" si="9"/>
        <v>1440.6000000000001</v>
      </c>
      <c r="P25" s="30">
        <f>+[1]PP!P23</f>
        <v>97.3</v>
      </c>
      <c r="Q25" s="30">
        <f>+[1]PP!Q23</f>
        <v>107.9</v>
      </c>
      <c r="R25" s="30">
        <f>+[1]PP!R23</f>
        <v>143.69999999999999</v>
      </c>
      <c r="S25" s="30">
        <f>+[1]PP!S23</f>
        <v>149</v>
      </c>
      <c r="T25" s="30">
        <f>+[1]PP!T23</f>
        <v>159.4</v>
      </c>
      <c r="U25" s="30">
        <f>+[1]PP!U23</f>
        <v>159.30000000000001</v>
      </c>
      <c r="V25" s="30">
        <f>+[1]PP!V23</f>
        <v>139.19999999999999</v>
      </c>
      <c r="W25" s="30">
        <f>+[1]PP!W23</f>
        <v>149.1</v>
      </c>
      <c r="X25" s="30">
        <f>+[1]PP!X23</f>
        <v>191.2</v>
      </c>
      <c r="Y25" s="30">
        <f>+[1]PP!Y23</f>
        <v>161</v>
      </c>
      <c r="Z25" s="30">
        <f>+[1]PP!Z23</f>
        <v>134.4</v>
      </c>
      <c r="AA25" s="30">
        <f>+[1]PP!AA23</f>
        <v>169.4</v>
      </c>
      <c r="AB25" s="29">
        <f t="shared" si="10"/>
        <v>1760.9</v>
      </c>
      <c r="AC25" s="33">
        <f t="shared" si="1"/>
        <v>320.29999999999995</v>
      </c>
      <c r="AD25" s="34">
        <f t="shared" si="2"/>
        <v>22.233791475773977</v>
      </c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</row>
    <row r="26" spans="2:81" s="41" customFormat="1" ht="18" customHeight="1">
      <c r="B26" s="24" t="s">
        <v>37</v>
      </c>
      <c r="C26" s="25">
        <f t="shared" ref="C26:AB26" si="11">+C27+C29+C38+C43</f>
        <v>19315.199999999997</v>
      </c>
      <c r="D26" s="25">
        <f t="shared" si="11"/>
        <v>15675</v>
      </c>
      <c r="E26" s="25">
        <f t="shared" si="11"/>
        <v>16165.5</v>
      </c>
      <c r="F26" s="25">
        <f t="shared" si="11"/>
        <v>15664.2</v>
      </c>
      <c r="G26" s="25">
        <f t="shared" si="11"/>
        <v>15077.899999999998</v>
      </c>
      <c r="H26" s="25">
        <f t="shared" si="11"/>
        <v>16288</v>
      </c>
      <c r="I26" s="25">
        <f t="shared" si="11"/>
        <v>15928.400000000001</v>
      </c>
      <c r="J26" s="25">
        <f t="shared" si="11"/>
        <v>17046.500000000004</v>
      </c>
      <c r="K26" s="25">
        <f t="shared" si="11"/>
        <v>15960.8</v>
      </c>
      <c r="L26" s="25">
        <f t="shared" si="11"/>
        <v>14300.600000000002</v>
      </c>
      <c r="M26" s="25">
        <f t="shared" si="11"/>
        <v>16616.3</v>
      </c>
      <c r="N26" s="25">
        <f t="shared" si="11"/>
        <v>18695.7</v>
      </c>
      <c r="O26" s="26">
        <f t="shared" si="11"/>
        <v>196734.1</v>
      </c>
      <c r="P26" s="27">
        <f t="shared" si="11"/>
        <v>20616.999999999996</v>
      </c>
      <c r="Q26" s="27">
        <f t="shared" si="11"/>
        <v>16242.5</v>
      </c>
      <c r="R26" s="27">
        <f t="shared" si="11"/>
        <v>17499.5</v>
      </c>
      <c r="S26" s="27">
        <f t="shared" si="11"/>
        <v>18163.399999999998</v>
      </c>
      <c r="T26" s="27">
        <f t="shared" si="11"/>
        <v>17833.400000000001</v>
      </c>
      <c r="U26" s="27">
        <f t="shared" si="11"/>
        <v>16491.600000000002</v>
      </c>
      <c r="V26" s="27">
        <f t="shared" si="11"/>
        <v>17548.400000000001</v>
      </c>
      <c r="W26" s="27">
        <f t="shared" si="11"/>
        <v>18674.2</v>
      </c>
      <c r="X26" s="27">
        <f t="shared" si="11"/>
        <v>17198.5</v>
      </c>
      <c r="Y26" s="27">
        <f t="shared" si="11"/>
        <v>16440.3</v>
      </c>
      <c r="Z26" s="27">
        <f t="shared" si="11"/>
        <v>17920</v>
      </c>
      <c r="AA26" s="27">
        <f t="shared" si="11"/>
        <v>18708.099999999999</v>
      </c>
      <c r="AB26" s="26">
        <f t="shared" si="11"/>
        <v>213336.90000000002</v>
      </c>
      <c r="AC26" s="25">
        <f t="shared" si="1"/>
        <v>16602.800000000017</v>
      </c>
      <c r="AD26" s="26">
        <f t="shared" si="2"/>
        <v>8.4392080478168339</v>
      </c>
      <c r="AE26" s="42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</row>
    <row r="27" spans="2:81" s="41" customFormat="1" ht="18" customHeight="1">
      <c r="B27" s="36" t="s">
        <v>38</v>
      </c>
      <c r="C27" s="25">
        <f t="shared" ref="C27:AB27" si="12">+C28</f>
        <v>9444.9</v>
      </c>
      <c r="D27" s="25">
        <f t="shared" si="12"/>
        <v>7398.1</v>
      </c>
      <c r="E27" s="25">
        <f t="shared" si="12"/>
        <v>7340.4</v>
      </c>
      <c r="F27" s="25">
        <f t="shared" si="12"/>
        <v>8006</v>
      </c>
      <c r="G27" s="25">
        <f t="shared" si="12"/>
        <v>7436.8</v>
      </c>
      <c r="H27" s="25">
        <f t="shared" si="12"/>
        <v>7784.8</v>
      </c>
      <c r="I27" s="25">
        <f t="shared" si="12"/>
        <v>7732.3</v>
      </c>
      <c r="J27" s="25">
        <f t="shared" si="12"/>
        <v>8133.9</v>
      </c>
      <c r="K27" s="25">
        <f t="shared" si="12"/>
        <v>8043.5</v>
      </c>
      <c r="L27" s="25">
        <f t="shared" si="12"/>
        <v>6822.6</v>
      </c>
      <c r="M27" s="25">
        <f t="shared" si="12"/>
        <v>7721.4</v>
      </c>
      <c r="N27" s="25">
        <f t="shared" si="12"/>
        <v>8906</v>
      </c>
      <c r="O27" s="26">
        <f t="shared" si="12"/>
        <v>94770.700000000012</v>
      </c>
      <c r="P27" s="27">
        <f t="shared" si="12"/>
        <v>10810.3</v>
      </c>
      <c r="Q27" s="27">
        <f t="shared" si="12"/>
        <v>8324.9</v>
      </c>
      <c r="R27" s="27">
        <f t="shared" si="12"/>
        <v>8178.3</v>
      </c>
      <c r="S27" s="27">
        <f t="shared" si="12"/>
        <v>9442.2999999999993</v>
      </c>
      <c r="T27" s="27">
        <f t="shared" si="12"/>
        <v>8748.7000000000007</v>
      </c>
      <c r="U27" s="27">
        <f t="shared" si="12"/>
        <v>8559.1</v>
      </c>
      <c r="V27" s="27">
        <f t="shared" si="12"/>
        <v>9103.6</v>
      </c>
      <c r="W27" s="27">
        <f t="shared" si="12"/>
        <v>8857</v>
      </c>
      <c r="X27" s="27">
        <f t="shared" si="12"/>
        <v>8857.2000000000007</v>
      </c>
      <c r="Y27" s="27">
        <f t="shared" si="12"/>
        <v>8001.3</v>
      </c>
      <c r="Z27" s="27">
        <f t="shared" si="12"/>
        <v>8380.9</v>
      </c>
      <c r="AA27" s="27">
        <f t="shared" si="12"/>
        <v>9398.4</v>
      </c>
      <c r="AB27" s="26">
        <f t="shared" si="12"/>
        <v>106661.99999999999</v>
      </c>
      <c r="AC27" s="25">
        <f t="shared" si="1"/>
        <v>11891.299999999974</v>
      </c>
      <c r="AD27" s="26">
        <f t="shared" si="2"/>
        <v>12.547443460900862</v>
      </c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</row>
    <row r="28" spans="2:81" s="41" customFormat="1" ht="18" customHeight="1">
      <c r="B28" s="43" t="s">
        <v>39</v>
      </c>
      <c r="C28" s="38">
        <f>+[1]PP!C26</f>
        <v>9444.9</v>
      </c>
      <c r="D28" s="38">
        <f>+[1]PP!D26</f>
        <v>7398.1</v>
      </c>
      <c r="E28" s="38">
        <f>+[1]PP!E26</f>
        <v>7340.4</v>
      </c>
      <c r="F28" s="38">
        <f>+[1]PP!F26</f>
        <v>8006</v>
      </c>
      <c r="G28" s="38">
        <f>+[1]PP!G26</f>
        <v>7436.8</v>
      </c>
      <c r="H28" s="38">
        <f>+[1]PP!H26</f>
        <v>7784.8</v>
      </c>
      <c r="I28" s="38">
        <f>+[1]PP!I26</f>
        <v>7732.3</v>
      </c>
      <c r="J28" s="38">
        <f>+[1]PP!J26</f>
        <v>8133.9</v>
      </c>
      <c r="K28" s="38">
        <f>+[1]PP!K26</f>
        <v>8043.5</v>
      </c>
      <c r="L28" s="38">
        <f>+[1]PP!L26</f>
        <v>6822.6</v>
      </c>
      <c r="M28" s="38">
        <f>+[1]PP!M26</f>
        <v>7721.4</v>
      </c>
      <c r="N28" s="38">
        <f>+[1]PP!N26</f>
        <v>8906</v>
      </c>
      <c r="O28" s="34">
        <f>SUM(C28:N28)</f>
        <v>94770.700000000012</v>
      </c>
      <c r="P28" s="39">
        <f>+[1]PP!P26</f>
        <v>10810.3</v>
      </c>
      <c r="Q28" s="39">
        <f>+[1]PP!Q26</f>
        <v>8324.9</v>
      </c>
      <c r="R28" s="39">
        <f>+[1]PP!R26</f>
        <v>8178.3</v>
      </c>
      <c r="S28" s="39">
        <f>+[1]PP!S26</f>
        <v>9442.2999999999993</v>
      </c>
      <c r="T28" s="39">
        <f>+[1]PP!T26</f>
        <v>8748.7000000000007</v>
      </c>
      <c r="U28" s="39">
        <f>+[1]PP!U26</f>
        <v>8559.1</v>
      </c>
      <c r="V28" s="39">
        <f>+[1]PP!V26</f>
        <v>9103.6</v>
      </c>
      <c r="W28" s="39">
        <f>+[1]PP!W26</f>
        <v>8857</v>
      </c>
      <c r="X28" s="39">
        <f>+[1]PP!X26</f>
        <v>8857.2000000000007</v>
      </c>
      <c r="Y28" s="39">
        <f>+[1]PP!Y26</f>
        <v>8001.3</v>
      </c>
      <c r="Z28" s="39">
        <f>+[1]PP!Z26</f>
        <v>8380.9</v>
      </c>
      <c r="AA28" s="39">
        <f>+[1]PP!AA26</f>
        <v>9398.4</v>
      </c>
      <c r="AB28" s="34">
        <f>SUM(P28:AA28)</f>
        <v>106661.99999999999</v>
      </c>
      <c r="AC28" s="38">
        <f t="shared" si="1"/>
        <v>11891.299999999974</v>
      </c>
      <c r="AD28" s="44">
        <f t="shared" si="2"/>
        <v>12.547443460900862</v>
      </c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2:81" s="41" customFormat="1" ht="18" customHeight="1">
      <c r="B29" s="45" t="s">
        <v>40</v>
      </c>
      <c r="C29" s="25">
        <f t="shared" ref="C29:AB29" si="13">SUM(C30:C37)</f>
        <v>8066.4000000000005</v>
      </c>
      <c r="D29" s="25">
        <f t="shared" si="13"/>
        <v>7258.4</v>
      </c>
      <c r="E29" s="25">
        <f t="shared" si="13"/>
        <v>7795.6</v>
      </c>
      <c r="F29" s="27">
        <f t="shared" si="13"/>
        <v>6837.5000000000009</v>
      </c>
      <c r="G29" s="27">
        <f t="shared" si="13"/>
        <v>6675.2999999999993</v>
      </c>
      <c r="H29" s="27">
        <f t="shared" si="13"/>
        <v>7567.2</v>
      </c>
      <c r="I29" s="27">
        <f t="shared" si="13"/>
        <v>7259.4000000000005</v>
      </c>
      <c r="J29" s="27">
        <f t="shared" si="13"/>
        <v>7992.1000000000022</v>
      </c>
      <c r="K29" s="27">
        <f t="shared" si="13"/>
        <v>7128.0000000000009</v>
      </c>
      <c r="L29" s="27">
        <f t="shared" si="13"/>
        <v>6313.0999999999995</v>
      </c>
      <c r="M29" s="27">
        <f t="shared" si="13"/>
        <v>7722.9000000000005</v>
      </c>
      <c r="N29" s="27">
        <f t="shared" si="13"/>
        <v>8036.9999999999991</v>
      </c>
      <c r="O29" s="26">
        <f t="shared" si="13"/>
        <v>88652.9</v>
      </c>
      <c r="P29" s="27">
        <f t="shared" si="13"/>
        <v>8029.3</v>
      </c>
      <c r="Q29" s="27">
        <f t="shared" si="13"/>
        <v>6733.4000000000005</v>
      </c>
      <c r="R29" s="27">
        <f t="shared" si="13"/>
        <v>8261</v>
      </c>
      <c r="S29" s="27">
        <f t="shared" si="13"/>
        <v>7773.3</v>
      </c>
      <c r="T29" s="27">
        <f t="shared" si="13"/>
        <v>7981.5</v>
      </c>
      <c r="U29" s="27">
        <f t="shared" si="13"/>
        <v>6849.3</v>
      </c>
      <c r="V29" s="27">
        <f t="shared" si="13"/>
        <v>7432.1999999999989</v>
      </c>
      <c r="W29" s="27">
        <f t="shared" si="13"/>
        <v>8823.5</v>
      </c>
      <c r="X29" s="27">
        <f t="shared" si="13"/>
        <v>7457.4999999999991</v>
      </c>
      <c r="Y29" s="27">
        <f t="shared" si="13"/>
        <v>7128.9999999999991</v>
      </c>
      <c r="Z29" s="27">
        <f t="shared" si="13"/>
        <v>8134.5999999999995</v>
      </c>
      <c r="AA29" s="27">
        <f t="shared" si="13"/>
        <v>7712.1</v>
      </c>
      <c r="AB29" s="26">
        <f t="shared" si="13"/>
        <v>92316.700000000012</v>
      </c>
      <c r="AC29" s="25">
        <f t="shared" si="1"/>
        <v>3663.8000000000175</v>
      </c>
      <c r="AD29" s="26">
        <f t="shared" si="2"/>
        <v>4.1327469264965018</v>
      </c>
      <c r="AE29" s="31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2:81" s="41" customFormat="1" ht="18" customHeight="1">
      <c r="B30" s="43" t="s">
        <v>41</v>
      </c>
      <c r="C30" s="38">
        <f>+[1]PP!C29</f>
        <v>2609.5</v>
      </c>
      <c r="D30" s="38">
        <f>+[1]PP!D29</f>
        <v>3057.4</v>
      </c>
      <c r="E30" s="38">
        <f>+[1]PP!E29</f>
        <v>3560.7</v>
      </c>
      <c r="F30" s="39">
        <f>+[1]PP!F29</f>
        <v>2602.9</v>
      </c>
      <c r="G30" s="39">
        <f>+[1]PP!G29</f>
        <v>2664.9</v>
      </c>
      <c r="H30" s="39">
        <f>+[1]PP!H29</f>
        <v>3176.7</v>
      </c>
      <c r="I30" s="39">
        <f>+[1]PP!I29</f>
        <v>2962.9</v>
      </c>
      <c r="J30" s="39">
        <f>+[1]PP!J29</f>
        <v>3407.8</v>
      </c>
      <c r="K30" s="39">
        <f>+[1]PP!K29</f>
        <v>2648.4</v>
      </c>
      <c r="L30" s="39">
        <f>+[1]PP!L29</f>
        <v>2756.1</v>
      </c>
      <c r="M30" s="39">
        <f>+[1]PP!M29</f>
        <v>3400.9</v>
      </c>
      <c r="N30" s="39">
        <f>+[1]PP!N29</f>
        <v>3299.8</v>
      </c>
      <c r="O30" s="34">
        <f t="shared" ref="O30:O37" si="14">SUM(C30:N30)</f>
        <v>36148</v>
      </c>
      <c r="P30" s="39">
        <f>+[1]PP!P29</f>
        <v>2699.4</v>
      </c>
      <c r="Q30" s="39">
        <f>+[1]PP!Q29</f>
        <v>2584.1</v>
      </c>
      <c r="R30" s="39">
        <f>+[1]PP!R29</f>
        <v>3895.1</v>
      </c>
      <c r="S30" s="39">
        <f>+[1]PP!S29</f>
        <v>2814.7</v>
      </c>
      <c r="T30" s="39">
        <f>+[1]PP!T29</f>
        <v>3467.7</v>
      </c>
      <c r="U30" s="39">
        <f>+[1]PP!U29</f>
        <v>2519.5</v>
      </c>
      <c r="V30" s="39">
        <f>+[1]PP!V29</f>
        <v>2814.5</v>
      </c>
      <c r="W30" s="39">
        <f>+[1]PP!W29</f>
        <v>3682</v>
      </c>
      <c r="X30" s="39">
        <f>+[1]PP!X29</f>
        <v>2725.6</v>
      </c>
      <c r="Y30" s="39">
        <f>+[1]PP!Y29</f>
        <v>2887.2</v>
      </c>
      <c r="Z30" s="39">
        <f>+[1]PP!Z29</f>
        <v>3293.2</v>
      </c>
      <c r="AA30" s="39">
        <f>+[1]PP!AA29</f>
        <v>3050.6</v>
      </c>
      <c r="AB30" s="34">
        <f t="shared" ref="AB30:AB37" si="15">SUM(P30:AA30)</f>
        <v>36433.599999999999</v>
      </c>
      <c r="AC30" s="38">
        <f t="shared" si="1"/>
        <v>285.59999999999854</v>
      </c>
      <c r="AD30" s="44">
        <f t="shared" si="2"/>
        <v>0.79008520526723069</v>
      </c>
      <c r="AE30" s="31"/>
      <c r="AF30" s="4"/>
      <c r="AG30" s="4"/>
      <c r="AH30" s="31"/>
      <c r="AI30" s="31"/>
      <c r="AJ30" s="31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2:81" s="41" customFormat="1" ht="18" customHeight="1">
      <c r="B31" s="43" t="s">
        <v>42</v>
      </c>
      <c r="C31" s="38">
        <f>+[1]PP!C30</f>
        <v>1227</v>
      </c>
      <c r="D31" s="38">
        <f>+[1]PP!D30</f>
        <v>1386.2</v>
      </c>
      <c r="E31" s="38">
        <f>+[1]PP!E30</f>
        <v>1775.4</v>
      </c>
      <c r="F31" s="39">
        <f>+[1]PP!F30</f>
        <v>1185.8</v>
      </c>
      <c r="G31" s="39">
        <f>+[1]PP!G30</f>
        <v>1168.5999999999999</v>
      </c>
      <c r="H31" s="39">
        <f>+[1]PP!H30</f>
        <v>1393.8</v>
      </c>
      <c r="I31" s="39">
        <f>+[1]PP!I30</f>
        <v>1191.4000000000001</v>
      </c>
      <c r="J31" s="39">
        <f>+[1]PP!J30</f>
        <v>1498.9</v>
      </c>
      <c r="K31" s="39">
        <f>+[1]PP!K30</f>
        <v>1293.2</v>
      </c>
      <c r="L31" s="39">
        <f>+[1]PP!L30</f>
        <v>1319.4</v>
      </c>
      <c r="M31" s="39">
        <f>+[1]PP!M30</f>
        <v>1785.2</v>
      </c>
      <c r="N31" s="39">
        <f>+[1]PP!N30</f>
        <v>1701.7</v>
      </c>
      <c r="O31" s="34">
        <f t="shared" si="14"/>
        <v>16926.600000000002</v>
      </c>
      <c r="P31" s="39">
        <f>+[1]PP!P30</f>
        <v>1385.6</v>
      </c>
      <c r="Q31" s="39">
        <f>+[1]PP!Q30</f>
        <v>1457.1</v>
      </c>
      <c r="R31" s="39">
        <f>+[1]PP!R30</f>
        <v>2042</v>
      </c>
      <c r="S31" s="39">
        <f>+[1]PP!S30</f>
        <v>1572.3</v>
      </c>
      <c r="T31" s="39">
        <f>+[1]PP!T30</f>
        <v>1984.5</v>
      </c>
      <c r="U31" s="39">
        <f>+[1]PP!U30</f>
        <v>1529.6</v>
      </c>
      <c r="V31" s="39">
        <f>+[1]PP!V30</f>
        <v>1640.9</v>
      </c>
      <c r="W31" s="39">
        <f>+[1]PP!W30</f>
        <v>2127.5</v>
      </c>
      <c r="X31" s="39">
        <f>+[1]PP!X30</f>
        <v>1655.9</v>
      </c>
      <c r="Y31" s="39">
        <f>+[1]PP!Y30</f>
        <v>1697.2</v>
      </c>
      <c r="Z31" s="39">
        <f>+[1]PP!Z30</f>
        <v>1980.2</v>
      </c>
      <c r="AA31" s="39">
        <f>+[1]PP!AA30</f>
        <v>1546.4</v>
      </c>
      <c r="AB31" s="34">
        <f t="shared" si="15"/>
        <v>20619.2</v>
      </c>
      <c r="AC31" s="33">
        <f t="shared" si="1"/>
        <v>3692.5999999999985</v>
      </c>
      <c r="AD31" s="34">
        <f t="shared" si="2"/>
        <v>21.815367528032787</v>
      </c>
      <c r="AE31" s="31"/>
      <c r="AF31" s="46"/>
      <c r="AG31" s="4"/>
      <c r="AH31" s="31"/>
      <c r="AI31" s="31"/>
      <c r="AJ31" s="31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2:81" s="41" customFormat="1" ht="18" customHeight="1">
      <c r="B32" s="43" t="s">
        <v>43</v>
      </c>
      <c r="C32" s="38">
        <v>990.6</v>
      </c>
      <c r="D32" s="38">
        <v>672.4</v>
      </c>
      <c r="E32" s="38">
        <v>219.8</v>
      </c>
      <c r="F32" s="39">
        <v>351.8</v>
      </c>
      <c r="G32" s="39">
        <v>431.2</v>
      </c>
      <c r="H32" s="39">
        <v>365.9</v>
      </c>
      <c r="I32" s="39">
        <v>444.1</v>
      </c>
      <c r="J32" s="39">
        <v>301.5</v>
      </c>
      <c r="K32" s="39">
        <v>395.5</v>
      </c>
      <c r="L32" s="39">
        <v>383.7</v>
      </c>
      <c r="M32" s="39">
        <v>376.6</v>
      </c>
      <c r="N32" s="39">
        <v>663.4</v>
      </c>
      <c r="O32" s="34">
        <f t="shared" si="14"/>
        <v>5596.4999999999991</v>
      </c>
      <c r="P32" s="39">
        <v>1074.9000000000001</v>
      </c>
      <c r="Q32" s="39">
        <v>456.1</v>
      </c>
      <c r="R32" s="39">
        <v>253.2</v>
      </c>
      <c r="S32" s="39">
        <v>867.7</v>
      </c>
      <c r="T32" s="39">
        <v>323.10000000000002</v>
      </c>
      <c r="U32" s="39">
        <v>481.2</v>
      </c>
      <c r="V32" s="39">
        <v>523.5</v>
      </c>
      <c r="W32" s="39">
        <v>519.70000000000005</v>
      </c>
      <c r="X32" s="39">
        <v>507.9</v>
      </c>
      <c r="Y32" s="39">
        <v>409.9</v>
      </c>
      <c r="Z32" s="39">
        <v>419.3</v>
      </c>
      <c r="AA32" s="39">
        <v>673.1</v>
      </c>
      <c r="AB32" s="34">
        <f t="shared" si="15"/>
        <v>6509.5999999999995</v>
      </c>
      <c r="AC32" s="38">
        <f t="shared" si="1"/>
        <v>913.10000000000036</v>
      </c>
      <c r="AD32" s="44">
        <f t="shared" si="2"/>
        <v>16.315554364334862</v>
      </c>
      <c r="AE32" s="31"/>
      <c r="AF32" s="4"/>
      <c r="AG32" s="4"/>
      <c r="AH32" s="31"/>
      <c r="AI32" s="31"/>
      <c r="AJ32" s="31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41" customFormat="1" ht="18" customHeight="1">
      <c r="B33" s="43" t="s">
        <v>44</v>
      </c>
      <c r="C33" s="38">
        <v>1450.9</v>
      </c>
      <c r="D33" s="38">
        <v>891.9</v>
      </c>
      <c r="E33" s="38">
        <v>891.1</v>
      </c>
      <c r="F33" s="39">
        <v>1183.8</v>
      </c>
      <c r="G33" s="39">
        <v>1026.5999999999999</v>
      </c>
      <c r="H33" s="39">
        <v>1087.7</v>
      </c>
      <c r="I33" s="39">
        <v>1186.0999999999999</v>
      </c>
      <c r="J33" s="39">
        <v>1330.6</v>
      </c>
      <c r="K33" s="39">
        <v>1559.3</v>
      </c>
      <c r="L33" s="39">
        <v>710.6</v>
      </c>
      <c r="M33" s="39">
        <v>1033</v>
      </c>
      <c r="N33" s="39">
        <v>1188.2</v>
      </c>
      <c r="O33" s="34">
        <f t="shared" si="14"/>
        <v>13539.8</v>
      </c>
      <c r="P33" s="47">
        <v>1673.9</v>
      </c>
      <c r="Q33" s="47">
        <v>1177.4000000000001</v>
      </c>
      <c r="R33" s="47">
        <v>1026.8</v>
      </c>
      <c r="S33" s="47">
        <v>1344</v>
      </c>
      <c r="T33" s="47">
        <v>1082.5</v>
      </c>
      <c r="U33" s="47">
        <v>1169.5999999999999</v>
      </c>
      <c r="V33" s="47">
        <v>1323.4</v>
      </c>
      <c r="W33" s="47">
        <v>1343.7</v>
      </c>
      <c r="X33" s="47">
        <v>1350.2</v>
      </c>
      <c r="Y33" s="47">
        <v>1075.2</v>
      </c>
      <c r="Z33" s="47">
        <v>1246.7</v>
      </c>
      <c r="AA33" s="47">
        <v>1318.8</v>
      </c>
      <c r="AB33" s="34">
        <f t="shared" si="15"/>
        <v>15132.200000000003</v>
      </c>
      <c r="AC33" s="38">
        <f t="shared" si="1"/>
        <v>1592.4000000000033</v>
      </c>
      <c r="AD33" s="44">
        <f t="shared" si="2"/>
        <v>11.760882730911854</v>
      </c>
      <c r="AE33" s="4"/>
      <c r="AF33" s="4"/>
      <c r="AG33" s="4"/>
      <c r="AH33" s="31"/>
      <c r="AI33" s="31"/>
      <c r="AJ33" s="31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41" customFormat="1" ht="18" customHeight="1">
      <c r="B34" s="43" t="s">
        <v>45</v>
      </c>
      <c r="C34" s="38">
        <v>615.29999999999995</v>
      </c>
      <c r="D34" s="38">
        <v>157.69999999999999</v>
      </c>
      <c r="E34" s="38">
        <v>263.2</v>
      </c>
      <c r="F34" s="39">
        <v>336.3</v>
      </c>
      <c r="G34" s="39">
        <v>308.7</v>
      </c>
      <c r="H34" s="39">
        <v>321.5</v>
      </c>
      <c r="I34" s="39">
        <v>347.5</v>
      </c>
      <c r="J34" s="39">
        <v>301.8</v>
      </c>
      <c r="K34" s="39">
        <v>84.7</v>
      </c>
      <c r="L34" s="39">
        <v>32.700000000000003</v>
      </c>
      <c r="M34" s="39">
        <v>26.4</v>
      </c>
      <c r="N34" s="39">
        <v>59.1</v>
      </c>
      <c r="O34" s="34">
        <f t="shared" si="14"/>
        <v>2854.8999999999996</v>
      </c>
      <c r="P34" s="39">
        <v>49.5</v>
      </c>
      <c r="Q34" s="39">
        <v>21.1</v>
      </c>
      <c r="R34" s="39">
        <v>41.9</v>
      </c>
      <c r="S34" s="39">
        <v>15.5</v>
      </c>
      <c r="T34" s="39">
        <v>30.3</v>
      </c>
      <c r="U34" s="39">
        <v>34.299999999999997</v>
      </c>
      <c r="V34" s="39">
        <v>38.4</v>
      </c>
      <c r="W34" s="39">
        <v>29</v>
      </c>
      <c r="X34" s="39">
        <v>30.8</v>
      </c>
      <c r="Y34" s="39">
        <v>30.3</v>
      </c>
      <c r="Z34" s="39">
        <v>62.8</v>
      </c>
      <c r="AA34" s="39">
        <v>60.7</v>
      </c>
      <c r="AB34" s="34">
        <f t="shared" si="15"/>
        <v>444.6</v>
      </c>
      <c r="AC34" s="38">
        <f t="shared" si="1"/>
        <v>-2410.2999999999997</v>
      </c>
      <c r="AD34" s="44">
        <f t="shared" si="2"/>
        <v>-84.426775018389435</v>
      </c>
      <c r="AE34" s="4"/>
      <c r="AF34" s="4"/>
      <c r="AG34" s="4"/>
      <c r="AH34" s="31"/>
      <c r="AI34" s="31"/>
      <c r="AJ34" s="31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41" customFormat="1" ht="18" customHeight="1">
      <c r="B35" s="43" t="s">
        <v>46</v>
      </c>
      <c r="C35" s="33">
        <f>+[1]PP!C33</f>
        <v>584.79999999999995</v>
      </c>
      <c r="D35" s="33">
        <f>+[1]PP!D33</f>
        <v>551.9</v>
      </c>
      <c r="E35" s="33">
        <f>+[1]PP!E33</f>
        <v>554</v>
      </c>
      <c r="F35" s="35">
        <f>+[1]PP!F33</f>
        <v>557.29999999999995</v>
      </c>
      <c r="G35" s="35">
        <f>+[1]PP!G33</f>
        <v>549.20000000000005</v>
      </c>
      <c r="H35" s="35">
        <f>+[1]PP!H33</f>
        <v>570.29999999999995</v>
      </c>
      <c r="I35" s="35">
        <f>+[1]PP!I33</f>
        <v>559</v>
      </c>
      <c r="J35" s="35">
        <f>+[1]PP!J33</f>
        <v>572.6</v>
      </c>
      <c r="K35" s="35">
        <f>+[1]PP!K33</f>
        <v>586.1</v>
      </c>
      <c r="L35" s="35">
        <f>+[1]PP!L33</f>
        <v>559.5</v>
      </c>
      <c r="M35" s="35">
        <f>+[1]PP!M33</f>
        <v>570.70000000000005</v>
      </c>
      <c r="N35" s="35">
        <f>+[1]PP!N33</f>
        <v>566</v>
      </c>
      <c r="O35" s="34">
        <f t="shared" si="14"/>
        <v>6781.4000000000005</v>
      </c>
      <c r="P35" s="35">
        <f>+[1]PP!P33</f>
        <v>597.29999999999995</v>
      </c>
      <c r="Q35" s="35">
        <f>+[1]PP!Q33</f>
        <v>564.4</v>
      </c>
      <c r="R35" s="35">
        <f>+[1]PP!R33</f>
        <v>564.1</v>
      </c>
      <c r="S35" s="35">
        <f>+[1]PP!S33</f>
        <v>605.5</v>
      </c>
      <c r="T35" s="35">
        <f>+[1]PP!T33</f>
        <v>583.9</v>
      </c>
      <c r="U35" s="35">
        <f>+[1]PP!U33</f>
        <v>594.70000000000005</v>
      </c>
      <c r="V35" s="35">
        <f>+[1]PP!V33</f>
        <v>578</v>
      </c>
      <c r="W35" s="35">
        <f>+[1]PP!W33</f>
        <v>608.9</v>
      </c>
      <c r="X35" s="35">
        <f>+[1]PP!X33</f>
        <v>679.5</v>
      </c>
      <c r="Y35" s="35">
        <f>+[1]PP!Y33</f>
        <v>585.79999999999995</v>
      </c>
      <c r="Z35" s="35">
        <f>+[1]PP!Z33</f>
        <v>590.70000000000005</v>
      </c>
      <c r="AA35" s="35">
        <f>+[1]PP!AA33</f>
        <v>592.70000000000005</v>
      </c>
      <c r="AB35" s="34">
        <f t="shared" si="15"/>
        <v>7145.4999999999991</v>
      </c>
      <c r="AC35" s="33">
        <f t="shared" si="1"/>
        <v>364.09999999999854</v>
      </c>
      <c r="AD35" s="34">
        <f t="shared" si="2"/>
        <v>5.3690978264075051</v>
      </c>
      <c r="AE35" s="4"/>
      <c r="AF35" s="4"/>
      <c r="AG35" s="4"/>
      <c r="AH35" s="31"/>
      <c r="AI35" s="31"/>
      <c r="AJ35" s="31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41" customFormat="1" ht="18" customHeight="1">
      <c r="B36" s="43" t="s">
        <v>47</v>
      </c>
      <c r="C36" s="33">
        <f>+[1]PP!C34</f>
        <v>481.1</v>
      </c>
      <c r="D36" s="33">
        <f>+[1]PP!D34</f>
        <v>406.3</v>
      </c>
      <c r="E36" s="33">
        <f>+[1]PP!E34</f>
        <v>379.9</v>
      </c>
      <c r="F36" s="35">
        <f>+[1]PP!F34</f>
        <v>510.5</v>
      </c>
      <c r="G36" s="35">
        <f>+[1]PP!G34</f>
        <v>403.8</v>
      </c>
      <c r="H36" s="35">
        <f>+[1]PP!H34</f>
        <v>480.6</v>
      </c>
      <c r="I36" s="35">
        <f>+[1]PP!I34</f>
        <v>443.3</v>
      </c>
      <c r="J36" s="35">
        <f>+[1]PP!J34</f>
        <v>439.6</v>
      </c>
      <c r="K36" s="35">
        <f>+[1]PP!K34</f>
        <v>437.7</v>
      </c>
      <c r="L36" s="35">
        <f>+[1]PP!L34</f>
        <v>440.2</v>
      </c>
      <c r="M36" s="35">
        <f>+[1]PP!M34</f>
        <v>395</v>
      </c>
      <c r="N36" s="35">
        <f>+[1]PP!N34</f>
        <v>418.4</v>
      </c>
      <c r="O36" s="34">
        <f t="shared" si="14"/>
        <v>5236.3999999999996</v>
      </c>
      <c r="P36" s="35">
        <f>+[1]PP!P34</f>
        <v>510.6</v>
      </c>
      <c r="Q36" s="35">
        <f>+[1]PP!Q34</f>
        <v>472.5</v>
      </c>
      <c r="R36" s="35">
        <f>+[1]PP!R34</f>
        <v>436</v>
      </c>
      <c r="S36" s="35">
        <f>+[1]PP!S34</f>
        <v>553.5</v>
      </c>
      <c r="T36" s="35">
        <f>+[1]PP!T34</f>
        <v>504.3</v>
      </c>
      <c r="U36" s="35">
        <f>+[1]PP!U34</f>
        <v>518.1</v>
      </c>
      <c r="V36" s="35">
        <f>+[1]PP!V34</f>
        <v>512.79999999999995</v>
      </c>
      <c r="W36" s="35">
        <f>+[1]PP!W34</f>
        <v>511.2</v>
      </c>
      <c r="X36" s="35">
        <f>+[1]PP!X34</f>
        <v>503.7</v>
      </c>
      <c r="Y36" s="35">
        <f>+[1]PP!Y34</f>
        <v>442.7</v>
      </c>
      <c r="Z36" s="35">
        <f>+[1]PP!Z34</f>
        <v>541.5</v>
      </c>
      <c r="AA36" s="35">
        <f>+[1]PP!AA34</f>
        <v>468.6</v>
      </c>
      <c r="AB36" s="34">
        <f t="shared" si="15"/>
        <v>5975.5</v>
      </c>
      <c r="AC36" s="33">
        <f t="shared" si="1"/>
        <v>739.10000000000036</v>
      </c>
      <c r="AD36" s="34">
        <f t="shared" si="2"/>
        <v>14.11465892597969</v>
      </c>
      <c r="AE36" s="31"/>
      <c r="AF36" s="31"/>
      <c r="AG36" s="48"/>
      <c r="AH36" s="31"/>
      <c r="AI36" s="31"/>
      <c r="AJ36" s="31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41" customFormat="1" ht="18" customHeight="1">
      <c r="B37" s="43" t="s">
        <v>35</v>
      </c>
      <c r="C37" s="38">
        <v>107.2</v>
      </c>
      <c r="D37" s="38">
        <v>134.6</v>
      </c>
      <c r="E37" s="38">
        <v>151.5</v>
      </c>
      <c r="F37" s="39">
        <f>106.5+2.6</f>
        <v>109.1</v>
      </c>
      <c r="G37" s="39">
        <f>110.5+11.8</f>
        <v>122.3</v>
      </c>
      <c r="H37" s="39">
        <f>32+138.7</f>
        <v>170.7</v>
      </c>
      <c r="I37" s="39">
        <v>125.1</v>
      </c>
      <c r="J37" s="39">
        <f>0.7+138.6</f>
        <v>139.29999999999998</v>
      </c>
      <c r="K37" s="39">
        <f>11.9+111.2</f>
        <v>123.10000000000001</v>
      </c>
      <c r="L37" s="39">
        <v>110.9</v>
      </c>
      <c r="M37" s="39">
        <v>135.1</v>
      </c>
      <c r="N37" s="39">
        <v>140.4</v>
      </c>
      <c r="O37" s="34">
        <f t="shared" si="14"/>
        <v>1569.3</v>
      </c>
      <c r="P37" s="39">
        <v>38.1</v>
      </c>
      <c r="Q37" s="39">
        <v>0.7</v>
      </c>
      <c r="R37" s="39">
        <v>1.9</v>
      </c>
      <c r="S37" s="39">
        <v>0.1</v>
      </c>
      <c r="T37" s="39">
        <v>5.2</v>
      </c>
      <c r="U37" s="39">
        <v>2.2999999999999998</v>
      </c>
      <c r="V37" s="39">
        <v>0.7</v>
      </c>
      <c r="W37" s="39">
        <v>1.5</v>
      </c>
      <c r="X37" s="39">
        <v>3.9</v>
      </c>
      <c r="Y37" s="39">
        <v>0.7</v>
      </c>
      <c r="Z37" s="39">
        <v>0.2</v>
      </c>
      <c r="AA37" s="39">
        <v>1.2</v>
      </c>
      <c r="AB37" s="34">
        <f t="shared" si="15"/>
        <v>56.500000000000014</v>
      </c>
      <c r="AC37" s="38">
        <f t="shared" si="1"/>
        <v>-1512.8</v>
      </c>
      <c r="AD37" s="44">
        <f t="shared" si="2"/>
        <v>-96.399668642069713</v>
      </c>
      <c r="AE37" s="31"/>
      <c r="AF37" s="31"/>
      <c r="AG37" s="48"/>
      <c r="AH37" s="31"/>
      <c r="AI37" s="31"/>
      <c r="AJ37" s="31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41" customFormat="1" ht="18" customHeight="1">
      <c r="B38" s="45" t="s">
        <v>48</v>
      </c>
      <c r="C38" s="25">
        <f t="shared" ref="C38:AB38" si="16">SUM(C39:C42)</f>
        <v>1708.8</v>
      </c>
      <c r="D38" s="25">
        <f t="shared" ref="D38:M38" si="17">SUM(D39:D42)</f>
        <v>942.5</v>
      </c>
      <c r="E38" s="25">
        <f t="shared" si="17"/>
        <v>966</v>
      </c>
      <c r="F38" s="25">
        <f t="shared" si="17"/>
        <v>767.1</v>
      </c>
      <c r="G38" s="25">
        <f t="shared" si="17"/>
        <v>906</v>
      </c>
      <c r="H38" s="25">
        <f t="shared" si="17"/>
        <v>868.90000000000009</v>
      </c>
      <c r="I38" s="25">
        <f t="shared" si="17"/>
        <v>860.7</v>
      </c>
      <c r="J38" s="25">
        <f t="shared" si="17"/>
        <v>863.8</v>
      </c>
      <c r="K38" s="25">
        <f t="shared" si="17"/>
        <v>715.9</v>
      </c>
      <c r="L38" s="25">
        <f t="shared" si="17"/>
        <v>1090.2000000000003</v>
      </c>
      <c r="M38" s="25">
        <f t="shared" si="17"/>
        <v>1100</v>
      </c>
      <c r="N38" s="25">
        <f t="shared" si="16"/>
        <v>1613.4</v>
      </c>
      <c r="O38" s="26">
        <f t="shared" si="16"/>
        <v>12403.300000000001</v>
      </c>
      <c r="P38" s="27">
        <f t="shared" si="16"/>
        <v>1719.3000000000002</v>
      </c>
      <c r="Q38" s="27">
        <f t="shared" ref="Q38:Z38" si="18">SUM(Q39:Q42)</f>
        <v>1124.2</v>
      </c>
      <c r="R38" s="27">
        <f t="shared" si="18"/>
        <v>990.19999999999993</v>
      </c>
      <c r="S38" s="27">
        <f t="shared" si="18"/>
        <v>860.80000000000007</v>
      </c>
      <c r="T38" s="27">
        <f t="shared" si="18"/>
        <v>994.4</v>
      </c>
      <c r="U38" s="27">
        <f t="shared" si="18"/>
        <v>998.00000000000011</v>
      </c>
      <c r="V38" s="27">
        <f t="shared" si="18"/>
        <v>904.2</v>
      </c>
      <c r="W38" s="27">
        <f t="shared" si="18"/>
        <v>901.7</v>
      </c>
      <c r="X38" s="27">
        <f t="shared" si="18"/>
        <v>735.60000000000014</v>
      </c>
      <c r="Y38" s="27">
        <f t="shared" si="18"/>
        <v>1196.7</v>
      </c>
      <c r="Z38" s="27">
        <f t="shared" si="18"/>
        <v>1309.1000000000004</v>
      </c>
      <c r="AA38" s="27">
        <f t="shared" si="16"/>
        <v>1504.3</v>
      </c>
      <c r="AB38" s="26">
        <f t="shared" si="16"/>
        <v>13238.5</v>
      </c>
      <c r="AC38" s="25">
        <f t="shared" si="1"/>
        <v>835.19999999999891</v>
      </c>
      <c r="AD38" s="26">
        <f t="shared" si="2"/>
        <v>6.73369184007481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41" customFormat="1" ht="18" customHeight="1">
      <c r="B39" s="49" t="s">
        <v>49</v>
      </c>
      <c r="C39" s="38">
        <f>+[1]PP!C37</f>
        <v>894.9</v>
      </c>
      <c r="D39" s="38">
        <f>+[1]PP!D37</f>
        <v>777.5</v>
      </c>
      <c r="E39" s="38">
        <f>+[1]PP!E37</f>
        <v>819.3</v>
      </c>
      <c r="F39" s="38">
        <f>+[1]PP!F37</f>
        <v>633.9</v>
      </c>
      <c r="G39" s="38">
        <f>+[1]PP!G37</f>
        <v>771.3</v>
      </c>
      <c r="H39" s="38">
        <f>+[1]PP!H37</f>
        <v>729.1</v>
      </c>
      <c r="I39" s="38">
        <f>+[1]PP!I37</f>
        <v>723.1</v>
      </c>
      <c r="J39" s="38">
        <f>+[1]PP!J37</f>
        <v>727.7</v>
      </c>
      <c r="K39" s="38">
        <f>+[1]PP!K37</f>
        <v>588.9</v>
      </c>
      <c r="L39" s="38">
        <f>+[1]PP!L37</f>
        <v>813.2</v>
      </c>
      <c r="M39" s="38">
        <f>+[1]PP!M37</f>
        <v>706.9</v>
      </c>
      <c r="N39" s="38">
        <f>+[1]PP!N37</f>
        <v>885.9</v>
      </c>
      <c r="O39" s="34">
        <f>SUM(C39:N39)</f>
        <v>9071.6999999999989</v>
      </c>
      <c r="P39" s="39">
        <f>+[1]PP!P37</f>
        <v>921.6</v>
      </c>
      <c r="Q39" s="39">
        <f>+[1]PP!Q37</f>
        <v>765.4</v>
      </c>
      <c r="R39" s="39">
        <f>+[1]PP!R37</f>
        <v>836.3</v>
      </c>
      <c r="S39" s="39">
        <f>+[1]PP!S37</f>
        <v>725.2</v>
      </c>
      <c r="T39" s="39">
        <f>+[1]PP!T37</f>
        <v>846.4</v>
      </c>
      <c r="U39" s="39">
        <f>+[1]PP!U37</f>
        <v>856.2</v>
      </c>
      <c r="V39" s="39">
        <f>+[1]PP!V37</f>
        <v>763.5</v>
      </c>
      <c r="W39" s="39">
        <f>+[1]PP!W37</f>
        <v>757.5</v>
      </c>
      <c r="X39" s="39">
        <f>+[1]PP!X37</f>
        <v>604.70000000000005</v>
      </c>
      <c r="Y39" s="39">
        <f>+[1]PP!Y37</f>
        <v>904.3</v>
      </c>
      <c r="Z39" s="39">
        <f>+[1]PP!Z37</f>
        <v>871.7</v>
      </c>
      <c r="AA39" s="39">
        <f>+[1]PP!AA37</f>
        <v>814.4</v>
      </c>
      <c r="AB39" s="34">
        <f>SUM(P39:AA39)</f>
        <v>9667.2000000000007</v>
      </c>
      <c r="AC39" s="38">
        <f t="shared" si="1"/>
        <v>595.50000000000182</v>
      </c>
      <c r="AD39" s="44">
        <f t="shared" si="2"/>
        <v>6.5643705148980009</v>
      </c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41" customFormat="1" ht="18" customHeight="1">
      <c r="B40" s="49" t="s">
        <v>50</v>
      </c>
      <c r="C40" s="38">
        <f>+[1]PP!C38</f>
        <v>705.4</v>
      </c>
      <c r="D40" s="38">
        <f>+[1]PP!D38</f>
        <v>56.4</v>
      </c>
      <c r="E40" s="38">
        <f>+[1]PP!E38</f>
        <v>41.4</v>
      </c>
      <c r="F40" s="38">
        <f>+[1]PP!F38</f>
        <v>30.6</v>
      </c>
      <c r="G40" s="38">
        <f>+[1]PP!G38</f>
        <v>34</v>
      </c>
      <c r="H40" s="38">
        <f>+[1]PP!H38</f>
        <v>32.700000000000003</v>
      </c>
      <c r="I40" s="38">
        <f>+[1]PP!I38</f>
        <v>32.5</v>
      </c>
      <c r="J40" s="38">
        <f>+[1]PP!J38</f>
        <v>32.4</v>
      </c>
      <c r="K40" s="38">
        <f>+[1]PP!K38</f>
        <v>24.4</v>
      </c>
      <c r="L40" s="38">
        <f>+[1]PP!L38</f>
        <v>172.2</v>
      </c>
      <c r="M40" s="38">
        <f>+[1]PP!M38</f>
        <v>292.89999999999998</v>
      </c>
      <c r="N40" s="38">
        <f>+[1]PP!N38</f>
        <v>626.4</v>
      </c>
      <c r="O40" s="34">
        <f>SUM(C40:N40)</f>
        <v>2081.3000000000002</v>
      </c>
      <c r="P40" s="39">
        <f>+[1]PP!P38</f>
        <v>694.6</v>
      </c>
      <c r="Q40" s="39">
        <f>+[1]PP!Q38</f>
        <v>254</v>
      </c>
      <c r="R40" s="39">
        <f>+[1]PP!R38</f>
        <v>47.2</v>
      </c>
      <c r="S40" s="39">
        <f>+[1]PP!S38</f>
        <v>36</v>
      </c>
      <c r="T40" s="39">
        <f>+[1]PP!T38</f>
        <v>39.5</v>
      </c>
      <c r="U40" s="39">
        <f>+[1]PP!U38</f>
        <v>37.200000000000003</v>
      </c>
      <c r="V40" s="39">
        <f>+[1]PP!V38</f>
        <v>35.799999999999997</v>
      </c>
      <c r="W40" s="39">
        <f>+[1]PP!W38</f>
        <v>34.5</v>
      </c>
      <c r="X40" s="39">
        <f>+[1]PP!X38</f>
        <v>26.2</v>
      </c>
      <c r="Y40" s="39">
        <f>+[1]PP!Y38</f>
        <v>183.8</v>
      </c>
      <c r="Z40" s="39">
        <f>+[1]PP!Z38</f>
        <v>335.1</v>
      </c>
      <c r="AA40" s="39">
        <f>+[1]PP!AA38</f>
        <v>585.6</v>
      </c>
      <c r="AB40" s="34">
        <f>SUM(P40:AA40)</f>
        <v>2309.5</v>
      </c>
      <c r="AC40" s="38">
        <f t="shared" si="1"/>
        <v>228.19999999999982</v>
      </c>
      <c r="AD40" s="44">
        <f t="shared" si="2"/>
        <v>10.96430115793013</v>
      </c>
      <c r="AE40" s="31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41" customFormat="1" ht="18" customHeight="1">
      <c r="B41" s="43" t="s">
        <v>51</v>
      </c>
      <c r="C41" s="38">
        <f>+[1]PP!C40</f>
        <v>85</v>
      </c>
      <c r="D41" s="38">
        <f>+[1]PP!D40</f>
        <v>86.6</v>
      </c>
      <c r="E41" s="38">
        <f>+[1]PP!E40</f>
        <v>83.7</v>
      </c>
      <c r="F41" s="38">
        <f>+[1]PP!F40</f>
        <v>79.099999999999994</v>
      </c>
      <c r="G41" s="38">
        <f>+[1]PP!G40</f>
        <v>79</v>
      </c>
      <c r="H41" s="38">
        <f>+[1]PP!H40</f>
        <v>85.5</v>
      </c>
      <c r="I41" s="38">
        <f>+[1]PP!I40</f>
        <v>83.7</v>
      </c>
      <c r="J41" s="38">
        <f>+[1]PP!J40</f>
        <v>81.400000000000006</v>
      </c>
      <c r="K41" s="38">
        <f>+[1]PP!K40</f>
        <v>80.7</v>
      </c>
      <c r="L41" s="38">
        <f>+[1]PP!L40</f>
        <v>82.9</v>
      </c>
      <c r="M41" s="38">
        <f>+[1]PP!M40</f>
        <v>77.7</v>
      </c>
      <c r="N41" s="38">
        <f>+[1]PP!N40</f>
        <v>79.400000000000006</v>
      </c>
      <c r="O41" s="34">
        <f>SUM(C41:N41)</f>
        <v>984.7</v>
      </c>
      <c r="P41" s="39">
        <f>+[1]PP!P40</f>
        <v>80.7</v>
      </c>
      <c r="Q41" s="39">
        <f>+[1]PP!Q40</f>
        <v>82.6</v>
      </c>
      <c r="R41" s="39">
        <f>+[1]PP!R40</f>
        <v>83.3</v>
      </c>
      <c r="S41" s="39">
        <f>+[1]PP!S40</f>
        <v>77.5</v>
      </c>
      <c r="T41" s="39">
        <f>+[1]PP!T40</f>
        <v>85.1</v>
      </c>
      <c r="U41" s="39">
        <f>+[1]PP!U40</f>
        <v>82.2</v>
      </c>
      <c r="V41" s="39">
        <f>+[1]PP!V40</f>
        <v>82.2</v>
      </c>
      <c r="W41" s="39">
        <f>+[1]PP!W40</f>
        <v>87.2</v>
      </c>
      <c r="X41" s="39">
        <f>+[1]PP!X40</f>
        <v>81</v>
      </c>
      <c r="Y41" s="39">
        <f>+[1]PP!Y40</f>
        <v>85.9</v>
      </c>
      <c r="Z41" s="39">
        <f>+[1]PP!Z40</f>
        <v>79.400000000000006</v>
      </c>
      <c r="AA41" s="39">
        <f>+[1]PP!AA40</f>
        <v>81.2</v>
      </c>
      <c r="AB41" s="34">
        <f>SUM(P41:AA41)</f>
        <v>988.30000000000007</v>
      </c>
      <c r="AC41" s="38">
        <f t="shared" si="1"/>
        <v>3.6000000000000227</v>
      </c>
      <c r="AD41" s="44">
        <f t="shared" si="2"/>
        <v>0.3655935818015662</v>
      </c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41" customFormat="1" ht="18" customHeight="1">
      <c r="B42" s="43" t="s">
        <v>52</v>
      </c>
      <c r="C42" s="38">
        <f>+[1]PP!C41</f>
        <v>23.5</v>
      </c>
      <c r="D42" s="38">
        <f>+[1]PP!D41</f>
        <v>22</v>
      </c>
      <c r="E42" s="38">
        <f>+[1]PP!E41</f>
        <v>21.6</v>
      </c>
      <c r="F42" s="38">
        <f>+[1]PP!F41</f>
        <v>23.5</v>
      </c>
      <c r="G42" s="38">
        <f>+[1]PP!G41</f>
        <v>21.7</v>
      </c>
      <c r="H42" s="38">
        <f>+[1]PP!H41</f>
        <v>21.6</v>
      </c>
      <c r="I42" s="38">
        <f>+[1]PP!I41</f>
        <v>21.4</v>
      </c>
      <c r="J42" s="38">
        <f>+[1]PP!J41</f>
        <v>22.3</v>
      </c>
      <c r="K42" s="38">
        <f>+[1]PP!K41</f>
        <v>21.9</v>
      </c>
      <c r="L42" s="38">
        <f>+[1]PP!L41</f>
        <v>21.9</v>
      </c>
      <c r="M42" s="38">
        <f>+[1]PP!M41</f>
        <v>22.5</v>
      </c>
      <c r="N42" s="38">
        <f>+[1]PP!N41</f>
        <v>21.7</v>
      </c>
      <c r="O42" s="34">
        <f>SUM(C42:N42)</f>
        <v>265.60000000000002</v>
      </c>
      <c r="P42" s="39">
        <f>+[1]PP!P41</f>
        <v>22.4</v>
      </c>
      <c r="Q42" s="39">
        <v>22.2</v>
      </c>
      <c r="R42" s="39">
        <f>+[1]PP!R41</f>
        <v>23.4</v>
      </c>
      <c r="S42" s="39">
        <f>+[1]PP!S41</f>
        <v>22.1</v>
      </c>
      <c r="T42" s="39">
        <f>+[1]PP!T41</f>
        <v>23.4</v>
      </c>
      <c r="U42" s="39">
        <f>+[1]PP!U41</f>
        <v>22.4</v>
      </c>
      <c r="V42" s="39">
        <f>+[1]PP!V41</f>
        <v>22.7</v>
      </c>
      <c r="W42" s="39">
        <f>+[1]PP!W41</f>
        <v>22.5</v>
      </c>
      <c r="X42" s="39">
        <f>+[1]PP!X41</f>
        <v>23.7</v>
      </c>
      <c r="Y42" s="39">
        <f>+[1]PP!Y41</f>
        <v>22.7</v>
      </c>
      <c r="Z42" s="39">
        <f>+[1]PP!Z41</f>
        <v>22.9</v>
      </c>
      <c r="AA42" s="39">
        <f>+[1]PP!AA41</f>
        <v>23.1</v>
      </c>
      <c r="AB42" s="34">
        <f>SUM(P42:AA42)</f>
        <v>273.5</v>
      </c>
      <c r="AC42" s="33">
        <f t="shared" si="1"/>
        <v>7.8999999999999773</v>
      </c>
      <c r="AD42" s="34">
        <f t="shared" si="2"/>
        <v>2.9743975903614368</v>
      </c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1" customFormat="1" ht="18" customHeight="1">
      <c r="B43" s="36" t="s">
        <v>53</v>
      </c>
      <c r="C43" s="25">
        <v>95.1</v>
      </c>
      <c r="D43" s="25">
        <v>76</v>
      </c>
      <c r="E43" s="25">
        <v>63.5</v>
      </c>
      <c r="F43" s="25">
        <v>53.6</v>
      </c>
      <c r="G43" s="25">
        <v>59.8</v>
      </c>
      <c r="H43" s="25">
        <v>67.099999999999994</v>
      </c>
      <c r="I43" s="25">
        <v>76</v>
      </c>
      <c r="J43" s="25">
        <v>56.7</v>
      </c>
      <c r="K43" s="25">
        <v>73.400000000000006</v>
      </c>
      <c r="L43" s="25">
        <v>74.7</v>
      </c>
      <c r="M43" s="25">
        <v>72</v>
      </c>
      <c r="N43" s="25">
        <v>139.30000000000001</v>
      </c>
      <c r="O43" s="29">
        <f>SUM(C43:N43)</f>
        <v>907.2</v>
      </c>
      <c r="P43" s="27">
        <v>58.1</v>
      </c>
      <c r="Q43" s="27">
        <v>60</v>
      </c>
      <c r="R43" s="27">
        <v>70</v>
      </c>
      <c r="S43" s="27">
        <v>87</v>
      </c>
      <c r="T43" s="27">
        <v>108.8</v>
      </c>
      <c r="U43" s="27">
        <v>85.2</v>
      </c>
      <c r="V43" s="27">
        <v>108.4</v>
      </c>
      <c r="W43" s="27">
        <v>92</v>
      </c>
      <c r="X43" s="27">
        <v>148.19999999999999</v>
      </c>
      <c r="Y43" s="27">
        <v>113.3</v>
      </c>
      <c r="Z43" s="27">
        <v>95.4</v>
      </c>
      <c r="AA43" s="27">
        <v>93.3</v>
      </c>
      <c r="AB43" s="29">
        <f>SUM(P43:AA43)</f>
        <v>1119.7</v>
      </c>
      <c r="AC43" s="25">
        <f t="shared" si="1"/>
        <v>212.5</v>
      </c>
      <c r="AD43" s="26">
        <f t="shared" si="2"/>
        <v>23.423721340388006</v>
      </c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</row>
    <row r="44" spans="1:81" s="41" customFormat="1" ht="18" customHeight="1">
      <c r="B44" s="50" t="s">
        <v>54</v>
      </c>
      <c r="C44" s="25">
        <f t="shared" ref="C44:AB44" si="19">SUM(C45:C46)</f>
        <v>593.29999999999995</v>
      </c>
      <c r="D44" s="25">
        <f t="shared" si="19"/>
        <v>562.9</v>
      </c>
      <c r="E44" s="25">
        <f t="shared" si="19"/>
        <v>567.5</v>
      </c>
      <c r="F44" s="25">
        <f t="shared" si="19"/>
        <v>609.20000000000005</v>
      </c>
      <c r="G44" s="25">
        <f t="shared" si="19"/>
        <v>513.20000000000005</v>
      </c>
      <c r="H44" s="25">
        <f t="shared" si="19"/>
        <v>504.20000000000005</v>
      </c>
      <c r="I44" s="25">
        <f t="shared" si="19"/>
        <v>557</v>
      </c>
      <c r="J44" s="25">
        <f t="shared" si="19"/>
        <v>612.5</v>
      </c>
      <c r="K44" s="25">
        <f t="shared" si="19"/>
        <v>488.1</v>
      </c>
      <c r="L44" s="25">
        <f t="shared" si="19"/>
        <v>373.2</v>
      </c>
      <c r="M44" s="25">
        <f t="shared" si="19"/>
        <v>430.09999999999997</v>
      </c>
      <c r="N44" s="25">
        <f t="shared" si="19"/>
        <v>452.9</v>
      </c>
      <c r="O44" s="26">
        <f t="shared" si="19"/>
        <v>6264.0999999999995</v>
      </c>
      <c r="P44" s="27">
        <f t="shared" si="19"/>
        <v>616</v>
      </c>
      <c r="Q44" s="27">
        <f t="shared" si="19"/>
        <v>586.4</v>
      </c>
      <c r="R44" s="27">
        <f t="shared" si="19"/>
        <v>601.1</v>
      </c>
      <c r="S44" s="27">
        <f t="shared" si="19"/>
        <v>678.7</v>
      </c>
      <c r="T44" s="27">
        <f t="shared" si="19"/>
        <v>568.79999999999995</v>
      </c>
      <c r="U44" s="27">
        <f t="shared" si="19"/>
        <v>561</v>
      </c>
      <c r="V44" s="27">
        <f t="shared" si="19"/>
        <v>626.40000000000009</v>
      </c>
      <c r="W44" s="27">
        <f t="shared" si="19"/>
        <v>694.1</v>
      </c>
      <c r="X44" s="27">
        <f t="shared" si="19"/>
        <v>573.6</v>
      </c>
      <c r="Y44" s="27">
        <f t="shared" si="19"/>
        <v>441.8</v>
      </c>
      <c r="Z44" s="27">
        <f t="shared" si="19"/>
        <v>489.2</v>
      </c>
      <c r="AA44" s="27">
        <f t="shared" si="19"/>
        <v>499.1</v>
      </c>
      <c r="AB44" s="26">
        <f t="shared" si="19"/>
        <v>6936.2</v>
      </c>
      <c r="AC44" s="25">
        <f t="shared" si="1"/>
        <v>672.10000000000036</v>
      </c>
      <c r="AD44" s="26">
        <f t="shared" si="2"/>
        <v>10.729394486039503</v>
      </c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41" customFormat="1" ht="18" customHeight="1">
      <c r="B45" s="43" t="s">
        <v>55</v>
      </c>
      <c r="C45" s="38">
        <f>+[1]PP!C49</f>
        <v>593.29999999999995</v>
      </c>
      <c r="D45" s="38">
        <f>+[1]PP!D49</f>
        <v>561</v>
      </c>
      <c r="E45" s="38">
        <f>+[1]PP!E49</f>
        <v>567.4</v>
      </c>
      <c r="F45" s="38">
        <f>+[1]PP!F49</f>
        <v>609.1</v>
      </c>
      <c r="G45" s="38">
        <f>+[1]PP!G49</f>
        <v>513.20000000000005</v>
      </c>
      <c r="H45" s="38">
        <f>+[1]PP!H49</f>
        <v>502.6</v>
      </c>
      <c r="I45" s="38">
        <f>+[1]PP!I49</f>
        <v>557</v>
      </c>
      <c r="J45" s="38">
        <f>+[1]PP!J49</f>
        <v>612.4</v>
      </c>
      <c r="K45" s="38">
        <f>+[1]PP!K49</f>
        <v>481</v>
      </c>
      <c r="L45" s="38">
        <f>+[1]PP!L49</f>
        <v>372.7</v>
      </c>
      <c r="M45" s="38">
        <f>+[1]PP!M49</f>
        <v>429.7</v>
      </c>
      <c r="N45" s="38">
        <f>+[1]PP!N49</f>
        <v>452.2</v>
      </c>
      <c r="O45" s="34">
        <f>SUM(C45:N45)</f>
        <v>6251.5999999999995</v>
      </c>
      <c r="P45" s="39">
        <f>+[1]PP!P49</f>
        <v>615.6</v>
      </c>
      <c r="Q45" s="39">
        <f>+[1]PP!Q49</f>
        <v>586</v>
      </c>
      <c r="R45" s="39">
        <f>+[1]PP!R49</f>
        <v>601</v>
      </c>
      <c r="S45" s="39">
        <f>+[1]PP!S49</f>
        <v>678.6</v>
      </c>
      <c r="T45" s="39">
        <f>+[1]PP!T49</f>
        <v>568.29999999999995</v>
      </c>
      <c r="U45" s="39">
        <f>+[1]PP!U49</f>
        <v>560.79999999999995</v>
      </c>
      <c r="V45" s="39">
        <f>+[1]PP!V49</f>
        <v>626.20000000000005</v>
      </c>
      <c r="W45" s="39">
        <f>+[1]PP!W49</f>
        <v>694</v>
      </c>
      <c r="X45" s="39">
        <f>+[1]PP!X49</f>
        <v>573.1</v>
      </c>
      <c r="Y45" s="39">
        <f>+[1]PP!Y49</f>
        <v>441.2</v>
      </c>
      <c r="Z45" s="39">
        <f>+[1]PP!Z49</f>
        <v>489</v>
      </c>
      <c r="AA45" s="39">
        <f>+[1]PP!AA49</f>
        <v>499</v>
      </c>
      <c r="AB45" s="34">
        <f>SUM(P45:AA45)</f>
        <v>6932.8</v>
      </c>
      <c r="AC45" s="38">
        <f t="shared" si="1"/>
        <v>681.20000000000073</v>
      </c>
      <c r="AD45" s="44">
        <f t="shared" si="2"/>
        <v>10.896410518907173</v>
      </c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41" customFormat="1" ht="18" customHeight="1">
      <c r="B46" s="43" t="s">
        <v>35</v>
      </c>
      <c r="C46" s="38">
        <v>0</v>
      </c>
      <c r="D46" s="38">
        <v>1.9</v>
      </c>
      <c r="E46" s="38">
        <v>0.1</v>
      </c>
      <c r="F46" s="38">
        <v>0.1</v>
      </c>
      <c r="G46" s="38">
        <v>0</v>
      </c>
      <c r="H46" s="38">
        <v>1.6</v>
      </c>
      <c r="I46" s="38">
        <v>0</v>
      </c>
      <c r="J46" s="38">
        <v>0.1</v>
      </c>
      <c r="K46" s="38">
        <v>7.1</v>
      </c>
      <c r="L46" s="38">
        <v>0.5</v>
      </c>
      <c r="M46" s="38">
        <v>0.4</v>
      </c>
      <c r="N46" s="38">
        <v>0.7</v>
      </c>
      <c r="O46" s="34">
        <f>SUM(C46:N46)</f>
        <v>12.5</v>
      </c>
      <c r="P46" s="39">
        <v>0.4</v>
      </c>
      <c r="Q46" s="39">
        <v>0.4</v>
      </c>
      <c r="R46" s="39">
        <v>0.1</v>
      </c>
      <c r="S46" s="39">
        <v>0.1</v>
      </c>
      <c r="T46" s="39">
        <v>0.5</v>
      </c>
      <c r="U46" s="39">
        <v>0.2</v>
      </c>
      <c r="V46" s="39">
        <v>0.2</v>
      </c>
      <c r="W46" s="39">
        <v>0.1</v>
      </c>
      <c r="X46" s="39">
        <v>0.5</v>
      </c>
      <c r="Y46" s="39">
        <v>0.6</v>
      </c>
      <c r="Z46" s="39">
        <v>0.2</v>
      </c>
      <c r="AA46" s="39">
        <v>0.1</v>
      </c>
      <c r="AB46" s="34">
        <f>SUM(P46:AA46)</f>
        <v>3.4000000000000004</v>
      </c>
      <c r="AC46" s="38">
        <f t="shared" si="1"/>
        <v>-9.1</v>
      </c>
      <c r="AD46" s="44">
        <f t="shared" si="2"/>
        <v>-72.8</v>
      </c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ht="18" customHeight="1">
      <c r="B47" s="50" t="s">
        <v>56</v>
      </c>
      <c r="C47" s="25">
        <f>+[1]PP!C52</f>
        <v>64.2</v>
      </c>
      <c r="D47" s="25">
        <f>+[1]PP!D52</f>
        <v>57.2</v>
      </c>
      <c r="E47" s="25">
        <f>+[1]PP!E52</f>
        <v>60.7</v>
      </c>
      <c r="F47" s="25">
        <f>+[1]PP!F52</f>
        <v>49.8</v>
      </c>
      <c r="G47" s="25">
        <f>+[1]PP!G52</f>
        <v>58.4</v>
      </c>
      <c r="H47" s="25">
        <f>+[1]PP!H52</f>
        <v>53.3</v>
      </c>
      <c r="I47" s="25">
        <f>+[1]PP!I52</f>
        <v>56.6</v>
      </c>
      <c r="J47" s="25">
        <f>+[1]PP!J52</f>
        <v>56.1</v>
      </c>
      <c r="K47" s="25">
        <f>+[1]PP!K52</f>
        <v>39.200000000000003</v>
      </c>
      <c r="L47" s="25">
        <f>+[1]PP!L52</f>
        <v>58.3</v>
      </c>
      <c r="M47" s="25">
        <f>+[1]PP!M52</f>
        <v>53.5</v>
      </c>
      <c r="N47" s="25">
        <f>+[1]PP!N52</f>
        <v>67.7</v>
      </c>
      <c r="O47" s="29">
        <f>SUM(C47:N47)</f>
        <v>675.00000000000011</v>
      </c>
      <c r="P47" s="27">
        <f>+[1]PP!P52</f>
        <v>68.8</v>
      </c>
      <c r="Q47" s="27">
        <f>+[1]PP!Q52</f>
        <v>55.2</v>
      </c>
      <c r="R47" s="27">
        <f>+[1]PP!R52</f>
        <v>61.8</v>
      </c>
      <c r="S47" s="27">
        <f>+[1]PP!S52</f>
        <v>54.6</v>
      </c>
      <c r="T47" s="27">
        <f>+[1]PP!T52</f>
        <v>60.7</v>
      </c>
      <c r="U47" s="27">
        <f>+[1]PP!U52</f>
        <v>61.5</v>
      </c>
      <c r="V47" s="27">
        <f>+[1]PP!V52</f>
        <v>58.4</v>
      </c>
      <c r="W47" s="27">
        <f>+[1]PP!W52</f>
        <v>56.9</v>
      </c>
      <c r="X47" s="27">
        <f>+[1]PP!X52</f>
        <v>46</v>
      </c>
      <c r="Y47" s="27">
        <f>+[1]PP!Y52</f>
        <v>64</v>
      </c>
      <c r="Z47" s="27">
        <f>+[1]PP!Z52</f>
        <v>65.900000000000006</v>
      </c>
      <c r="AA47" s="27">
        <f>+[1]PP!AA52</f>
        <v>57</v>
      </c>
      <c r="AB47" s="29">
        <f>SUM(P47:AA47)</f>
        <v>710.8</v>
      </c>
      <c r="AC47" s="25">
        <f t="shared" si="1"/>
        <v>35.799999999999841</v>
      </c>
      <c r="AD47" s="26">
        <f t="shared" si="2"/>
        <v>5.3037037037036789</v>
      </c>
      <c r="AE47" s="4"/>
      <c r="AF47" s="51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</row>
    <row r="48" spans="1:81" ht="18" customHeight="1">
      <c r="A48" s="52"/>
      <c r="B48" s="50" t="s">
        <v>57</v>
      </c>
      <c r="C48" s="25">
        <f>+[1]PP!C53</f>
        <v>0.1</v>
      </c>
      <c r="D48" s="25">
        <f>+[1]PP!D53</f>
        <v>0.1</v>
      </c>
      <c r="E48" s="25">
        <f>+[1]PP!E53</f>
        <v>0</v>
      </c>
      <c r="F48" s="25">
        <f>+[1]PP!F53</f>
        <v>0</v>
      </c>
      <c r="G48" s="25">
        <f>+[1]PP!G53</f>
        <v>0.1</v>
      </c>
      <c r="H48" s="25">
        <f>+[1]PP!H53</f>
        <v>0.2</v>
      </c>
      <c r="I48" s="25">
        <f>+[1]PP!I53</f>
        <v>0</v>
      </c>
      <c r="J48" s="25">
        <f>+[1]PP!J53</f>
        <v>0.2</v>
      </c>
      <c r="K48" s="25">
        <f>+[1]PP!K53</f>
        <v>0</v>
      </c>
      <c r="L48" s="25">
        <f>+[1]PP!L53</f>
        <v>0.1</v>
      </c>
      <c r="M48" s="25">
        <f>+[1]PP!M53</f>
        <v>0.1</v>
      </c>
      <c r="N48" s="25">
        <f>+[1]PP!N53</f>
        <v>0</v>
      </c>
      <c r="O48" s="29">
        <f>SUM(C48:N48)</f>
        <v>0.89999999999999991</v>
      </c>
      <c r="P48" s="27">
        <f>+[1]PP!P53</f>
        <v>0</v>
      </c>
      <c r="Q48" s="27">
        <f>+[1]PP!Q53</f>
        <v>0.1</v>
      </c>
      <c r="R48" s="27">
        <f>+[1]PP!R53</f>
        <v>0.1</v>
      </c>
      <c r="S48" s="27">
        <f>+[1]PP!S53</f>
        <v>0</v>
      </c>
      <c r="T48" s="27">
        <f>+[1]PP!T53</f>
        <v>0.1</v>
      </c>
      <c r="U48" s="27">
        <f>+[1]PP!U53</f>
        <v>0.1</v>
      </c>
      <c r="V48" s="27">
        <f>+[1]PP!V53</f>
        <v>0.1</v>
      </c>
      <c r="W48" s="27">
        <f>+[1]PP!W53</f>
        <v>0.1</v>
      </c>
      <c r="X48" s="27">
        <f>+[1]PP!X53</f>
        <v>0.2</v>
      </c>
      <c r="Y48" s="27">
        <f>+[1]PP!Y53</f>
        <v>0.3</v>
      </c>
      <c r="Z48" s="27">
        <f>+[1]PP!Z53</f>
        <v>0</v>
      </c>
      <c r="AA48" s="27">
        <f>+[1]PP!AA53</f>
        <v>0.1</v>
      </c>
      <c r="AB48" s="29">
        <f>SUM(P48:AA48)</f>
        <v>1.2000000000000002</v>
      </c>
      <c r="AC48" s="25">
        <f t="shared" si="1"/>
        <v>0.30000000000000027</v>
      </c>
      <c r="AD48" s="26">
        <v>0</v>
      </c>
      <c r="AE48" s="4"/>
      <c r="AF48" s="4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</row>
    <row r="49" spans="1:254" ht="18" customHeight="1">
      <c r="B49" s="24" t="s">
        <v>58</v>
      </c>
      <c r="C49" s="25">
        <f t="shared" ref="C49:AB49" si="20">+C50+C53+C56</f>
        <v>189.70000000000002</v>
      </c>
      <c r="D49" s="25">
        <f t="shared" si="20"/>
        <v>186.79999999999998</v>
      </c>
      <c r="E49" s="25">
        <f t="shared" si="20"/>
        <v>201.3</v>
      </c>
      <c r="F49" s="25">
        <f t="shared" si="20"/>
        <v>180</v>
      </c>
      <c r="G49" s="25">
        <f t="shared" si="20"/>
        <v>144.89999999999998</v>
      </c>
      <c r="H49" s="25">
        <f t="shared" si="20"/>
        <v>218.79999999999998</v>
      </c>
      <c r="I49" s="25">
        <f t="shared" si="20"/>
        <v>207.2</v>
      </c>
      <c r="J49" s="25">
        <f t="shared" si="20"/>
        <v>162.9</v>
      </c>
      <c r="K49" s="25">
        <f t="shared" si="20"/>
        <v>153.79999999999998</v>
      </c>
      <c r="L49" s="25">
        <f t="shared" si="20"/>
        <v>126.39999999999999</v>
      </c>
      <c r="M49" s="25">
        <f t="shared" si="20"/>
        <v>215.70000000000002</v>
      </c>
      <c r="N49" s="25">
        <f t="shared" si="20"/>
        <v>170.1</v>
      </c>
      <c r="O49" s="26">
        <f t="shared" si="20"/>
        <v>2157.6000000000004</v>
      </c>
      <c r="P49" s="27">
        <f t="shared" si="20"/>
        <v>190.39999999999998</v>
      </c>
      <c r="Q49" s="27">
        <f t="shared" si="20"/>
        <v>174.9</v>
      </c>
      <c r="R49" s="27">
        <f t="shared" si="20"/>
        <v>255.1</v>
      </c>
      <c r="S49" s="27">
        <f t="shared" si="20"/>
        <v>174.89999999999998</v>
      </c>
      <c r="T49" s="27">
        <f t="shared" si="20"/>
        <v>127.8</v>
      </c>
      <c r="U49" s="27">
        <f t="shared" si="20"/>
        <v>201.29999999999998</v>
      </c>
      <c r="V49" s="27">
        <f t="shared" si="20"/>
        <v>208.3</v>
      </c>
      <c r="W49" s="27">
        <f t="shared" si="20"/>
        <v>337.4</v>
      </c>
      <c r="X49" s="27">
        <f t="shared" si="20"/>
        <v>252.6</v>
      </c>
      <c r="Y49" s="27">
        <f t="shared" si="20"/>
        <v>243.90000000000003</v>
      </c>
      <c r="Z49" s="27">
        <f t="shared" si="20"/>
        <v>275.90000000000003</v>
      </c>
      <c r="AA49" s="27">
        <f t="shared" si="20"/>
        <v>268.90000000000009</v>
      </c>
      <c r="AB49" s="26">
        <f t="shared" si="20"/>
        <v>2711.4</v>
      </c>
      <c r="AC49" s="25">
        <f t="shared" si="1"/>
        <v>553.79999999999973</v>
      </c>
      <c r="AD49" s="26">
        <f>+AC49/O49*100</f>
        <v>25.667408231368171</v>
      </c>
      <c r="AE49" s="4"/>
      <c r="AF49" s="4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</row>
    <row r="50" spans="1:254" ht="18" customHeight="1">
      <c r="B50" s="53" t="s">
        <v>59</v>
      </c>
      <c r="C50" s="25">
        <f t="shared" ref="C50:AB50" si="21">+C51+C52</f>
        <v>0</v>
      </c>
      <c r="D50" s="25">
        <f t="shared" si="21"/>
        <v>0.1</v>
      </c>
      <c r="E50" s="25">
        <f t="shared" si="21"/>
        <v>0.1</v>
      </c>
      <c r="F50" s="25">
        <f t="shared" si="21"/>
        <v>0.1</v>
      </c>
      <c r="G50" s="25">
        <f t="shared" si="21"/>
        <v>0.2</v>
      </c>
      <c r="H50" s="25">
        <f t="shared" si="21"/>
        <v>0.1</v>
      </c>
      <c r="I50" s="25">
        <f t="shared" si="21"/>
        <v>0.1</v>
      </c>
      <c r="J50" s="25">
        <f t="shared" si="21"/>
        <v>1.3</v>
      </c>
      <c r="K50" s="25">
        <f t="shared" si="21"/>
        <v>0.1</v>
      </c>
      <c r="L50" s="25">
        <f t="shared" si="21"/>
        <v>0</v>
      </c>
      <c r="M50" s="25">
        <f t="shared" si="21"/>
        <v>0</v>
      </c>
      <c r="N50" s="25">
        <f t="shared" si="21"/>
        <v>0</v>
      </c>
      <c r="O50" s="26">
        <f t="shared" si="21"/>
        <v>2.1</v>
      </c>
      <c r="P50" s="27">
        <f t="shared" si="21"/>
        <v>0.1</v>
      </c>
      <c r="Q50" s="27">
        <f t="shared" si="21"/>
        <v>0.1</v>
      </c>
      <c r="R50" s="27">
        <f t="shared" si="21"/>
        <v>0.4</v>
      </c>
      <c r="S50" s="27">
        <f t="shared" si="21"/>
        <v>0.1</v>
      </c>
      <c r="T50" s="27">
        <f t="shared" si="21"/>
        <v>0</v>
      </c>
      <c r="U50" s="27">
        <f t="shared" si="21"/>
        <v>0.1</v>
      </c>
      <c r="V50" s="27">
        <f t="shared" si="21"/>
        <v>0</v>
      </c>
      <c r="W50" s="27">
        <f t="shared" si="21"/>
        <v>0</v>
      </c>
      <c r="X50" s="27">
        <f t="shared" si="21"/>
        <v>0.7</v>
      </c>
      <c r="Y50" s="27">
        <f t="shared" si="21"/>
        <v>0.3</v>
      </c>
      <c r="Z50" s="27">
        <f t="shared" si="21"/>
        <v>0.1</v>
      </c>
      <c r="AA50" s="27">
        <f t="shared" si="21"/>
        <v>0.1</v>
      </c>
      <c r="AB50" s="26">
        <f t="shared" si="21"/>
        <v>2</v>
      </c>
      <c r="AC50" s="25">
        <f t="shared" si="1"/>
        <v>-0.10000000000000009</v>
      </c>
      <c r="AD50" s="26">
        <f>+AC50/O50*100</f>
        <v>-4.7619047619047654</v>
      </c>
      <c r="AE50" s="4"/>
      <c r="AF50" s="4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</row>
    <row r="51" spans="1:254" ht="18" customHeight="1">
      <c r="B51" s="49" t="s">
        <v>60</v>
      </c>
      <c r="C51" s="38">
        <v>0</v>
      </c>
      <c r="D51" s="38">
        <v>0.1</v>
      </c>
      <c r="E51" s="38">
        <v>0.1</v>
      </c>
      <c r="F51" s="38">
        <v>0.1</v>
      </c>
      <c r="G51" s="38">
        <v>0.2</v>
      </c>
      <c r="H51" s="38">
        <v>0.1</v>
      </c>
      <c r="I51" s="38">
        <v>0.1</v>
      </c>
      <c r="J51" s="38">
        <v>1.3</v>
      </c>
      <c r="K51" s="38">
        <v>0.1</v>
      </c>
      <c r="L51" s="38">
        <v>0</v>
      </c>
      <c r="M51" s="38">
        <v>0</v>
      </c>
      <c r="N51" s="38">
        <v>0</v>
      </c>
      <c r="O51" s="34">
        <f>SUM(C51:N51)</f>
        <v>2.1</v>
      </c>
      <c r="P51" s="39">
        <v>0.1</v>
      </c>
      <c r="Q51" s="39">
        <v>0.1</v>
      </c>
      <c r="R51" s="39">
        <v>0.4</v>
      </c>
      <c r="S51" s="39">
        <v>0.1</v>
      </c>
      <c r="T51" s="39">
        <v>0</v>
      </c>
      <c r="U51" s="39">
        <v>0.1</v>
      </c>
      <c r="V51" s="39">
        <v>0</v>
      </c>
      <c r="W51" s="39">
        <v>0</v>
      </c>
      <c r="X51" s="39">
        <v>0.7</v>
      </c>
      <c r="Y51" s="39">
        <v>0.3</v>
      </c>
      <c r="Z51" s="39">
        <v>0.1</v>
      </c>
      <c r="AA51" s="39">
        <v>0.1</v>
      </c>
      <c r="AB51" s="34">
        <f>SUM(P51:AA51)</f>
        <v>2</v>
      </c>
      <c r="AC51" s="38">
        <f t="shared" si="1"/>
        <v>-0.10000000000000009</v>
      </c>
      <c r="AD51" s="44">
        <f>+AC51/O51*100</f>
        <v>-4.7619047619047654</v>
      </c>
      <c r="AE51" s="4"/>
      <c r="AF51" s="4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</row>
    <row r="52" spans="1:254" ht="18" customHeight="1">
      <c r="B52" s="49" t="s">
        <v>61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4">
        <f>SUM(C52:N52)</f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4">
        <f>SUM(P52:AA52)</f>
        <v>0</v>
      </c>
      <c r="AC52" s="38">
        <f t="shared" si="1"/>
        <v>0</v>
      </c>
      <c r="AD52" s="54" t="s">
        <v>62</v>
      </c>
      <c r="AE52" s="4"/>
      <c r="AF52" s="4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</row>
    <row r="53" spans="1:254" ht="18" customHeight="1">
      <c r="B53" s="53" t="s">
        <v>63</v>
      </c>
      <c r="C53" s="25">
        <f t="shared" ref="C53:AB53" si="22">+C54+C55</f>
        <v>186.9</v>
      </c>
      <c r="D53" s="25">
        <f t="shared" si="22"/>
        <v>183.79999999999998</v>
      </c>
      <c r="E53" s="25">
        <f t="shared" si="22"/>
        <v>197.4</v>
      </c>
      <c r="F53" s="25">
        <f t="shared" si="22"/>
        <v>176.9</v>
      </c>
      <c r="G53" s="25">
        <f t="shared" si="22"/>
        <v>141.1</v>
      </c>
      <c r="H53" s="25">
        <f t="shared" si="22"/>
        <v>214.5</v>
      </c>
      <c r="I53" s="25">
        <f t="shared" si="22"/>
        <v>203.2</v>
      </c>
      <c r="J53" s="25">
        <f t="shared" si="22"/>
        <v>157.69999999999999</v>
      </c>
      <c r="K53" s="25">
        <f t="shared" si="22"/>
        <v>150.6</v>
      </c>
      <c r="L53" s="25">
        <f t="shared" si="22"/>
        <v>122.69999999999999</v>
      </c>
      <c r="M53" s="25">
        <f t="shared" si="22"/>
        <v>212.20000000000002</v>
      </c>
      <c r="N53" s="25">
        <f t="shared" si="22"/>
        <v>167.1</v>
      </c>
      <c r="O53" s="26">
        <f t="shared" si="22"/>
        <v>2114.1000000000004</v>
      </c>
      <c r="P53" s="27">
        <f t="shared" si="22"/>
        <v>186.7</v>
      </c>
      <c r="Q53" s="27">
        <f t="shared" si="22"/>
        <v>171.5</v>
      </c>
      <c r="R53" s="27">
        <f t="shared" si="22"/>
        <v>251</v>
      </c>
      <c r="S53" s="27">
        <f t="shared" si="22"/>
        <v>171.2</v>
      </c>
      <c r="T53" s="27">
        <f t="shared" si="22"/>
        <v>123.7</v>
      </c>
      <c r="U53" s="27">
        <f t="shared" si="22"/>
        <v>197.5</v>
      </c>
      <c r="V53" s="27">
        <f t="shared" si="22"/>
        <v>204.5</v>
      </c>
      <c r="W53" s="27">
        <f t="shared" si="22"/>
        <v>333.59999999999997</v>
      </c>
      <c r="X53" s="27">
        <f t="shared" si="22"/>
        <v>248.3</v>
      </c>
      <c r="Y53" s="27">
        <f t="shared" si="22"/>
        <v>239.3</v>
      </c>
      <c r="Z53" s="27">
        <f t="shared" si="22"/>
        <v>272</v>
      </c>
      <c r="AA53" s="27">
        <f t="shared" si="22"/>
        <v>265.70000000000005</v>
      </c>
      <c r="AB53" s="26">
        <f t="shared" si="22"/>
        <v>2665</v>
      </c>
      <c r="AC53" s="25">
        <f t="shared" si="1"/>
        <v>550.89999999999964</v>
      </c>
      <c r="AD53" s="26">
        <f t="shared" ref="AD53:AD60" si="23">+AC53/O53*100</f>
        <v>26.058369991958731</v>
      </c>
      <c r="AE53" s="4"/>
      <c r="AF53" s="4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</row>
    <row r="54" spans="1:254" ht="18" customHeight="1">
      <c r="A54" s="55"/>
      <c r="B54" s="43" t="s">
        <v>64</v>
      </c>
      <c r="C54" s="38">
        <f>+[1]PP!C68</f>
        <v>184.4</v>
      </c>
      <c r="D54" s="38">
        <f>+[1]PP!D68</f>
        <v>181.6</v>
      </c>
      <c r="E54" s="38">
        <f>+[1]PP!E68</f>
        <v>194.6</v>
      </c>
      <c r="F54" s="38">
        <f>+[1]PP!F68</f>
        <v>174.8</v>
      </c>
      <c r="G54" s="38">
        <f>+[1]PP!G68</f>
        <v>138.5</v>
      </c>
      <c r="H54" s="38">
        <f>+[1]PP!H68</f>
        <v>212.1</v>
      </c>
      <c r="I54" s="38">
        <f>+[1]PP!I68</f>
        <v>200.7</v>
      </c>
      <c r="J54" s="38">
        <f>+[1]PP!J68</f>
        <v>155.19999999999999</v>
      </c>
      <c r="K54" s="38">
        <f>+[1]PP!K68</f>
        <v>148.5</v>
      </c>
      <c r="L54" s="38">
        <f>+[1]PP!L68</f>
        <v>120.1</v>
      </c>
      <c r="M54" s="38">
        <f>+[1]PP!M68</f>
        <v>209.8</v>
      </c>
      <c r="N54" s="38">
        <f>+[1]PP!N68</f>
        <v>165</v>
      </c>
      <c r="O54" s="34">
        <f>SUM(C54:N54)</f>
        <v>2085.3000000000002</v>
      </c>
      <c r="P54" s="39">
        <f>+[1]PP!P68</f>
        <v>184.2</v>
      </c>
      <c r="Q54" s="39">
        <f>+[1]PP!Q68</f>
        <v>169.1</v>
      </c>
      <c r="R54" s="39">
        <f>+[1]PP!R68</f>
        <v>248.6</v>
      </c>
      <c r="S54" s="39">
        <f>+[1]PP!S68</f>
        <v>168.6</v>
      </c>
      <c r="T54" s="39">
        <f>+[1]PP!T68</f>
        <v>120.9</v>
      </c>
      <c r="U54" s="39">
        <f>+[1]PP!U68</f>
        <v>195</v>
      </c>
      <c r="V54" s="39">
        <f>+[1]PP!V68</f>
        <v>201.9</v>
      </c>
      <c r="W54" s="39">
        <f>+[1]PP!W68</f>
        <v>330.9</v>
      </c>
      <c r="X54" s="39">
        <f>+[1]PP!X68</f>
        <v>245.8</v>
      </c>
      <c r="Y54" s="39">
        <f>+[1]PP!Y68</f>
        <v>236.4</v>
      </c>
      <c r="Z54" s="39">
        <f>+[1]PP!Z68</f>
        <v>269.39999999999998</v>
      </c>
      <c r="AA54" s="39">
        <f>+[1]PP!AA68</f>
        <v>263.60000000000002</v>
      </c>
      <c r="AB54" s="34">
        <f>SUM(P54:AA54)</f>
        <v>2634.4</v>
      </c>
      <c r="AC54" s="38">
        <f t="shared" si="1"/>
        <v>549.09999999999991</v>
      </c>
      <c r="AD54" s="44">
        <f t="shared" si="23"/>
        <v>26.331942646142036</v>
      </c>
      <c r="AE54" s="31"/>
      <c r="AF54" s="31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</row>
    <row r="55" spans="1:254" ht="18" customHeight="1">
      <c r="B55" s="43" t="s">
        <v>35</v>
      </c>
      <c r="C55" s="38">
        <f>+[1]PP!C70</f>
        <v>2.5</v>
      </c>
      <c r="D55" s="38">
        <f>+[1]PP!D70</f>
        <v>2.2000000000000002</v>
      </c>
      <c r="E55" s="38">
        <f>+[1]PP!E70</f>
        <v>2.8</v>
      </c>
      <c r="F55" s="38">
        <f>+[1]PP!F70</f>
        <v>2.1</v>
      </c>
      <c r="G55" s="38">
        <f>+[1]PP!G70</f>
        <v>2.6</v>
      </c>
      <c r="H55" s="38">
        <f>+[1]PP!H70</f>
        <v>2.4</v>
      </c>
      <c r="I55" s="38">
        <f>+[1]PP!I70</f>
        <v>2.5</v>
      </c>
      <c r="J55" s="38">
        <f>+[1]PP!J70</f>
        <v>2.5</v>
      </c>
      <c r="K55" s="38">
        <f>+[1]PP!K70</f>
        <v>2.1</v>
      </c>
      <c r="L55" s="38">
        <f>+[1]PP!L70</f>
        <v>2.6</v>
      </c>
      <c r="M55" s="38">
        <f>+[1]PP!M70</f>
        <v>2.4</v>
      </c>
      <c r="N55" s="38">
        <f>+[1]PP!N70</f>
        <v>2.1</v>
      </c>
      <c r="O55" s="34">
        <f>SUM(C55:N55)</f>
        <v>28.800000000000004</v>
      </c>
      <c r="P55" s="39">
        <f>+[1]PP!P70</f>
        <v>2.5</v>
      </c>
      <c r="Q55" s="39">
        <f>+[1]PP!Q70</f>
        <v>2.4</v>
      </c>
      <c r="R55" s="39">
        <f>+[1]PP!R70</f>
        <v>2.4</v>
      </c>
      <c r="S55" s="39">
        <f>+[1]PP!S70</f>
        <v>2.6</v>
      </c>
      <c r="T55" s="39">
        <f>+[1]PP!T70</f>
        <v>2.8</v>
      </c>
      <c r="U55" s="39">
        <f>+[1]PP!U70</f>
        <v>2.5</v>
      </c>
      <c r="V55" s="39">
        <f>+[1]PP!V70</f>
        <v>2.6</v>
      </c>
      <c r="W55" s="39">
        <f>+[1]PP!W70</f>
        <v>2.7</v>
      </c>
      <c r="X55" s="39">
        <f>+[1]PP!X70</f>
        <v>2.5</v>
      </c>
      <c r="Y55" s="39">
        <f>+[1]PP!Y70</f>
        <v>2.9</v>
      </c>
      <c r="Z55" s="39">
        <f>+[1]PP!Z70</f>
        <v>2.6</v>
      </c>
      <c r="AA55" s="39">
        <f>+[1]PP!AA70</f>
        <v>2.1</v>
      </c>
      <c r="AB55" s="34">
        <f>SUM(P55:AA55)</f>
        <v>30.6</v>
      </c>
      <c r="AC55" s="38">
        <f t="shared" si="1"/>
        <v>1.7999999999999972</v>
      </c>
      <c r="AD55" s="44">
        <f t="shared" si="23"/>
        <v>6.2499999999999893</v>
      </c>
      <c r="AE55" s="4"/>
      <c r="AF55" s="4"/>
      <c r="AG55" s="5"/>
      <c r="AH55" s="2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</row>
    <row r="56" spans="1:254" ht="18" customHeight="1">
      <c r="B56" s="53" t="s">
        <v>65</v>
      </c>
      <c r="C56" s="25">
        <f>+[1]PP!C71</f>
        <v>2.8</v>
      </c>
      <c r="D56" s="25">
        <f>+[1]PP!D71</f>
        <v>2.9</v>
      </c>
      <c r="E56" s="25">
        <f>+[1]PP!E71</f>
        <v>3.8</v>
      </c>
      <c r="F56" s="25">
        <f>+[1]PP!F71</f>
        <v>3</v>
      </c>
      <c r="G56" s="25">
        <f>+[1]PP!G71</f>
        <v>3.6</v>
      </c>
      <c r="H56" s="25">
        <f>+[1]PP!H71</f>
        <v>4.2</v>
      </c>
      <c r="I56" s="25">
        <f>+[1]PP!I71</f>
        <v>3.9</v>
      </c>
      <c r="J56" s="25">
        <f>+[1]PP!J71</f>
        <v>3.9</v>
      </c>
      <c r="K56" s="25">
        <f>+[1]PP!K71</f>
        <v>3.1</v>
      </c>
      <c r="L56" s="25">
        <f>+[1]PP!L71</f>
        <v>3.7</v>
      </c>
      <c r="M56" s="25">
        <f>+[1]PP!M71</f>
        <v>3.5</v>
      </c>
      <c r="N56" s="25">
        <f>+[1]PP!N71</f>
        <v>3</v>
      </c>
      <c r="O56" s="29">
        <f>SUM(C56:N56)</f>
        <v>41.4</v>
      </c>
      <c r="P56" s="27">
        <f>+[1]PP!P71</f>
        <v>3.6</v>
      </c>
      <c r="Q56" s="27">
        <f>+[1]PP!Q71</f>
        <v>3.3</v>
      </c>
      <c r="R56" s="27">
        <f>+[1]PP!R71</f>
        <v>3.7</v>
      </c>
      <c r="S56" s="27">
        <f>+[1]PP!S71</f>
        <v>3.6</v>
      </c>
      <c r="T56" s="27">
        <f>+[1]PP!T71</f>
        <v>4.0999999999999996</v>
      </c>
      <c r="U56" s="27">
        <f>+[1]PP!U71</f>
        <v>3.7</v>
      </c>
      <c r="V56" s="27">
        <f>+[1]PP!V71</f>
        <v>3.8</v>
      </c>
      <c r="W56" s="27">
        <f>+[1]PP!W71</f>
        <v>3.8</v>
      </c>
      <c r="X56" s="27">
        <f>+[1]PP!X71</f>
        <v>3.6</v>
      </c>
      <c r="Y56" s="27">
        <f>+[1]PP!Y71</f>
        <v>4.3000000000000007</v>
      </c>
      <c r="Z56" s="27">
        <f>+[1]PP!Z71</f>
        <v>3.8</v>
      </c>
      <c r="AA56" s="27">
        <f>+[1]PP!AA71</f>
        <v>3.1</v>
      </c>
      <c r="AB56" s="29">
        <f>SUM(P56:AA56)</f>
        <v>44.4</v>
      </c>
      <c r="AC56" s="25">
        <f t="shared" si="1"/>
        <v>3</v>
      </c>
      <c r="AD56" s="26">
        <f t="shared" si="23"/>
        <v>7.2463768115942031</v>
      </c>
      <c r="AE56" s="4"/>
      <c r="AF56" s="4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</row>
    <row r="57" spans="1:254" ht="18" customHeight="1">
      <c r="B57" s="56" t="s">
        <v>66</v>
      </c>
      <c r="C57" s="25">
        <f t="shared" ref="C57:AB57" si="24">+C58+C62+C63</f>
        <v>198.09999999999997</v>
      </c>
      <c r="D57" s="25">
        <f t="shared" si="24"/>
        <v>167.79999999999998</v>
      </c>
      <c r="E57" s="25">
        <f t="shared" si="24"/>
        <v>138.4</v>
      </c>
      <c r="F57" s="25">
        <f t="shared" si="24"/>
        <v>218.29999999999998</v>
      </c>
      <c r="G57" s="25">
        <f t="shared" si="24"/>
        <v>221.9</v>
      </c>
      <c r="H57" s="25">
        <f t="shared" si="24"/>
        <v>220.8</v>
      </c>
      <c r="I57" s="25">
        <f t="shared" si="24"/>
        <v>197.29999999999998</v>
      </c>
      <c r="J57" s="25">
        <f t="shared" si="24"/>
        <v>185.1</v>
      </c>
      <c r="K57" s="25">
        <f t="shared" si="24"/>
        <v>176.89999999999998</v>
      </c>
      <c r="L57" s="25">
        <f t="shared" si="24"/>
        <v>226.9</v>
      </c>
      <c r="M57" s="25">
        <f t="shared" si="24"/>
        <v>256</v>
      </c>
      <c r="N57" s="25">
        <f t="shared" si="24"/>
        <v>209</v>
      </c>
      <c r="O57" s="26">
        <f t="shared" si="24"/>
        <v>2416.4999999999995</v>
      </c>
      <c r="P57" s="27">
        <f t="shared" si="24"/>
        <v>419.7</v>
      </c>
      <c r="Q57" s="27">
        <f t="shared" si="24"/>
        <v>973.9</v>
      </c>
      <c r="R57" s="27">
        <f t="shared" si="24"/>
        <v>1006.6</v>
      </c>
      <c r="S57" s="27">
        <f t="shared" si="24"/>
        <v>977.09999999999991</v>
      </c>
      <c r="T57" s="27">
        <f t="shared" si="24"/>
        <v>807.7</v>
      </c>
      <c r="U57" s="27">
        <f t="shared" si="24"/>
        <v>898.3</v>
      </c>
      <c r="V57" s="27">
        <f t="shared" si="24"/>
        <v>935.8</v>
      </c>
      <c r="W57" s="27">
        <f t="shared" si="24"/>
        <v>1016.4</v>
      </c>
      <c r="X57" s="27">
        <f t="shared" si="24"/>
        <v>676.09999999999991</v>
      </c>
      <c r="Y57" s="27">
        <f t="shared" si="24"/>
        <v>932.2</v>
      </c>
      <c r="Z57" s="27">
        <f t="shared" si="24"/>
        <v>1027.2</v>
      </c>
      <c r="AA57" s="27">
        <f t="shared" si="24"/>
        <v>991.4</v>
      </c>
      <c r="AB57" s="26">
        <f t="shared" si="24"/>
        <v>10662.400000000001</v>
      </c>
      <c r="AC57" s="25">
        <f t="shared" si="1"/>
        <v>8245.9000000000015</v>
      </c>
      <c r="AD57" s="26">
        <f t="shared" si="23"/>
        <v>341.23318849575844</v>
      </c>
      <c r="AE57" s="4"/>
      <c r="AF57" s="4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</row>
    <row r="58" spans="1:254" s="57" customFormat="1" ht="18" customHeight="1">
      <c r="B58" s="56" t="s">
        <v>67</v>
      </c>
      <c r="C58" s="25">
        <f t="shared" ref="C58:AB58" si="25">+C59</f>
        <v>188.2</v>
      </c>
      <c r="D58" s="25">
        <f t="shared" si="25"/>
        <v>154.5</v>
      </c>
      <c r="E58" s="25">
        <f t="shared" si="25"/>
        <v>120.3</v>
      </c>
      <c r="F58" s="25">
        <f t="shared" si="25"/>
        <v>175</v>
      </c>
      <c r="G58" s="25">
        <f t="shared" si="25"/>
        <v>208.6</v>
      </c>
      <c r="H58" s="25">
        <f t="shared" si="25"/>
        <v>205.5</v>
      </c>
      <c r="I58" s="25">
        <f t="shared" si="25"/>
        <v>184</v>
      </c>
      <c r="J58" s="25">
        <f t="shared" si="25"/>
        <v>164.9</v>
      </c>
      <c r="K58" s="25">
        <f t="shared" si="25"/>
        <v>158.1</v>
      </c>
      <c r="L58" s="25">
        <f t="shared" si="25"/>
        <v>193</v>
      </c>
      <c r="M58" s="25">
        <f t="shared" si="25"/>
        <v>221.3</v>
      </c>
      <c r="N58" s="25">
        <f t="shared" si="25"/>
        <v>185.5</v>
      </c>
      <c r="O58" s="26">
        <f t="shared" si="25"/>
        <v>2158.8999999999996</v>
      </c>
      <c r="P58" s="27">
        <f t="shared" si="25"/>
        <v>235.5</v>
      </c>
      <c r="Q58" s="27">
        <f t="shared" si="25"/>
        <v>206.5</v>
      </c>
      <c r="R58" s="27">
        <f t="shared" si="25"/>
        <v>199.5</v>
      </c>
      <c r="S58" s="27">
        <f t="shared" si="25"/>
        <v>195.7</v>
      </c>
      <c r="T58" s="27">
        <f t="shared" si="25"/>
        <v>143.4</v>
      </c>
      <c r="U58" s="27">
        <f t="shared" si="25"/>
        <v>158.69999999999999</v>
      </c>
      <c r="V58" s="27">
        <f t="shared" si="25"/>
        <v>185.4</v>
      </c>
      <c r="W58" s="27">
        <f t="shared" si="25"/>
        <v>166.2</v>
      </c>
      <c r="X58" s="27">
        <f t="shared" si="25"/>
        <v>195.7</v>
      </c>
      <c r="Y58" s="27">
        <f t="shared" si="25"/>
        <v>201.5</v>
      </c>
      <c r="Z58" s="27">
        <f t="shared" si="25"/>
        <v>125.2</v>
      </c>
      <c r="AA58" s="27">
        <f t="shared" si="25"/>
        <v>255.1</v>
      </c>
      <c r="AB58" s="26">
        <f t="shared" si="25"/>
        <v>2268.4</v>
      </c>
      <c r="AC58" s="25">
        <f t="shared" si="1"/>
        <v>109.50000000000045</v>
      </c>
      <c r="AD58" s="26">
        <f t="shared" si="23"/>
        <v>5.0720274213720167</v>
      </c>
      <c r="AE58" s="58"/>
      <c r="AF58" s="58"/>
    </row>
    <row r="59" spans="1:254" ht="18" customHeight="1">
      <c r="B59" s="53" t="s">
        <v>68</v>
      </c>
      <c r="C59" s="25">
        <f t="shared" ref="C59:AB59" si="26">+C60+C61</f>
        <v>188.2</v>
      </c>
      <c r="D59" s="25">
        <f t="shared" si="26"/>
        <v>154.5</v>
      </c>
      <c r="E59" s="25">
        <f t="shared" si="26"/>
        <v>120.3</v>
      </c>
      <c r="F59" s="25">
        <f t="shared" si="26"/>
        <v>175</v>
      </c>
      <c r="G59" s="25">
        <f t="shared" si="26"/>
        <v>208.6</v>
      </c>
      <c r="H59" s="25">
        <f t="shared" si="26"/>
        <v>205.5</v>
      </c>
      <c r="I59" s="25">
        <f t="shared" si="26"/>
        <v>184</v>
      </c>
      <c r="J59" s="25">
        <f t="shared" si="26"/>
        <v>164.9</v>
      </c>
      <c r="K59" s="25">
        <f t="shared" si="26"/>
        <v>158.1</v>
      </c>
      <c r="L59" s="25">
        <f t="shared" si="26"/>
        <v>193</v>
      </c>
      <c r="M59" s="25">
        <f t="shared" si="26"/>
        <v>221.3</v>
      </c>
      <c r="N59" s="25">
        <f t="shared" si="26"/>
        <v>185.5</v>
      </c>
      <c r="O59" s="26">
        <f t="shared" si="26"/>
        <v>2158.8999999999996</v>
      </c>
      <c r="P59" s="27">
        <f t="shared" si="26"/>
        <v>235.5</v>
      </c>
      <c r="Q59" s="27">
        <f t="shared" si="26"/>
        <v>206.5</v>
      </c>
      <c r="R59" s="27">
        <f t="shared" si="26"/>
        <v>199.5</v>
      </c>
      <c r="S59" s="27">
        <f t="shared" si="26"/>
        <v>195.7</v>
      </c>
      <c r="T59" s="27">
        <f t="shared" si="26"/>
        <v>143.4</v>
      </c>
      <c r="U59" s="27">
        <f t="shared" si="26"/>
        <v>158.69999999999999</v>
      </c>
      <c r="V59" s="27">
        <f t="shared" si="26"/>
        <v>185.4</v>
      </c>
      <c r="W59" s="27">
        <f t="shared" si="26"/>
        <v>166.2</v>
      </c>
      <c r="X59" s="27">
        <f t="shared" si="26"/>
        <v>195.7</v>
      </c>
      <c r="Y59" s="27">
        <f t="shared" si="26"/>
        <v>201.5</v>
      </c>
      <c r="Z59" s="27">
        <f t="shared" si="26"/>
        <v>125.2</v>
      </c>
      <c r="AA59" s="27">
        <f t="shared" si="26"/>
        <v>255.1</v>
      </c>
      <c r="AB59" s="26">
        <f t="shared" si="26"/>
        <v>2268.4</v>
      </c>
      <c r="AC59" s="25">
        <f t="shared" si="1"/>
        <v>109.50000000000045</v>
      </c>
      <c r="AD59" s="26">
        <f t="shared" si="23"/>
        <v>5.0720274213720167</v>
      </c>
      <c r="AE59" s="4"/>
      <c r="AF59" s="4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</row>
    <row r="60" spans="1:254" s="59" customFormat="1" ht="18" customHeight="1">
      <c r="B60" s="43" t="s">
        <v>69</v>
      </c>
      <c r="C60" s="38">
        <f>+[1]PP!C76</f>
        <v>188.2</v>
      </c>
      <c r="D60" s="38">
        <f>+[1]PP!D76</f>
        <v>154.5</v>
      </c>
      <c r="E60" s="39">
        <v>120.2</v>
      </c>
      <c r="F60" s="39">
        <v>175</v>
      </c>
      <c r="G60" s="39">
        <v>208.6</v>
      </c>
      <c r="H60" s="39">
        <v>205.5</v>
      </c>
      <c r="I60" s="39">
        <v>184</v>
      </c>
      <c r="J60" s="39">
        <v>164.9</v>
      </c>
      <c r="K60" s="39">
        <v>158.1</v>
      </c>
      <c r="L60" s="39">
        <v>192.9</v>
      </c>
      <c r="M60" s="39">
        <v>221.3</v>
      </c>
      <c r="N60" s="39">
        <v>185.5</v>
      </c>
      <c r="O60" s="34">
        <f>SUM(C60:N60)</f>
        <v>2158.6999999999998</v>
      </c>
      <c r="P60" s="39">
        <f>+[1]PP!P76</f>
        <v>226.2</v>
      </c>
      <c r="Q60" s="39">
        <v>206.5</v>
      </c>
      <c r="R60" s="39">
        <v>199.5</v>
      </c>
      <c r="S60" s="39">
        <v>195.7</v>
      </c>
      <c r="T60" s="39">
        <v>143.30000000000001</v>
      </c>
      <c r="U60" s="39">
        <v>158.69999999999999</v>
      </c>
      <c r="V60" s="39">
        <v>185.4</v>
      </c>
      <c r="W60" s="39">
        <v>166.2</v>
      </c>
      <c r="X60" s="39">
        <v>182.1</v>
      </c>
      <c r="Y60" s="39">
        <v>201.5</v>
      </c>
      <c r="Z60" s="39">
        <v>125.2</v>
      </c>
      <c r="AA60" s="39">
        <v>255.1</v>
      </c>
      <c r="AB60" s="34">
        <f t="shared" ref="AB60:AB66" si="27">SUM(P60:AA60)</f>
        <v>2245.4</v>
      </c>
      <c r="AC60" s="38">
        <f t="shared" si="1"/>
        <v>86.700000000000273</v>
      </c>
      <c r="AD60" s="44">
        <f t="shared" si="23"/>
        <v>4.0163061101589053</v>
      </c>
      <c r="AE60" s="60"/>
      <c r="AF60" s="60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 t="s">
        <v>70</v>
      </c>
      <c r="CR60" s="61" t="s">
        <v>70</v>
      </c>
      <c r="CS60" s="61" t="s">
        <v>70</v>
      </c>
      <c r="CT60" s="61" t="s">
        <v>70</v>
      </c>
      <c r="CU60" s="61" t="s">
        <v>70</v>
      </c>
      <c r="CV60" s="61" t="s">
        <v>70</v>
      </c>
      <c r="CW60" s="61" t="s">
        <v>70</v>
      </c>
      <c r="CX60" s="61" t="s">
        <v>70</v>
      </c>
      <c r="CY60" s="61" t="s">
        <v>70</v>
      </c>
      <c r="CZ60" s="61" t="s">
        <v>70</v>
      </c>
      <c r="DA60" s="61" t="s">
        <v>70</v>
      </c>
      <c r="DB60" s="61" t="s">
        <v>70</v>
      </c>
      <c r="DC60" s="61" t="s">
        <v>70</v>
      </c>
      <c r="DD60" s="61" t="s">
        <v>70</v>
      </c>
      <c r="DE60" s="61" t="s">
        <v>70</v>
      </c>
      <c r="DF60" s="61" t="s">
        <v>70</v>
      </c>
      <c r="DG60" s="61" t="s">
        <v>70</v>
      </c>
      <c r="DH60" s="61" t="s">
        <v>70</v>
      </c>
      <c r="DI60" s="61" t="s">
        <v>70</v>
      </c>
      <c r="DJ60" s="61" t="s">
        <v>70</v>
      </c>
      <c r="DK60" s="61" t="s">
        <v>70</v>
      </c>
      <c r="DL60" s="61" t="s">
        <v>70</v>
      </c>
      <c r="DM60" s="61" t="s">
        <v>70</v>
      </c>
      <c r="DN60" s="61" t="s">
        <v>70</v>
      </c>
      <c r="DO60" s="61" t="s">
        <v>70</v>
      </c>
      <c r="DP60" s="61" t="s">
        <v>70</v>
      </c>
      <c r="DQ60" s="61" t="s">
        <v>70</v>
      </c>
      <c r="DR60" s="61" t="s">
        <v>70</v>
      </c>
      <c r="DS60" s="61" t="s">
        <v>70</v>
      </c>
      <c r="DT60" s="61" t="s">
        <v>70</v>
      </c>
      <c r="DU60" s="61" t="s">
        <v>70</v>
      </c>
      <c r="DV60" s="61" t="s">
        <v>70</v>
      </c>
      <c r="DW60" s="61" t="s">
        <v>70</v>
      </c>
      <c r="DX60" s="61" t="s">
        <v>70</v>
      </c>
      <c r="DY60" s="61" t="s">
        <v>70</v>
      </c>
      <c r="DZ60" s="61" t="s">
        <v>70</v>
      </c>
      <c r="EA60" s="61" t="s">
        <v>70</v>
      </c>
      <c r="EB60" s="61" t="s">
        <v>70</v>
      </c>
      <c r="EC60" s="61" t="s">
        <v>70</v>
      </c>
      <c r="ED60" s="61" t="s">
        <v>70</v>
      </c>
      <c r="EE60" s="61" t="s">
        <v>70</v>
      </c>
      <c r="EF60" s="61" t="s">
        <v>70</v>
      </c>
      <c r="EG60" s="61" t="s">
        <v>70</v>
      </c>
      <c r="EH60" s="61" t="s">
        <v>70</v>
      </c>
      <c r="EI60" s="61" t="s">
        <v>70</v>
      </c>
      <c r="EJ60" s="61" t="s">
        <v>70</v>
      </c>
      <c r="EK60" s="61" t="s">
        <v>70</v>
      </c>
      <c r="EL60" s="61" t="s">
        <v>70</v>
      </c>
      <c r="EM60" s="61" t="s">
        <v>70</v>
      </c>
      <c r="EN60" s="61" t="s">
        <v>70</v>
      </c>
      <c r="EO60" s="61" t="s">
        <v>70</v>
      </c>
      <c r="EP60" s="61" t="s">
        <v>70</v>
      </c>
      <c r="EQ60" s="61" t="s">
        <v>70</v>
      </c>
      <c r="ER60" s="61" t="s">
        <v>70</v>
      </c>
      <c r="ES60" s="61" t="s">
        <v>70</v>
      </c>
      <c r="ET60" s="61" t="s">
        <v>70</v>
      </c>
      <c r="EU60" s="61" t="s">
        <v>70</v>
      </c>
      <c r="EV60" s="61" t="s">
        <v>70</v>
      </c>
      <c r="EW60" s="61" t="s">
        <v>70</v>
      </c>
      <c r="EX60" s="61" t="s">
        <v>70</v>
      </c>
      <c r="EY60" s="61" t="s">
        <v>70</v>
      </c>
      <c r="EZ60" s="61" t="s">
        <v>70</v>
      </c>
      <c r="FA60" s="61" t="s">
        <v>70</v>
      </c>
      <c r="FB60" s="61" t="s">
        <v>70</v>
      </c>
      <c r="FC60" s="61" t="s">
        <v>70</v>
      </c>
      <c r="FD60" s="61" t="s">
        <v>70</v>
      </c>
      <c r="FE60" s="61" t="s">
        <v>70</v>
      </c>
      <c r="FF60" s="61" t="s">
        <v>70</v>
      </c>
      <c r="FG60" s="61" t="s">
        <v>70</v>
      </c>
      <c r="FH60" s="61" t="s">
        <v>70</v>
      </c>
      <c r="FI60" s="61" t="s">
        <v>70</v>
      </c>
      <c r="FJ60" s="61" t="s">
        <v>70</v>
      </c>
      <c r="FK60" s="61" t="s">
        <v>70</v>
      </c>
      <c r="FL60" s="61" t="s">
        <v>70</v>
      </c>
      <c r="FM60" s="61" t="s">
        <v>70</v>
      </c>
      <c r="FN60" s="61" t="s">
        <v>70</v>
      </c>
      <c r="FO60" s="61" t="s">
        <v>70</v>
      </c>
      <c r="FP60" s="61" t="s">
        <v>70</v>
      </c>
      <c r="FQ60" s="61" t="s">
        <v>70</v>
      </c>
      <c r="FR60" s="61" t="s">
        <v>70</v>
      </c>
      <c r="FS60" s="61" t="s">
        <v>70</v>
      </c>
      <c r="FT60" s="61" t="s">
        <v>70</v>
      </c>
      <c r="FU60" s="61" t="s">
        <v>70</v>
      </c>
      <c r="FV60" s="61" t="s">
        <v>70</v>
      </c>
      <c r="FW60" s="61" t="s">
        <v>70</v>
      </c>
      <c r="FX60" s="61" t="s">
        <v>70</v>
      </c>
      <c r="FY60" s="61" t="s">
        <v>70</v>
      </c>
      <c r="FZ60" s="61" t="s">
        <v>70</v>
      </c>
      <c r="GA60" s="61" t="s">
        <v>70</v>
      </c>
      <c r="GB60" s="61" t="s">
        <v>70</v>
      </c>
      <c r="GC60" s="61" t="s">
        <v>70</v>
      </c>
      <c r="GD60" s="61" t="s">
        <v>70</v>
      </c>
      <c r="GE60" s="61" t="s">
        <v>70</v>
      </c>
      <c r="GF60" s="61" t="s">
        <v>70</v>
      </c>
      <c r="GG60" s="61" t="s">
        <v>70</v>
      </c>
      <c r="GH60" s="61" t="s">
        <v>70</v>
      </c>
      <c r="GI60" s="61" t="s">
        <v>70</v>
      </c>
      <c r="GJ60" s="61" t="s">
        <v>70</v>
      </c>
      <c r="GK60" s="61" t="s">
        <v>70</v>
      </c>
      <c r="GL60" s="61" t="s">
        <v>70</v>
      </c>
      <c r="GM60" s="61" t="s">
        <v>70</v>
      </c>
      <c r="GN60" s="61" t="s">
        <v>70</v>
      </c>
      <c r="GO60" s="61" t="s">
        <v>70</v>
      </c>
      <c r="GP60" s="61" t="s">
        <v>70</v>
      </c>
      <c r="GQ60" s="61" t="s">
        <v>70</v>
      </c>
      <c r="GR60" s="61" t="s">
        <v>70</v>
      </c>
      <c r="GS60" s="61" t="s">
        <v>70</v>
      </c>
      <c r="GT60" s="61" t="s">
        <v>70</v>
      </c>
      <c r="GU60" s="61" t="s">
        <v>70</v>
      </c>
      <c r="GV60" s="61" t="s">
        <v>70</v>
      </c>
      <c r="GW60" s="61" t="s">
        <v>70</v>
      </c>
      <c r="GX60" s="61" t="s">
        <v>70</v>
      </c>
      <c r="GY60" s="61" t="s">
        <v>70</v>
      </c>
      <c r="GZ60" s="61" t="s">
        <v>70</v>
      </c>
      <c r="HA60" s="61" t="s">
        <v>70</v>
      </c>
      <c r="HB60" s="61" t="s">
        <v>70</v>
      </c>
      <c r="HC60" s="61" t="s">
        <v>70</v>
      </c>
      <c r="HD60" s="61" t="s">
        <v>70</v>
      </c>
      <c r="HE60" s="61" t="s">
        <v>70</v>
      </c>
      <c r="HF60" s="61" t="s">
        <v>70</v>
      </c>
      <c r="HG60" s="61" t="s">
        <v>70</v>
      </c>
      <c r="HH60" s="61" t="s">
        <v>70</v>
      </c>
      <c r="HI60" s="61" t="s">
        <v>70</v>
      </c>
      <c r="HJ60" s="61" t="s">
        <v>70</v>
      </c>
      <c r="HK60" s="61" t="s">
        <v>70</v>
      </c>
      <c r="HL60" s="61" t="s">
        <v>70</v>
      </c>
      <c r="HM60" s="61" t="s">
        <v>70</v>
      </c>
      <c r="HN60" s="61" t="s">
        <v>70</v>
      </c>
      <c r="HO60" s="61" t="s">
        <v>70</v>
      </c>
      <c r="HP60" s="61" t="s">
        <v>70</v>
      </c>
      <c r="HQ60" s="61" t="s">
        <v>70</v>
      </c>
      <c r="HR60" s="61" t="s">
        <v>70</v>
      </c>
      <c r="HS60" s="61" t="s">
        <v>70</v>
      </c>
      <c r="HT60" s="61" t="s">
        <v>70</v>
      </c>
      <c r="HU60" s="61" t="s">
        <v>70</v>
      </c>
      <c r="HV60" s="61" t="s">
        <v>70</v>
      </c>
      <c r="HW60" s="61" t="s">
        <v>70</v>
      </c>
      <c r="HX60" s="61" t="s">
        <v>70</v>
      </c>
      <c r="HY60" s="61" t="s">
        <v>70</v>
      </c>
      <c r="HZ60" s="61" t="s">
        <v>70</v>
      </c>
      <c r="IA60" s="61" t="s">
        <v>70</v>
      </c>
      <c r="IB60" s="61" t="s">
        <v>70</v>
      </c>
      <c r="IC60" s="61" t="s">
        <v>70</v>
      </c>
      <c r="ID60" s="61" t="s">
        <v>70</v>
      </c>
      <c r="IE60" s="61" t="s">
        <v>70</v>
      </c>
      <c r="IF60" s="61" t="s">
        <v>70</v>
      </c>
      <c r="IG60" s="61" t="s">
        <v>70</v>
      </c>
      <c r="IH60" s="61" t="s">
        <v>70</v>
      </c>
      <c r="II60" s="61" t="s">
        <v>70</v>
      </c>
      <c r="IJ60" s="61" t="s">
        <v>70</v>
      </c>
      <c r="IK60" s="61" t="s">
        <v>70</v>
      </c>
      <c r="IL60" s="61" t="s">
        <v>70</v>
      </c>
      <c r="IM60" s="61" t="s">
        <v>70</v>
      </c>
      <c r="IN60" s="61" t="s">
        <v>70</v>
      </c>
      <c r="IO60" s="61" t="s">
        <v>70</v>
      </c>
      <c r="IP60" s="61" t="s">
        <v>70</v>
      </c>
      <c r="IQ60" s="61" t="s">
        <v>70</v>
      </c>
      <c r="IR60" s="61" t="s">
        <v>70</v>
      </c>
      <c r="IS60" s="61" t="s">
        <v>70</v>
      </c>
      <c r="IT60" s="61" t="s">
        <v>70</v>
      </c>
    </row>
    <row r="61" spans="1:254" ht="18" customHeight="1">
      <c r="B61" s="43" t="s">
        <v>35</v>
      </c>
      <c r="C61" s="38">
        <v>0</v>
      </c>
      <c r="D61" s="38">
        <v>0</v>
      </c>
      <c r="E61" s="38">
        <v>0.1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0.1</v>
      </c>
      <c r="M61" s="38">
        <v>0</v>
      </c>
      <c r="N61" s="38">
        <v>0</v>
      </c>
      <c r="O61" s="34">
        <f>SUM(C61:N61)</f>
        <v>0.2</v>
      </c>
      <c r="P61" s="39">
        <v>9.3000000000000007</v>
      </c>
      <c r="Q61" s="39">
        <v>0</v>
      </c>
      <c r="R61" s="39">
        <v>0</v>
      </c>
      <c r="S61" s="39">
        <v>0</v>
      </c>
      <c r="T61" s="39">
        <v>0.1</v>
      </c>
      <c r="U61" s="39">
        <v>0</v>
      </c>
      <c r="V61" s="39">
        <v>0</v>
      </c>
      <c r="W61" s="39">
        <v>0</v>
      </c>
      <c r="X61" s="39">
        <v>13.6</v>
      </c>
      <c r="Y61" s="39">
        <v>0</v>
      </c>
      <c r="Z61" s="39">
        <v>0</v>
      </c>
      <c r="AA61" s="39">
        <v>0</v>
      </c>
      <c r="AB61" s="34">
        <f t="shared" si="27"/>
        <v>23</v>
      </c>
      <c r="AC61" s="38">
        <f t="shared" si="1"/>
        <v>22.8</v>
      </c>
      <c r="AD61" s="62">
        <v>0</v>
      </c>
      <c r="AE61" s="4"/>
      <c r="AF61" s="4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</row>
    <row r="62" spans="1:254" ht="18" customHeight="1">
      <c r="B62" s="53" t="s">
        <v>71</v>
      </c>
      <c r="C62" s="25">
        <v>7.2</v>
      </c>
      <c r="D62" s="25">
        <v>8.1999999999999993</v>
      </c>
      <c r="E62" s="25">
        <v>15</v>
      </c>
      <c r="F62" s="25">
        <v>39.6</v>
      </c>
      <c r="G62" s="25">
        <v>7.9</v>
      </c>
      <c r="H62" s="25">
        <v>11</v>
      </c>
      <c r="I62" s="25">
        <v>8.6</v>
      </c>
      <c r="J62" s="25">
        <v>17.2</v>
      </c>
      <c r="K62" s="25">
        <v>16.2</v>
      </c>
      <c r="L62" s="25">
        <v>30.6</v>
      </c>
      <c r="M62" s="25">
        <v>29.3</v>
      </c>
      <c r="N62" s="25">
        <v>15.7</v>
      </c>
      <c r="O62" s="29">
        <f>SUM(C62:N62)</f>
        <v>206.5</v>
      </c>
      <c r="P62" s="27">
        <v>12.2</v>
      </c>
      <c r="Q62" s="27">
        <v>9.6</v>
      </c>
      <c r="R62" s="27">
        <v>12.1</v>
      </c>
      <c r="S62" s="27">
        <v>16</v>
      </c>
      <c r="T62" s="27">
        <v>22.9</v>
      </c>
      <c r="U62" s="27">
        <v>11.2</v>
      </c>
      <c r="V62" s="27">
        <v>12.6</v>
      </c>
      <c r="W62" s="27">
        <v>13.6</v>
      </c>
      <c r="X62" s="27">
        <v>9.1999999999999993</v>
      </c>
      <c r="Y62" s="27">
        <v>97.1</v>
      </c>
      <c r="Z62" s="27">
        <v>24.4</v>
      </c>
      <c r="AA62" s="27">
        <v>17.399999999999999</v>
      </c>
      <c r="AB62" s="29">
        <f t="shared" si="27"/>
        <v>258.3</v>
      </c>
      <c r="AC62" s="25">
        <f t="shared" si="1"/>
        <v>51.800000000000011</v>
      </c>
      <c r="AD62" s="26">
        <f>+AC62/O62*100</f>
        <v>25.084745762711869</v>
      </c>
      <c r="AE62" s="4"/>
      <c r="AF62" s="4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</row>
    <row r="63" spans="1:254" ht="18" customHeight="1">
      <c r="B63" s="53" t="s">
        <v>72</v>
      </c>
      <c r="C63" s="25">
        <v>2.7</v>
      </c>
      <c r="D63" s="25">
        <v>5.0999999999999996</v>
      </c>
      <c r="E63" s="25">
        <v>3.1</v>
      </c>
      <c r="F63" s="25">
        <v>3.7</v>
      </c>
      <c r="G63" s="25">
        <v>5.4</v>
      </c>
      <c r="H63" s="25">
        <v>4.3</v>
      </c>
      <c r="I63" s="25">
        <v>4.7</v>
      </c>
      <c r="J63" s="25">
        <v>3</v>
      </c>
      <c r="K63" s="25">
        <v>2.6</v>
      </c>
      <c r="L63" s="25">
        <v>3.3</v>
      </c>
      <c r="M63" s="25">
        <v>5.4</v>
      </c>
      <c r="N63" s="25">
        <v>7.8</v>
      </c>
      <c r="O63" s="29">
        <f>SUM(C63:N63)</f>
        <v>51.099999999999994</v>
      </c>
      <c r="P63" s="27">
        <v>172</v>
      </c>
      <c r="Q63" s="27">
        <v>757.8</v>
      </c>
      <c r="R63" s="27">
        <v>795</v>
      </c>
      <c r="S63" s="27">
        <v>765.4</v>
      </c>
      <c r="T63" s="27">
        <v>641.4</v>
      </c>
      <c r="U63" s="27">
        <v>728.4</v>
      </c>
      <c r="V63" s="27">
        <v>737.8</v>
      </c>
      <c r="W63" s="27">
        <v>836.6</v>
      </c>
      <c r="X63" s="27">
        <v>471.2</v>
      </c>
      <c r="Y63" s="27">
        <v>633.6</v>
      </c>
      <c r="Z63" s="27">
        <v>877.6</v>
      </c>
      <c r="AA63" s="27">
        <v>718.9</v>
      </c>
      <c r="AB63" s="29">
        <f t="shared" si="27"/>
        <v>8135.7000000000007</v>
      </c>
      <c r="AC63" s="25">
        <f t="shared" si="1"/>
        <v>8084.6</v>
      </c>
      <c r="AD63" s="63">
        <v>0</v>
      </c>
      <c r="AE63" s="31"/>
      <c r="AF63" s="4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</row>
    <row r="64" spans="1:254" ht="18" customHeight="1">
      <c r="B64" s="49" t="s">
        <v>73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4">
        <v>0</v>
      </c>
      <c r="P64" s="39">
        <v>152.69999999999999</v>
      </c>
      <c r="Q64" s="39">
        <v>755.1</v>
      </c>
      <c r="R64" s="39">
        <v>789.2</v>
      </c>
      <c r="S64" s="39">
        <v>760.6</v>
      </c>
      <c r="T64" s="39">
        <v>636.6</v>
      </c>
      <c r="U64" s="39">
        <v>724.4</v>
      </c>
      <c r="V64" s="39">
        <v>728.6</v>
      </c>
      <c r="W64" s="39">
        <v>827.8</v>
      </c>
      <c r="X64" s="39">
        <v>469.6</v>
      </c>
      <c r="Y64" s="39">
        <v>629.5</v>
      </c>
      <c r="Z64" s="39">
        <v>873.9</v>
      </c>
      <c r="AA64" s="39">
        <v>712.9</v>
      </c>
      <c r="AB64" s="34">
        <f t="shared" si="27"/>
        <v>8060.9</v>
      </c>
      <c r="AC64" s="38">
        <f t="shared" si="1"/>
        <v>8060.9</v>
      </c>
      <c r="AD64" s="64">
        <v>0</v>
      </c>
      <c r="AE64" s="4"/>
      <c r="AF64" s="4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</row>
    <row r="65" spans="2:81" ht="18" hidden="1" customHeight="1">
      <c r="B65" s="65" t="s">
        <v>74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4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27">
        <v>0</v>
      </c>
      <c r="AA65" s="27">
        <v>0</v>
      </c>
      <c r="AB65" s="29">
        <f t="shared" si="27"/>
        <v>0</v>
      </c>
      <c r="AC65" s="38">
        <f t="shared" si="1"/>
        <v>0</v>
      </c>
      <c r="AD65" s="64"/>
      <c r="AE65" s="4"/>
      <c r="AF65" s="4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</row>
    <row r="66" spans="2:81" ht="18" customHeight="1">
      <c r="B66" s="66" t="s">
        <v>75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9">
        <f>SUM(C66:N66)</f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9">
        <f t="shared" si="27"/>
        <v>0</v>
      </c>
      <c r="AC66" s="25">
        <f t="shared" si="1"/>
        <v>0</v>
      </c>
      <c r="AD66" s="26">
        <v>0</v>
      </c>
      <c r="AE66" s="31"/>
      <c r="AF66" s="42"/>
      <c r="AG66" s="31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</row>
    <row r="67" spans="2:81" ht="18" customHeight="1" thickBot="1">
      <c r="B67" s="67" t="s">
        <v>76</v>
      </c>
      <c r="C67" s="68">
        <f t="shared" ref="C67:AB67" si="28">+C66+C9</f>
        <v>37371.599999999991</v>
      </c>
      <c r="D67" s="68">
        <f t="shared" si="28"/>
        <v>27570.399999999998</v>
      </c>
      <c r="E67" s="68">
        <f t="shared" si="28"/>
        <v>29712.7</v>
      </c>
      <c r="F67" s="68">
        <f t="shared" si="28"/>
        <v>37128.600000000006</v>
      </c>
      <c r="G67" s="68">
        <f t="shared" si="28"/>
        <v>37528.300000000003</v>
      </c>
      <c r="H67" s="68">
        <f t="shared" si="28"/>
        <v>32387.7</v>
      </c>
      <c r="I67" s="68">
        <f t="shared" si="28"/>
        <v>29815.699999999997</v>
      </c>
      <c r="J67" s="68">
        <f t="shared" si="28"/>
        <v>31050.000000000004</v>
      </c>
      <c r="K67" s="68">
        <f t="shared" si="28"/>
        <v>29402.5</v>
      </c>
      <c r="L67" s="68">
        <f t="shared" si="28"/>
        <v>30993.100000000002</v>
      </c>
      <c r="M67" s="68">
        <f t="shared" si="28"/>
        <v>29617.699999999997</v>
      </c>
      <c r="N67" s="68">
        <f t="shared" si="28"/>
        <v>33636.6</v>
      </c>
      <c r="O67" s="68">
        <f t="shared" si="28"/>
        <v>386214.89999999997</v>
      </c>
      <c r="P67" s="68">
        <f t="shared" si="28"/>
        <v>47230.3</v>
      </c>
      <c r="Q67" s="68">
        <f t="shared" si="28"/>
        <v>30560.100000000006</v>
      </c>
      <c r="R67" s="68">
        <f t="shared" si="28"/>
        <v>33105</v>
      </c>
      <c r="S67" s="68">
        <f t="shared" si="28"/>
        <v>42187.6</v>
      </c>
      <c r="T67" s="68">
        <f t="shared" si="28"/>
        <v>38304.9</v>
      </c>
      <c r="U67" s="68">
        <f t="shared" si="28"/>
        <v>32046.300000000003</v>
      </c>
      <c r="V67" s="68">
        <f t="shared" si="28"/>
        <v>36985.700000000004</v>
      </c>
      <c r="W67" s="68">
        <f t="shared" si="28"/>
        <v>34568.9</v>
      </c>
      <c r="X67" s="68">
        <f t="shared" si="28"/>
        <v>32518.099999999995</v>
      </c>
      <c r="Y67" s="68">
        <f t="shared" si="28"/>
        <v>33841.999999999993</v>
      </c>
      <c r="Z67" s="68">
        <f t="shared" si="28"/>
        <v>33582.9</v>
      </c>
      <c r="AA67" s="68">
        <f t="shared" si="28"/>
        <v>35704.399999999994</v>
      </c>
      <c r="AB67" s="68">
        <f t="shared" si="28"/>
        <v>430636.20000000007</v>
      </c>
      <c r="AC67" s="68">
        <f t="shared" si="1"/>
        <v>44421.300000000105</v>
      </c>
      <c r="AD67" s="69">
        <f>+AC67/O67*100</f>
        <v>11.501705397694421</v>
      </c>
      <c r="AE67" s="31"/>
      <c r="AF67" s="31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</row>
    <row r="68" spans="2:81" ht="18" customHeight="1" thickTop="1">
      <c r="B68" s="70" t="s">
        <v>77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2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2"/>
      <c r="AC68" s="71"/>
      <c r="AD68" s="71"/>
      <c r="AE68" s="31"/>
      <c r="AF68" s="4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</row>
    <row r="69" spans="2:81" ht="18" customHeight="1">
      <c r="B69" s="74" t="s">
        <v>78</v>
      </c>
      <c r="C69" s="75">
        <v>10</v>
      </c>
      <c r="D69" s="75">
        <v>12.7</v>
      </c>
      <c r="E69" s="75">
        <v>5.5</v>
      </c>
      <c r="F69" s="75">
        <v>2.7</v>
      </c>
      <c r="G69" s="75">
        <v>5.7</v>
      </c>
      <c r="H69" s="75">
        <v>23.9</v>
      </c>
      <c r="I69" s="75">
        <v>3.7</v>
      </c>
      <c r="J69" s="75">
        <v>20.8</v>
      </c>
      <c r="K69" s="75">
        <v>3.3</v>
      </c>
      <c r="L69" s="75">
        <v>31.7</v>
      </c>
      <c r="M69" s="75">
        <v>19.899999999999999</v>
      </c>
      <c r="N69" s="75">
        <v>18</v>
      </c>
      <c r="O69" s="76">
        <f>SUM(C69:N69)</f>
        <v>157.9</v>
      </c>
      <c r="P69" s="77">
        <v>45.5</v>
      </c>
      <c r="Q69" s="77">
        <v>26.2</v>
      </c>
      <c r="R69" s="77">
        <v>22.9</v>
      </c>
      <c r="S69" s="77">
        <v>25.5</v>
      </c>
      <c r="T69" s="77">
        <v>25</v>
      </c>
      <c r="U69" s="77">
        <v>22.9</v>
      </c>
      <c r="V69" s="77">
        <v>34</v>
      </c>
      <c r="W69" s="77">
        <v>20.5</v>
      </c>
      <c r="X69" s="77">
        <v>34.200000000000003</v>
      </c>
      <c r="Y69" s="77">
        <v>42.4</v>
      </c>
      <c r="Z69" s="77">
        <v>16.600000000000001</v>
      </c>
      <c r="AA69" s="77">
        <v>22.1</v>
      </c>
      <c r="AB69" s="76">
        <f>SUM(P69:AA69)</f>
        <v>337.8</v>
      </c>
      <c r="AC69" s="78">
        <f>+AB69-O69</f>
        <v>179.9</v>
      </c>
      <c r="AD69" s="76">
        <f>+AC69/O69*100</f>
        <v>113.93286890436984</v>
      </c>
      <c r="AE69" s="4"/>
      <c r="AF69" s="4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</row>
    <row r="70" spans="2:81" ht="15.75" customHeight="1">
      <c r="B70" s="74" t="s">
        <v>79</v>
      </c>
      <c r="C70" s="79">
        <v>979.7</v>
      </c>
      <c r="D70" s="80">
        <v>1233.7</v>
      </c>
      <c r="E70" s="80">
        <v>1404.8</v>
      </c>
      <c r="F70" s="80">
        <v>482.6</v>
      </c>
      <c r="G70" s="80">
        <v>377.5</v>
      </c>
      <c r="H70" s="80">
        <v>631.4</v>
      </c>
      <c r="I70" s="80">
        <v>345.7</v>
      </c>
      <c r="J70" s="80">
        <v>373.1</v>
      </c>
      <c r="K70" s="80">
        <v>266.39999999999998</v>
      </c>
      <c r="L70" s="80">
        <v>163</v>
      </c>
      <c r="M70" s="80">
        <v>157.69999999999999</v>
      </c>
      <c r="N70" s="80">
        <v>74</v>
      </c>
      <c r="O70" s="80">
        <f>SUM(C70:N70)</f>
        <v>6489.5999999999995</v>
      </c>
      <c r="P70" s="81">
        <f>+[1]PP!P109</f>
        <v>329.1</v>
      </c>
      <c r="Q70" s="81">
        <f>+[1]PP!Q109</f>
        <v>263.7</v>
      </c>
      <c r="R70" s="81">
        <f>+[1]PP!R109</f>
        <v>269.8</v>
      </c>
      <c r="S70" s="81">
        <f>+[1]PP!S109</f>
        <v>229.1</v>
      </c>
      <c r="T70" s="81">
        <f>+[1]PP!T109</f>
        <v>286.60000000000002</v>
      </c>
      <c r="U70" s="81">
        <f>+[1]PP!U109</f>
        <v>426.6</v>
      </c>
      <c r="V70" s="81">
        <f>+[1]PP!V109</f>
        <v>234.2</v>
      </c>
      <c r="W70" s="81">
        <f>+[1]PP!W109</f>
        <v>305.5</v>
      </c>
      <c r="X70" s="81">
        <f>+[1]PP!X109</f>
        <v>230.1</v>
      </c>
      <c r="Y70" s="81">
        <f>+[1]PP!Y109</f>
        <v>240.9</v>
      </c>
      <c r="Z70" s="81">
        <v>276.3</v>
      </c>
      <c r="AA70" s="81">
        <v>240.4</v>
      </c>
      <c r="AB70" s="82">
        <f>SUM(P70:AA70)</f>
        <v>3332.2999999999997</v>
      </c>
      <c r="AC70" s="78">
        <f>+AB70-O70</f>
        <v>-3157.2999999999997</v>
      </c>
      <c r="AD70" s="76">
        <f>+AC70/O70*100</f>
        <v>-48.651688856015781</v>
      </c>
      <c r="AE70" s="4"/>
      <c r="AF70" s="4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</row>
    <row r="71" spans="2:81" ht="18.75" customHeight="1" thickBot="1">
      <c r="B71" s="83" t="s">
        <v>80</v>
      </c>
      <c r="C71" s="84">
        <v>0</v>
      </c>
      <c r="D71" s="84">
        <v>0</v>
      </c>
      <c r="E71" s="84">
        <v>0.2</v>
      </c>
      <c r="F71" s="84">
        <v>0</v>
      </c>
      <c r="G71" s="84">
        <v>-0.1</v>
      </c>
      <c r="H71" s="84">
        <v>0</v>
      </c>
      <c r="I71" s="84">
        <v>0</v>
      </c>
      <c r="J71" s="84">
        <v>3.7</v>
      </c>
      <c r="K71" s="84">
        <v>5.7</v>
      </c>
      <c r="L71" s="84">
        <v>0.6</v>
      </c>
      <c r="M71" s="84">
        <v>0.5</v>
      </c>
      <c r="N71" s="84">
        <v>-7.8</v>
      </c>
      <c r="O71" s="76">
        <f>SUM(C71:N71)</f>
        <v>2.8</v>
      </c>
      <c r="P71" s="85">
        <v>0.1</v>
      </c>
      <c r="Q71" s="85">
        <v>0</v>
      </c>
      <c r="R71" s="85">
        <v>0.7</v>
      </c>
      <c r="S71" s="85">
        <v>0</v>
      </c>
      <c r="T71" s="85">
        <v>-0.7</v>
      </c>
      <c r="U71" s="85">
        <v>0.5</v>
      </c>
      <c r="V71" s="85">
        <v>0</v>
      </c>
      <c r="W71" s="85">
        <v>0</v>
      </c>
      <c r="X71" s="85">
        <v>0.1</v>
      </c>
      <c r="Y71" s="85">
        <v>0.5</v>
      </c>
      <c r="Z71" s="85">
        <v>0</v>
      </c>
      <c r="AA71" s="85">
        <v>0</v>
      </c>
      <c r="AB71" s="86">
        <f>SUM(P71:AA71)</f>
        <v>1.2</v>
      </c>
      <c r="AC71" s="84">
        <f>+AB71-O71</f>
        <v>-1.5999999999999999</v>
      </c>
      <c r="AD71" s="76">
        <f>+AC71/O71*100</f>
        <v>-57.142857142857139</v>
      </c>
      <c r="AE71" s="4"/>
      <c r="AF71" s="4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</row>
    <row r="72" spans="2:81" ht="26.25" customHeight="1" thickTop="1" thickBot="1">
      <c r="B72" s="87" t="s">
        <v>81</v>
      </c>
      <c r="C72" s="88">
        <f t="shared" ref="C72:AB72" si="29">+C71+C70+C69+C67</f>
        <v>38361.299999999988</v>
      </c>
      <c r="D72" s="88">
        <f t="shared" si="29"/>
        <v>28816.799999999999</v>
      </c>
      <c r="E72" s="88">
        <f t="shared" si="29"/>
        <v>31123.200000000001</v>
      </c>
      <c r="F72" s="88">
        <f t="shared" si="29"/>
        <v>37613.900000000009</v>
      </c>
      <c r="G72" s="88">
        <f t="shared" si="29"/>
        <v>37911.4</v>
      </c>
      <c r="H72" s="88">
        <f t="shared" si="29"/>
        <v>33043</v>
      </c>
      <c r="I72" s="88">
        <f t="shared" si="29"/>
        <v>30165.1</v>
      </c>
      <c r="J72" s="88">
        <f t="shared" si="29"/>
        <v>31447.600000000002</v>
      </c>
      <c r="K72" s="88">
        <f t="shared" si="29"/>
        <v>29677.9</v>
      </c>
      <c r="L72" s="88">
        <f t="shared" si="29"/>
        <v>31188.400000000001</v>
      </c>
      <c r="M72" s="88">
        <f t="shared" si="29"/>
        <v>29795.799999999996</v>
      </c>
      <c r="N72" s="88">
        <f t="shared" si="29"/>
        <v>33720.799999999996</v>
      </c>
      <c r="O72" s="89">
        <f t="shared" si="29"/>
        <v>392865.19999999995</v>
      </c>
      <c r="P72" s="89">
        <f t="shared" si="29"/>
        <v>47605</v>
      </c>
      <c r="Q72" s="89">
        <f t="shared" si="29"/>
        <v>30850.000000000007</v>
      </c>
      <c r="R72" s="89">
        <f t="shared" si="29"/>
        <v>33398.400000000001</v>
      </c>
      <c r="S72" s="89">
        <f t="shared" si="29"/>
        <v>42442.2</v>
      </c>
      <c r="T72" s="89">
        <f t="shared" si="29"/>
        <v>38615.800000000003</v>
      </c>
      <c r="U72" s="89">
        <f t="shared" si="29"/>
        <v>32496.300000000003</v>
      </c>
      <c r="V72" s="89">
        <f t="shared" si="29"/>
        <v>37253.9</v>
      </c>
      <c r="W72" s="89">
        <f t="shared" si="29"/>
        <v>34894.9</v>
      </c>
      <c r="X72" s="89">
        <f t="shared" si="29"/>
        <v>32782.499999999993</v>
      </c>
      <c r="Y72" s="89">
        <f t="shared" si="29"/>
        <v>34125.799999999996</v>
      </c>
      <c r="Z72" s="89">
        <f t="shared" si="29"/>
        <v>33875.800000000003</v>
      </c>
      <c r="AA72" s="89">
        <f t="shared" si="29"/>
        <v>35966.899999999994</v>
      </c>
      <c r="AB72" s="89">
        <f t="shared" si="29"/>
        <v>434307.50000000006</v>
      </c>
      <c r="AC72" s="90">
        <f>+AB72-O72</f>
        <v>41442.300000000105</v>
      </c>
      <c r="AD72" s="90">
        <f>+AC72/O72*100</f>
        <v>10.548732745990256</v>
      </c>
      <c r="AE72" s="4"/>
      <c r="AF72" s="4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</row>
    <row r="73" spans="2:81" ht="14.25" customHeight="1" thickTop="1">
      <c r="B73" s="91" t="s">
        <v>82</v>
      </c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2"/>
      <c r="AC73" s="92"/>
      <c r="AD73" s="94"/>
      <c r="AE73" s="4"/>
      <c r="AF73" s="4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</row>
    <row r="74" spans="2:81" ht="15" customHeight="1">
      <c r="B74" s="95" t="s">
        <v>83</v>
      </c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6"/>
      <c r="AC74" s="96"/>
      <c r="AD74" s="96"/>
      <c r="AE74" s="4"/>
      <c r="AF74" s="4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</row>
    <row r="75" spans="2:81" ht="17.25" customHeight="1">
      <c r="B75" s="98" t="s">
        <v>84</v>
      </c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100"/>
      <c r="AC75" s="101"/>
      <c r="AD75" s="101"/>
      <c r="AE75" s="4"/>
      <c r="AF75" s="4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</row>
    <row r="76" spans="2:81" ht="12" customHeight="1">
      <c r="B76" s="98" t="s">
        <v>85</v>
      </c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2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1"/>
      <c r="AC76" s="102"/>
      <c r="AD76" s="102"/>
      <c r="AE76" s="4"/>
      <c r="AF76" s="4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</row>
    <row r="77" spans="2:81" ht="14.25">
      <c r="B77" s="98" t="s">
        <v>86</v>
      </c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4"/>
      <c r="AC77" s="104"/>
      <c r="AD77" s="104"/>
      <c r="AE77" s="4"/>
      <c r="AF77" s="4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</row>
    <row r="78" spans="2:81" ht="14.25">
      <c r="B78" s="105" t="s">
        <v>87</v>
      </c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99"/>
      <c r="AC78" s="104"/>
      <c r="AD78" s="104"/>
      <c r="AE78" s="4"/>
      <c r="AF78" s="4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</row>
    <row r="79" spans="2:81" ht="14.25">
      <c r="B79" s="104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7"/>
      <c r="AC79" s="104"/>
      <c r="AD79" s="104"/>
      <c r="AE79" s="4"/>
      <c r="AF79" s="4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</row>
    <row r="80" spans="2:81" ht="14.25">
      <c r="B80" s="104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9"/>
      <c r="AC80" s="109"/>
      <c r="AD80" s="104"/>
      <c r="AE80" s="4"/>
      <c r="AF80" s="4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</row>
    <row r="81" spans="2:81" ht="14.25">
      <c r="B81" s="104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04"/>
      <c r="AD81" s="104"/>
      <c r="AE81" s="4"/>
      <c r="AF81" s="4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</row>
    <row r="82" spans="2:81" ht="14.25">
      <c r="B82" s="104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4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</row>
    <row r="83" spans="2:81" ht="14.25"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04"/>
      <c r="AC83" s="104"/>
      <c r="AD83" s="104"/>
      <c r="AE83" s="4"/>
      <c r="AF83" s="4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</row>
    <row r="84" spans="2:81" ht="14.25"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4"/>
      <c r="AC84" s="104"/>
      <c r="AD84" s="104"/>
      <c r="AE84" s="4"/>
      <c r="AF84" s="4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</row>
    <row r="85" spans="2:81" ht="14.25"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4"/>
      <c r="AC85" s="104"/>
      <c r="AD85" s="104"/>
      <c r="AE85" s="4"/>
      <c r="AF85" s="4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</row>
    <row r="86" spans="2:81" ht="14.25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04"/>
      <c r="AC86" s="104"/>
      <c r="AD86" s="104"/>
      <c r="AE86" s="4"/>
      <c r="AF86" s="4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</row>
    <row r="87" spans="2:81" ht="14.25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04"/>
      <c r="AC87" s="104"/>
      <c r="AD87" s="104"/>
      <c r="AE87" s="4"/>
      <c r="AF87" s="4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</row>
    <row r="88" spans="2:81" ht="14.25"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04"/>
      <c r="AC88" s="104"/>
      <c r="AD88" s="104"/>
      <c r="AE88" s="4"/>
      <c r="AF88" s="4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</row>
    <row r="89" spans="2:81" ht="14.25"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11"/>
      <c r="Q89" s="111"/>
      <c r="R89" s="111"/>
      <c r="S89" s="111"/>
      <c r="T89" s="111"/>
      <c r="U89" s="111"/>
      <c r="V89" s="103"/>
      <c r="W89" s="111"/>
      <c r="X89" s="111"/>
      <c r="Y89" s="111"/>
      <c r="Z89" s="111"/>
      <c r="AA89" s="111"/>
      <c r="AB89" s="104"/>
      <c r="AC89" s="104"/>
      <c r="AD89" s="104"/>
      <c r="AE89" s="4"/>
      <c r="AF89" s="4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</row>
    <row r="90" spans="2:81" ht="14.25"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11"/>
      <c r="Q90" s="111"/>
      <c r="R90" s="111"/>
      <c r="S90" s="111"/>
      <c r="T90" s="111"/>
      <c r="U90" s="111"/>
      <c r="V90" s="103"/>
      <c r="W90" s="111"/>
      <c r="X90" s="111"/>
      <c r="Y90" s="111"/>
      <c r="Z90" s="111"/>
      <c r="AA90" s="111"/>
      <c r="AB90" s="104"/>
      <c r="AC90" s="104"/>
      <c r="AD90" s="104"/>
      <c r="AE90" s="4"/>
      <c r="AF90" s="4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</row>
    <row r="91" spans="2:81" ht="14.25"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11"/>
      <c r="Q91" s="111"/>
      <c r="R91" s="111"/>
      <c r="S91" s="111"/>
      <c r="T91" s="103"/>
      <c r="U91" s="111"/>
      <c r="V91" s="103"/>
      <c r="W91" s="111"/>
      <c r="X91" s="111"/>
      <c r="Y91" s="111"/>
      <c r="Z91" s="111"/>
      <c r="AA91" s="111"/>
      <c r="AB91" s="104"/>
      <c r="AC91" s="104"/>
      <c r="AD91" s="104"/>
      <c r="AE91" s="4"/>
      <c r="AF91" s="4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</row>
    <row r="92" spans="2:81" ht="14.25"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04"/>
      <c r="AC92" s="104"/>
      <c r="AD92" s="104"/>
      <c r="AE92" s="4"/>
      <c r="AF92" s="4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</row>
    <row r="93" spans="2:81" ht="14.25"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04"/>
      <c r="AC93" s="104"/>
      <c r="AD93" s="104"/>
      <c r="AE93" s="4"/>
      <c r="AF93" s="4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</row>
    <row r="94" spans="2:81" ht="14.25"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04"/>
      <c r="AC94" s="104"/>
      <c r="AD94" s="104"/>
      <c r="AE94" s="4"/>
      <c r="AF94" s="4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</row>
    <row r="95" spans="2:81" ht="14.25"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04"/>
      <c r="AC95" s="104"/>
      <c r="AD95" s="104"/>
      <c r="AE95" s="4"/>
      <c r="AF95" s="4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</row>
    <row r="96" spans="2:81" ht="14.25"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04"/>
      <c r="AC96" s="104"/>
      <c r="AD96" s="104"/>
      <c r="AE96" s="4"/>
      <c r="AF96" s="4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</row>
    <row r="97" spans="2:81" ht="14.25"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04"/>
      <c r="AC97" s="104"/>
      <c r="AD97" s="104"/>
      <c r="AE97" s="4"/>
      <c r="AF97" s="4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</row>
    <row r="98" spans="2:81" ht="14.25"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04"/>
      <c r="AC98" s="104"/>
      <c r="AD98" s="104"/>
      <c r="AE98" s="4"/>
      <c r="AF98" s="4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</row>
    <row r="99" spans="2:81" ht="14.25"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04"/>
      <c r="AC99" s="104"/>
      <c r="AD99" s="104"/>
      <c r="AE99" s="4"/>
      <c r="AF99" s="4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</row>
    <row r="100" spans="2:81" ht="14.25"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04"/>
      <c r="AC100" s="104"/>
      <c r="AD100" s="104"/>
      <c r="AE100" s="4"/>
      <c r="AF100" s="4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</row>
    <row r="101" spans="2:81" ht="14.25"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04"/>
      <c r="AC101" s="104"/>
      <c r="AD101" s="104"/>
      <c r="AE101" s="4"/>
      <c r="AF101" s="4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</row>
    <row r="102" spans="2:81" ht="14.25"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04"/>
      <c r="AC102" s="104"/>
      <c r="AD102" s="104"/>
      <c r="AE102" s="4"/>
      <c r="AF102" s="4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</row>
    <row r="103" spans="2:81" ht="14.25"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04"/>
      <c r="AC103" s="104"/>
      <c r="AD103" s="104"/>
      <c r="AE103" s="4"/>
      <c r="AF103" s="4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</row>
    <row r="104" spans="2:81" ht="14.25"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04"/>
      <c r="AC104" s="104"/>
      <c r="AD104" s="104"/>
      <c r="AE104" s="4"/>
      <c r="AF104" s="4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</row>
    <row r="105" spans="2:81" ht="14.25"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04"/>
      <c r="AC105" s="104"/>
      <c r="AD105" s="104"/>
      <c r="AE105" s="4"/>
      <c r="AF105" s="4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</row>
    <row r="106" spans="2:81" ht="14.25"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04"/>
      <c r="AC106" s="104"/>
      <c r="AD106" s="104"/>
      <c r="AE106" s="4"/>
      <c r="AF106" s="4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</row>
    <row r="107" spans="2:81" ht="14.25"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04"/>
      <c r="AC107" s="104"/>
      <c r="AD107" s="104"/>
      <c r="AE107" s="4"/>
      <c r="AF107" s="4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</row>
    <row r="108" spans="2:81" ht="14.25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04"/>
      <c r="AC108" s="104"/>
      <c r="AD108" s="104"/>
      <c r="AE108" s="4"/>
      <c r="AF108" s="4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</row>
    <row r="109" spans="2:81" ht="14.25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04"/>
      <c r="AC109" s="104"/>
      <c r="AD109" s="104"/>
      <c r="AE109" s="4"/>
      <c r="AF109" s="4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</row>
    <row r="110" spans="2:81" ht="14.25"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04"/>
      <c r="AC110" s="104"/>
      <c r="AD110" s="104"/>
      <c r="AE110" s="4"/>
      <c r="AF110" s="4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</row>
    <row r="111" spans="2:81" ht="14.25"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04"/>
      <c r="AC111" s="104"/>
      <c r="AD111" s="104"/>
      <c r="AE111" s="4"/>
      <c r="AF111" s="4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</row>
    <row r="112" spans="2:81" ht="14.25"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04"/>
      <c r="AC112" s="104"/>
      <c r="AD112" s="104"/>
      <c r="AE112" s="4"/>
      <c r="AF112" s="4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</row>
    <row r="113" spans="2:81" ht="14.25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04"/>
      <c r="AC113" s="104"/>
      <c r="AD113" s="104"/>
      <c r="AE113" s="4"/>
      <c r="AF113" s="4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</row>
    <row r="114" spans="2:81" ht="14.25"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04"/>
      <c r="AC114" s="104"/>
      <c r="AD114" s="104"/>
      <c r="AE114" s="4"/>
      <c r="AF114" s="4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</row>
    <row r="115" spans="2:81" ht="14.25"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04"/>
      <c r="AC115" s="104"/>
      <c r="AD115" s="104"/>
      <c r="AE115" s="4"/>
      <c r="AF115" s="4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</row>
    <row r="116" spans="2:81" ht="14.25"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04"/>
      <c r="AC116" s="104"/>
      <c r="AD116" s="104"/>
      <c r="AE116" s="4"/>
      <c r="AF116" s="4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</row>
    <row r="117" spans="2:81" ht="14.25"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04"/>
      <c r="AC117" s="104"/>
      <c r="AD117" s="104"/>
      <c r="AE117" s="4"/>
      <c r="AF117" s="4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</row>
    <row r="118" spans="2:81" ht="14.25"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04"/>
      <c r="AC118" s="104"/>
      <c r="AD118" s="104"/>
      <c r="AE118" s="4"/>
      <c r="AF118" s="4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</row>
    <row r="119" spans="2:81" ht="14.25"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04"/>
      <c r="AC119" s="104"/>
      <c r="AD119" s="104"/>
      <c r="AE119" s="4"/>
      <c r="AF119" s="4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</row>
    <row r="120" spans="2:81" ht="14.25"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04"/>
      <c r="AC120" s="104"/>
      <c r="AD120" s="104"/>
      <c r="AE120" s="4"/>
      <c r="AF120" s="4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</row>
    <row r="121" spans="2:81" ht="14.25"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04"/>
      <c r="AC121" s="104"/>
      <c r="AD121" s="104"/>
      <c r="AE121" s="4"/>
      <c r="AF121" s="4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</row>
    <row r="122" spans="2:81" ht="14.25"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04"/>
      <c r="AC122" s="104"/>
      <c r="AD122" s="104"/>
      <c r="AE122" s="4"/>
      <c r="AF122" s="4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</row>
    <row r="123" spans="2:81" ht="14.25"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04"/>
      <c r="AC123" s="104"/>
      <c r="AD123" s="104"/>
      <c r="AE123" s="4"/>
      <c r="AF123" s="4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</row>
    <row r="124" spans="2:81" ht="14.25"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04"/>
      <c r="AC124" s="104"/>
      <c r="AD124" s="104"/>
      <c r="AE124" s="4"/>
      <c r="AF124" s="4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</row>
    <row r="125" spans="2:81" ht="14.25"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04"/>
      <c r="AC125" s="104"/>
      <c r="AD125" s="104"/>
      <c r="AE125" s="4"/>
      <c r="AF125" s="4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</row>
    <row r="126" spans="2:81" ht="14.25"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04"/>
      <c r="AC126" s="104"/>
      <c r="AD126" s="104"/>
      <c r="AE126" s="4"/>
      <c r="AF126" s="4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</row>
    <row r="127" spans="2:81" ht="14.25"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04"/>
      <c r="AC127" s="104"/>
      <c r="AD127" s="104"/>
      <c r="AE127" s="4"/>
      <c r="AF127" s="4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</row>
    <row r="128" spans="2:81" ht="14.25"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04"/>
      <c r="AC128" s="104"/>
      <c r="AD128" s="104"/>
      <c r="AE128" s="4"/>
      <c r="AF128" s="4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</row>
    <row r="129" spans="2:81" ht="14.25"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04"/>
      <c r="AC129" s="104"/>
      <c r="AD129" s="104"/>
      <c r="AE129" s="4"/>
      <c r="AF129" s="4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</row>
    <row r="130" spans="2:81" ht="14.25"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04"/>
      <c r="AC130" s="104"/>
      <c r="AD130" s="104"/>
      <c r="AE130" s="4"/>
      <c r="AF130" s="4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</row>
    <row r="131" spans="2:81" ht="14.25"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04"/>
      <c r="AC131" s="104"/>
      <c r="AD131" s="104"/>
      <c r="AE131" s="4"/>
      <c r="AF131" s="4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</row>
    <row r="132" spans="2:81" ht="14.25"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04"/>
      <c r="AC132" s="104"/>
      <c r="AD132" s="104"/>
      <c r="AE132" s="4"/>
      <c r="AF132" s="4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</row>
    <row r="133" spans="2:81" ht="14.25"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04"/>
      <c r="AC133" s="104"/>
      <c r="AD133" s="104"/>
      <c r="AE133" s="4"/>
      <c r="AF133" s="4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</row>
    <row r="134" spans="2:81" ht="14.25"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04"/>
      <c r="AC134" s="104"/>
      <c r="AD134" s="104"/>
      <c r="AE134" s="4"/>
      <c r="AF134" s="4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</row>
    <row r="135" spans="2:81" ht="14.25"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04"/>
      <c r="AC135" s="104"/>
      <c r="AD135" s="104"/>
      <c r="AE135" s="4"/>
      <c r="AF135" s="4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</row>
    <row r="136" spans="2:81" ht="14.25"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04"/>
      <c r="AC136" s="104"/>
      <c r="AD136" s="104"/>
      <c r="AE136" s="4"/>
      <c r="AF136" s="4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</row>
    <row r="137" spans="2:81" ht="14.25"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04"/>
      <c r="AC137" s="104"/>
      <c r="AD137" s="104"/>
      <c r="AE137" s="4"/>
      <c r="AF137" s="4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</row>
    <row r="138" spans="2:81" ht="14.25"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04"/>
      <c r="AC138" s="104"/>
      <c r="AD138" s="104"/>
      <c r="AE138" s="4"/>
      <c r="AF138" s="4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</row>
    <row r="139" spans="2:81" ht="14.25"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04"/>
      <c r="AC139" s="104"/>
      <c r="AD139" s="104"/>
      <c r="AE139" s="4"/>
      <c r="AF139" s="4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</row>
    <row r="140" spans="2:81" ht="14.25"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04"/>
      <c r="AC140" s="104"/>
      <c r="AD140" s="104"/>
      <c r="AE140" s="4"/>
      <c r="AF140" s="4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</row>
    <row r="141" spans="2:81" ht="14.25"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04"/>
      <c r="AC141" s="104"/>
      <c r="AD141" s="104"/>
      <c r="AE141" s="4"/>
      <c r="AF141" s="4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</row>
    <row r="142" spans="2:81" ht="14.25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04"/>
      <c r="AC142" s="104"/>
      <c r="AD142" s="104"/>
      <c r="AE142" s="4"/>
      <c r="AF142" s="4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</row>
    <row r="143" spans="2:81" ht="14.25"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04"/>
      <c r="AC143" s="104"/>
      <c r="AD143" s="104"/>
      <c r="AE143" s="4"/>
      <c r="AF143" s="4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</row>
    <row r="144" spans="2:81" ht="14.25"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04"/>
      <c r="AC144" s="104"/>
      <c r="AD144" s="104"/>
      <c r="AE144" s="4"/>
      <c r="AF144" s="4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</row>
    <row r="145" spans="2:81" ht="14.25"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04"/>
      <c r="AC145" s="104"/>
      <c r="AD145" s="104"/>
      <c r="AE145" s="4"/>
      <c r="AF145" s="4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</row>
    <row r="146" spans="2:81" ht="14.25"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04"/>
      <c r="AC146" s="104"/>
      <c r="AD146" s="104"/>
      <c r="AE146" s="4"/>
      <c r="AF146" s="4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</row>
    <row r="147" spans="2:81" ht="14.25"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04"/>
      <c r="AC147" s="104"/>
      <c r="AD147" s="104"/>
      <c r="AE147" s="4"/>
      <c r="AF147" s="4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</row>
    <row r="148" spans="2:81" ht="14.25"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04"/>
      <c r="AC148" s="104"/>
      <c r="AD148" s="104"/>
      <c r="AE148" s="4"/>
      <c r="AF148" s="4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</row>
    <row r="149" spans="2:81" ht="14.25"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04"/>
      <c r="AC149" s="104"/>
      <c r="AD149" s="104"/>
      <c r="AE149" s="4"/>
      <c r="AF149" s="4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</row>
    <row r="150" spans="2:81" ht="14.25"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04"/>
      <c r="AC150" s="104"/>
      <c r="AD150" s="104"/>
      <c r="AE150" s="4"/>
      <c r="AF150" s="4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</row>
    <row r="151" spans="2:81" ht="14.25"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04"/>
      <c r="AC151" s="104"/>
      <c r="AD151" s="104"/>
      <c r="AE151" s="4"/>
      <c r="AF151" s="4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</row>
    <row r="152" spans="2:81" ht="14.25"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04"/>
      <c r="AC152" s="104"/>
      <c r="AD152" s="104"/>
      <c r="AE152" s="4"/>
      <c r="AF152" s="4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</row>
    <row r="153" spans="2:81" ht="14.25"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04"/>
      <c r="AC153" s="104"/>
      <c r="AD153" s="104"/>
      <c r="AE153" s="4"/>
      <c r="AF153" s="4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</row>
    <row r="154" spans="2:81" ht="14.25"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04"/>
      <c r="AC154" s="104"/>
      <c r="AD154" s="104"/>
      <c r="AE154" s="4"/>
      <c r="AF154" s="4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</row>
    <row r="155" spans="2:81" ht="14.25"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04"/>
      <c r="AC155" s="104"/>
      <c r="AD155" s="104"/>
      <c r="AE155" s="4"/>
      <c r="AF155" s="4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</row>
    <row r="156" spans="2:81" ht="14.25"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04"/>
      <c r="AC156" s="104"/>
      <c r="AD156" s="104"/>
      <c r="AE156" s="4"/>
      <c r="AF156" s="4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</row>
    <row r="157" spans="2:81" ht="14.25"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04"/>
      <c r="AC157" s="104"/>
      <c r="AD157" s="104"/>
      <c r="AE157" s="4"/>
      <c r="AF157" s="4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</row>
    <row r="158" spans="2:81" ht="14.25"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04"/>
      <c r="AC158" s="104"/>
      <c r="AD158" s="104"/>
      <c r="AE158" s="4"/>
      <c r="AF158" s="4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</row>
    <row r="159" spans="2:81" ht="14.25"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04"/>
      <c r="AC159" s="104"/>
      <c r="AD159" s="104"/>
      <c r="AE159" s="4"/>
      <c r="AF159" s="4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</row>
    <row r="160" spans="2:81" ht="14.25"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04"/>
      <c r="AC160" s="104"/>
      <c r="AD160" s="104"/>
      <c r="AE160" s="4"/>
      <c r="AF160" s="4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</row>
    <row r="161" spans="2:81" ht="14.25"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04"/>
      <c r="AC161" s="104"/>
      <c r="AD161" s="104"/>
      <c r="AE161" s="4"/>
      <c r="AF161" s="4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</row>
    <row r="162" spans="2:81" ht="14.25"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04"/>
      <c r="AC162" s="104"/>
      <c r="AD162" s="104"/>
      <c r="AE162" s="4"/>
      <c r="AF162" s="4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</row>
    <row r="163" spans="2:81" ht="14.25"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04"/>
      <c r="AC163" s="104"/>
      <c r="AD163" s="104"/>
      <c r="AE163" s="4"/>
      <c r="AF163" s="4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</row>
    <row r="164" spans="2:81" ht="14.25"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04"/>
      <c r="AC164" s="104"/>
      <c r="AD164" s="104"/>
      <c r="AE164" s="4"/>
      <c r="AF164" s="4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</row>
    <row r="165" spans="2:81" ht="14.25"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04"/>
      <c r="AC165" s="104"/>
      <c r="AD165" s="104"/>
      <c r="AE165" s="4"/>
      <c r="AF165" s="4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</row>
    <row r="166" spans="2:81" ht="14.25"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04"/>
      <c r="AC166" s="104"/>
      <c r="AD166" s="104"/>
      <c r="AE166" s="4"/>
      <c r="AF166" s="4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</row>
    <row r="167" spans="2:81" ht="14.25"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04"/>
      <c r="AC167" s="104"/>
      <c r="AD167" s="104"/>
      <c r="AE167" s="4"/>
      <c r="AF167" s="4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</row>
    <row r="168" spans="2:81" ht="14.25"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04"/>
      <c r="AC168" s="104"/>
      <c r="AD168" s="104"/>
      <c r="AE168" s="4"/>
      <c r="AF168" s="4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</row>
    <row r="169" spans="2:81" ht="14.25"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04"/>
      <c r="AC169" s="104"/>
      <c r="AD169" s="104"/>
      <c r="AE169" s="4"/>
      <c r="AF169" s="4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</row>
    <row r="170" spans="2:81" ht="14.25"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04"/>
      <c r="AC170" s="104"/>
      <c r="AD170" s="104"/>
      <c r="AE170" s="4"/>
      <c r="AF170" s="4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</row>
    <row r="171" spans="2:81" ht="14.25"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04"/>
      <c r="AC171" s="104"/>
      <c r="AD171" s="104"/>
      <c r="AE171" s="4"/>
      <c r="AF171" s="4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</row>
    <row r="172" spans="2:81" ht="14.25"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04"/>
      <c r="AC172" s="104"/>
      <c r="AD172" s="104"/>
      <c r="AE172" s="4"/>
      <c r="AF172" s="4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</row>
    <row r="173" spans="2:81" ht="14.25"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04"/>
      <c r="AC173" s="104"/>
      <c r="AD173" s="104"/>
      <c r="AE173" s="4"/>
      <c r="AF173" s="4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</row>
    <row r="174" spans="2:81" ht="14.25"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04"/>
      <c r="AC174" s="104"/>
      <c r="AD174" s="104"/>
      <c r="AE174" s="4"/>
      <c r="AF174" s="4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</row>
    <row r="175" spans="2:81" ht="14.25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04"/>
      <c r="AC175" s="104"/>
      <c r="AD175" s="104"/>
      <c r="AE175" s="4"/>
      <c r="AF175" s="4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</row>
    <row r="176" spans="2:81" ht="14.25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04"/>
      <c r="AC176" s="104"/>
      <c r="AD176" s="104"/>
      <c r="AE176" s="4"/>
      <c r="AF176" s="4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</row>
    <row r="177" spans="2:81" ht="14.25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04"/>
      <c r="AC177" s="104"/>
      <c r="AD177" s="104"/>
      <c r="AE177" s="4"/>
      <c r="AF177" s="4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</row>
    <row r="178" spans="2:81" ht="14.25"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04"/>
      <c r="AC178" s="104"/>
      <c r="AD178" s="104"/>
      <c r="AE178" s="4"/>
      <c r="AF178" s="4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</row>
    <row r="179" spans="2:81" ht="14.25"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04"/>
      <c r="AC179" s="104"/>
      <c r="AD179" s="104"/>
      <c r="AE179" s="4"/>
      <c r="AF179" s="4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</row>
    <row r="180" spans="2:81" ht="14.25"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04"/>
      <c r="AC180" s="104"/>
      <c r="AD180" s="104"/>
      <c r="AE180" s="4"/>
      <c r="AF180" s="4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</row>
    <row r="181" spans="2:81" ht="14.25"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04"/>
      <c r="AC181" s="104"/>
      <c r="AD181" s="104"/>
      <c r="AE181" s="4"/>
      <c r="AF181" s="4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</row>
    <row r="182" spans="2:81" ht="14.25"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04"/>
      <c r="AC182" s="104"/>
      <c r="AD182" s="104"/>
      <c r="AE182" s="4"/>
      <c r="AF182" s="4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</row>
    <row r="183" spans="2:81" ht="14.25"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04"/>
      <c r="AC183" s="104"/>
      <c r="AD183" s="104"/>
      <c r="AE183" s="4"/>
      <c r="AF183" s="4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</row>
    <row r="184" spans="2:81" ht="14.25"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04"/>
      <c r="AC184" s="104"/>
      <c r="AD184" s="104"/>
      <c r="AE184" s="4"/>
      <c r="AF184" s="4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</row>
    <row r="185" spans="2:81" ht="14.25"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04"/>
      <c r="AC185" s="104"/>
      <c r="AD185" s="104"/>
      <c r="AE185" s="4"/>
      <c r="AF185" s="4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</row>
    <row r="186" spans="2:81" ht="14.25"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04"/>
      <c r="AC186" s="104"/>
      <c r="AD186" s="104"/>
      <c r="AE186" s="4"/>
      <c r="AF186" s="4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</row>
    <row r="187" spans="2:81" ht="14.25"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04"/>
      <c r="AC187" s="104"/>
      <c r="AD187" s="104"/>
      <c r="AE187" s="4"/>
      <c r="AF187" s="4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</row>
    <row r="188" spans="2:81" ht="14.25"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04"/>
      <c r="AC188" s="104"/>
      <c r="AD188" s="104"/>
      <c r="AE188" s="4"/>
      <c r="AF188" s="4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</row>
    <row r="189" spans="2:81" ht="14.25"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04"/>
      <c r="AC189" s="104"/>
      <c r="AD189" s="104"/>
      <c r="AE189" s="4"/>
      <c r="AF189" s="4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</row>
    <row r="190" spans="2:81" ht="14.25"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04"/>
      <c r="AC190" s="104"/>
      <c r="AD190" s="104"/>
      <c r="AE190" s="4"/>
      <c r="AF190" s="4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</row>
    <row r="191" spans="2:81" ht="14.25"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04"/>
      <c r="AC191" s="104"/>
      <c r="AD191" s="104"/>
      <c r="AE191" s="4"/>
      <c r="AF191" s="4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</row>
    <row r="192" spans="2:81" ht="14.25"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04"/>
      <c r="AC192" s="104"/>
      <c r="AD192" s="104"/>
      <c r="AE192" s="4"/>
      <c r="AF192" s="4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</row>
    <row r="193" spans="2:81" ht="14.25"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04"/>
      <c r="AC193" s="104"/>
      <c r="AD193" s="104"/>
      <c r="AE193" s="4"/>
      <c r="AF193" s="4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</row>
    <row r="194" spans="2:81" ht="14.25"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04"/>
      <c r="AC194" s="104"/>
      <c r="AD194" s="104"/>
      <c r="AE194" s="4"/>
      <c r="AF194" s="4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</row>
    <row r="195" spans="2:81" ht="14.25"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04"/>
      <c r="AC195" s="104"/>
      <c r="AD195" s="104"/>
      <c r="AE195" s="4"/>
      <c r="AF195" s="4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</row>
    <row r="196" spans="2:81" ht="14.25"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  <c r="Z196" s="111"/>
      <c r="AA196" s="111"/>
      <c r="AB196" s="104"/>
      <c r="AC196" s="104"/>
      <c r="AD196" s="104"/>
      <c r="AE196" s="4"/>
      <c r="AF196" s="4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</row>
    <row r="197" spans="2:81" ht="14.25"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04"/>
      <c r="AC197" s="104"/>
      <c r="AD197" s="104"/>
      <c r="AE197" s="4"/>
      <c r="AF197" s="4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</row>
    <row r="198" spans="2:8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2"/>
      <c r="AC198" s="2"/>
      <c r="AD198" s="2"/>
      <c r="AE198" s="4"/>
      <c r="AF198" s="4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</row>
    <row r="199" spans="2:8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2"/>
      <c r="AC199" s="2"/>
      <c r="AD199" s="2"/>
      <c r="AE199" s="4"/>
      <c r="AF199" s="4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</row>
    <row r="200" spans="2:8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2"/>
      <c r="AC200" s="2"/>
      <c r="AD200" s="2"/>
      <c r="AE200" s="4"/>
      <c r="AF200" s="4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</row>
    <row r="201" spans="2:8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2"/>
      <c r="AC201" s="2"/>
      <c r="AD201" s="2"/>
      <c r="AE201" s="4"/>
      <c r="AF201" s="4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</row>
    <row r="202" spans="2:8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2"/>
      <c r="AC202" s="2"/>
      <c r="AD202" s="2"/>
      <c r="AE202" s="4"/>
      <c r="AF202" s="4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</row>
    <row r="203" spans="2:8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2"/>
      <c r="AC203" s="2"/>
      <c r="AD203" s="2"/>
      <c r="AE203" s="4"/>
      <c r="AF203" s="4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</row>
    <row r="204" spans="2:8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2"/>
      <c r="AC204" s="2"/>
      <c r="AD204" s="2"/>
      <c r="AE204" s="4"/>
      <c r="AF204" s="4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</row>
    <row r="205" spans="2:8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2"/>
      <c r="AC205" s="2"/>
      <c r="AD205" s="2"/>
      <c r="AE205" s="4"/>
      <c r="AF205" s="4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</row>
    <row r="206" spans="2:8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2"/>
      <c r="AC206" s="2"/>
      <c r="AD206" s="2"/>
      <c r="AE206" s="4"/>
      <c r="AF206" s="4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</row>
    <row r="207" spans="2:8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2"/>
      <c r="AC207" s="2"/>
      <c r="AD207" s="2"/>
      <c r="AE207" s="4"/>
      <c r="AF207" s="4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</row>
    <row r="208" spans="2:8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2"/>
      <c r="AC208" s="2"/>
      <c r="AD208" s="2"/>
      <c r="AE208" s="4"/>
      <c r="AF208" s="4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</row>
    <row r="209" spans="2:8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2"/>
      <c r="AC209" s="2"/>
      <c r="AD209" s="2"/>
      <c r="AE209" s="4"/>
      <c r="AF209" s="4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</row>
    <row r="210" spans="2:8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2"/>
      <c r="AC210" s="2"/>
      <c r="AD210" s="2"/>
      <c r="AE210" s="4"/>
      <c r="AF210" s="4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</row>
    <row r="211" spans="2:8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2"/>
      <c r="AC211" s="2"/>
      <c r="AD211" s="2"/>
      <c r="AE211" s="4"/>
      <c r="AF211" s="4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</row>
    <row r="212" spans="2:8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2"/>
      <c r="AC212" s="2"/>
      <c r="AD212" s="2"/>
      <c r="AE212" s="4"/>
      <c r="AF212" s="4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</row>
    <row r="213" spans="2:8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2"/>
      <c r="AC213" s="2"/>
      <c r="AD213" s="2"/>
      <c r="AE213" s="4"/>
      <c r="AF213" s="4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</row>
    <row r="214" spans="2:8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2"/>
      <c r="AC214" s="2"/>
      <c r="AD214" s="2"/>
      <c r="AE214" s="4"/>
      <c r="AF214" s="4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</row>
    <row r="215" spans="2:8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2"/>
      <c r="AC215" s="2"/>
      <c r="AD215" s="2"/>
      <c r="AE215" s="4"/>
      <c r="AF215" s="4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</row>
    <row r="216" spans="2:8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2"/>
      <c r="AC216" s="2"/>
      <c r="AD216" s="2"/>
      <c r="AE216" s="4"/>
      <c r="AF216" s="4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</row>
    <row r="217" spans="2:8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2"/>
      <c r="AC217" s="2"/>
      <c r="AD217" s="2"/>
      <c r="AE217" s="4"/>
      <c r="AF217" s="4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</row>
    <row r="218" spans="2:8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2"/>
      <c r="AC218" s="2"/>
      <c r="AD218" s="2"/>
      <c r="AE218" s="4"/>
      <c r="AF218" s="4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</row>
    <row r="219" spans="2:8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2"/>
      <c r="AC219" s="2"/>
      <c r="AD219" s="2"/>
      <c r="AE219" s="4"/>
      <c r="AF219" s="4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</row>
    <row r="220" spans="2:8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2"/>
      <c r="AC220" s="2"/>
      <c r="AD220" s="2"/>
      <c r="AE220" s="4"/>
      <c r="AF220" s="4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</row>
    <row r="221" spans="2:8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2"/>
      <c r="AC221" s="2"/>
      <c r="AD221" s="2"/>
      <c r="AE221" s="4"/>
      <c r="AF221" s="4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</row>
    <row r="222" spans="2:8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2"/>
      <c r="AC222" s="2"/>
      <c r="AD222" s="2"/>
      <c r="AE222" s="4"/>
      <c r="AF222" s="4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</row>
    <row r="223" spans="2:8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2"/>
      <c r="AC223" s="2"/>
      <c r="AD223" s="2"/>
      <c r="AE223" s="4"/>
      <c r="AF223" s="4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</row>
    <row r="224" spans="2:8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2"/>
      <c r="AC224" s="2"/>
      <c r="AD224" s="2"/>
      <c r="AE224" s="4"/>
      <c r="AF224" s="4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</row>
    <row r="225" spans="2:8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2"/>
      <c r="AC225" s="2"/>
      <c r="AD225" s="2"/>
      <c r="AE225" s="4"/>
      <c r="AF225" s="4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</row>
    <row r="226" spans="2:8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2"/>
      <c r="AC226" s="2"/>
      <c r="AD226" s="2"/>
      <c r="AE226" s="4"/>
      <c r="AF226" s="4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</row>
    <row r="227" spans="2:8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2"/>
      <c r="AC227" s="2"/>
      <c r="AD227" s="2"/>
      <c r="AE227" s="4"/>
      <c r="AF227" s="4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</row>
    <row r="228" spans="2:8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2"/>
      <c r="AC228" s="2"/>
      <c r="AD228" s="2"/>
      <c r="AE228" s="4"/>
      <c r="AF228" s="4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</row>
    <row r="229" spans="2:8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2"/>
      <c r="AC229" s="2"/>
      <c r="AD229" s="2"/>
      <c r="AE229" s="4"/>
      <c r="AF229" s="4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</row>
    <row r="230" spans="2:8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2"/>
      <c r="AC230" s="2"/>
      <c r="AD230" s="2"/>
      <c r="AE230" s="4"/>
      <c r="AF230" s="4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</row>
    <row r="231" spans="2:8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2"/>
      <c r="AC231" s="2"/>
      <c r="AD231" s="2"/>
      <c r="AE231" s="4"/>
      <c r="AF231" s="4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</row>
    <row r="232" spans="2:8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2"/>
      <c r="AC232" s="2"/>
      <c r="AD232" s="2"/>
      <c r="AE232" s="4"/>
      <c r="AF232" s="4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</row>
    <row r="233" spans="2:8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2"/>
      <c r="AC233" s="2"/>
      <c r="AD233" s="2"/>
      <c r="AE233" s="4"/>
      <c r="AF233" s="4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</row>
    <row r="234" spans="2:8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2"/>
      <c r="AC234" s="2"/>
      <c r="AD234" s="2"/>
      <c r="AE234" s="4"/>
      <c r="AF234" s="4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</row>
    <row r="235" spans="2:8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2"/>
      <c r="AC235" s="2"/>
      <c r="AD235" s="2"/>
      <c r="AE235" s="4"/>
      <c r="AF235" s="4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</row>
    <row r="236" spans="2:8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2"/>
      <c r="AC236" s="2"/>
      <c r="AD236" s="2"/>
      <c r="AE236" s="4"/>
      <c r="AF236" s="4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</row>
    <row r="237" spans="2:8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2"/>
      <c r="AC237" s="2"/>
      <c r="AD237" s="2"/>
      <c r="AE237" s="4"/>
      <c r="AF237" s="4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</row>
    <row r="238" spans="2:8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2"/>
      <c r="AC238" s="2"/>
      <c r="AD238" s="2"/>
      <c r="AE238" s="4"/>
      <c r="AF238" s="4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</row>
    <row r="239" spans="2:8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2"/>
      <c r="AC239" s="2"/>
      <c r="AD239" s="2"/>
      <c r="AE239" s="4"/>
      <c r="AF239" s="4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</row>
    <row r="240" spans="2:8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2"/>
      <c r="AC240" s="2"/>
      <c r="AD240" s="2"/>
      <c r="AE240" s="4"/>
      <c r="AF240" s="4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</row>
    <row r="241" spans="2:8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2"/>
      <c r="AC241" s="2"/>
      <c r="AD241" s="2"/>
      <c r="AE241" s="4"/>
      <c r="AF241" s="4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</row>
    <row r="242" spans="2:8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2"/>
      <c r="AC242" s="2"/>
      <c r="AD242" s="2"/>
      <c r="AE242" s="4"/>
      <c r="AF242" s="4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</row>
    <row r="243" spans="2:8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2"/>
      <c r="AC243" s="2"/>
      <c r="AD243" s="2"/>
      <c r="AE243" s="4"/>
      <c r="AF243" s="4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</row>
    <row r="244" spans="2:8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2"/>
      <c r="AC244" s="2"/>
      <c r="AD244" s="2"/>
      <c r="AE244" s="4"/>
      <c r="AF244" s="4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</row>
    <row r="245" spans="2:8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2"/>
      <c r="AC245" s="2"/>
      <c r="AD245" s="2"/>
      <c r="AE245" s="4"/>
      <c r="AF245" s="4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</row>
    <row r="246" spans="2:8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2"/>
      <c r="AC246" s="2"/>
      <c r="AD246" s="2"/>
      <c r="AE246" s="4"/>
      <c r="AF246" s="4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</row>
    <row r="247" spans="2:8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2"/>
      <c r="AC247" s="2"/>
      <c r="AD247" s="2"/>
      <c r="AE247" s="4"/>
      <c r="AF247" s="4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</row>
    <row r="248" spans="2:8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2"/>
      <c r="AC248" s="2"/>
      <c r="AD248" s="2"/>
      <c r="AE248" s="4"/>
      <c r="AF248" s="4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</row>
    <row r="249" spans="2:8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2"/>
      <c r="AC249" s="2"/>
      <c r="AD249" s="2"/>
      <c r="AE249" s="4"/>
      <c r="AF249" s="4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</row>
    <row r="250" spans="2:8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2"/>
      <c r="AC250" s="2"/>
      <c r="AD250" s="2"/>
      <c r="AE250" s="4"/>
      <c r="AF250" s="4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</row>
    <row r="251" spans="2:8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2"/>
      <c r="AC251" s="2"/>
      <c r="AD251" s="2"/>
      <c r="AE251" s="4"/>
      <c r="AF251" s="4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</row>
    <row r="252" spans="2:8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2"/>
      <c r="AC252" s="2"/>
      <c r="AD252" s="2"/>
      <c r="AE252" s="4"/>
      <c r="AF252" s="4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</row>
    <row r="253" spans="2:8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2"/>
      <c r="AC253" s="2"/>
      <c r="AD253" s="2"/>
      <c r="AE253" s="4"/>
      <c r="AF253" s="4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</row>
    <row r="254" spans="2:8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2"/>
      <c r="AC254" s="2"/>
      <c r="AD254" s="2"/>
      <c r="AE254" s="4"/>
      <c r="AF254" s="4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</row>
    <row r="255" spans="2:8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2"/>
      <c r="AC255" s="2"/>
      <c r="AD255" s="2"/>
      <c r="AE255" s="4"/>
      <c r="AF255" s="4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</row>
    <row r="256" spans="2:8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2"/>
      <c r="AC256" s="2"/>
      <c r="AD256" s="2"/>
      <c r="AE256" s="4"/>
      <c r="AF256" s="4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</row>
    <row r="257" spans="2:8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2"/>
      <c r="AC257" s="2"/>
      <c r="AD257" s="2"/>
      <c r="AE257" s="4"/>
      <c r="AF257" s="4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</row>
    <row r="258" spans="2:8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2"/>
      <c r="AC258" s="2"/>
      <c r="AD258" s="2"/>
      <c r="AE258" s="4"/>
      <c r="AF258" s="4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</row>
    <row r="259" spans="2:8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2"/>
      <c r="AC259" s="2"/>
      <c r="AD259" s="2"/>
      <c r="AE259" s="4"/>
      <c r="AF259" s="4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</row>
    <row r="260" spans="2:8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2"/>
      <c r="AC260" s="2"/>
      <c r="AD260" s="2"/>
      <c r="AE260" s="4"/>
      <c r="AF260" s="4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</row>
    <row r="261" spans="2:8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2"/>
      <c r="AC261" s="2"/>
      <c r="AD261" s="2"/>
      <c r="AE261" s="4"/>
      <c r="AF261" s="4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</row>
    <row r="262" spans="2:8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2"/>
      <c r="AC262" s="2"/>
      <c r="AD262" s="2"/>
      <c r="AE262" s="4"/>
      <c r="AF262" s="4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</row>
    <row r="263" spans="2:8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2"/>
      <c r="AC263" s="2"/>
      <c r="AD263" s="2"/>
      <c r="AE263" s="4"/>
      <c r="AF263" s="4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</row>
    <row r="264" spans="2:8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2"/>
      <c r="AC264" s="2"/>
      <c r="AD264" s="2"/>
      <c r="AE264" s="4"/>
      <c r="AF264" s="4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</row>
    <row r="265" spans="2:8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2"/>
      <c r="AC265" s="2"/>
      <c r="AD265" s="2"/>
      <c r="AE265" s="4"/>
      <c r="AF265" s="4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</row>
    <row r="266" spans="2:8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2"/>
      <c r="AC266" s="2"/>
      <c r="AD266" s="2"/>
      <c r="AE266" s="4"/>
      <c r="AF266" s="4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</row>
    <row r="267" spans="2:8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2"/>
      <c r="AC267" s="2"/>
      <c r="AD267" s="2"/>
      <c r="AE267" s="4"/>
      <c r="AF267" s="4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</row>
    <row r="268" spans="2:8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2"/>
      <c r="AC268" s="2"/>
      <c r="AD268" s="2"/>
      <c r="AE268" s="4"/>
      <c r="AF268" s="4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</row>
    <row r="269" spans="2:8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2"/>
      <c r="AC269" s="2"/>
      <c r="AD269" s="2"/>
      <c r="AE269" s="4"/>
      <c r="AF269" s="4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</row>
    <row r="270" spans="2:8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2"/>
      <c r="AC270" s="2"/>
      <c r="AD270" s="2"/>
      <c r="AE270" s="4"/>
      <c r="AF270" s="4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</row>
    <row r="271" spans="2:8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2"/>
      <c r="AC271" s="2"/>
      <c r="AD271" s="2"/>
      <c r="AE271" s="4"/>
      <c r="AF271" s="4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</row>
    <row r="272" spans="2:8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2"/>
      <c r="AC272" s="2"/>
      <c r="AD272" s="2"/>
      <c r="AE272" s="4"/>
      <c r="AF272" s="4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</row>
    <row r="273" spans="2:8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2"/>
      <c r="AC273" s="2"/>
      <c r="AD273" s="2"/>
      <c r="AE273" s="4"/>
      <c r="AF273" s="4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</row>
    <row r="274" spans="2:8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2"/>
      <c r="AC274" s="2"/>
      <c r="AD274" s="2"/>
      <c r="AE274" s="4"/>
      <c r="AF274" s="4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</row>
    <row r="275" spans="2:8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2"/>
      <c r="AC275" s="2"/>
      <c r="AD275" s="2"/>
      <c r="AE275" s="4"/>
      <c r="AF275" s="4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</row>
    <row r="276" spans="2:8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2"/>
      <c r="AC276" s="2"/>
      <c r="AD276" s="2"/>
      <c r="AE276" s="4"/>
      <c r="AF276" s="4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</row>
    <row r="277" spans="2:8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2"/>
      <c r="AC277" s="2"/>
      <c r="AD277" s="2"/>
      <c r="AE277" s="4"/>
      <c r="AF277" s="4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</row>
    <row r="278" spans="2:8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2"/>
      <c r="AC278" s="2"/>
      <c r="AD278" s="2"/>
      <c r="AE278" s="4"/>
      <c r="AF278" s="4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</row>
    <row r="279" spans="2:8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2"/>
      <c r="AC279" s="2"/>
      <c r="AD279" s="2"/>
      <c r="AE279" s="4"/>
      <c r="AF279" s="4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</row>
    <row r="280" spans="2:8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2"/>
      <c r="AC280" s="2"/>
      <c r="AD280" s="2"/>
      <c r="AE280" s="4"/>
      <c r="AF280" s="4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</row>
    <row r="281" spans="2:8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2"/>
      <c r="AC281" s="2"/>
      <c r="AD281" s="2"/>
      <c r="AE281" s="4"/>
      <c r="AF281" s="4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</row>
    <row r="282" spans="2:8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2"/>
      <c r="AC282" s="2"/>
      <c r="AD282" s="2"/>
      <c r="AE282" s="4"/>
      <c r="AF282" s="4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</row>
    <row r="283" spans="2:8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2"/>
      <c r="AC283" s="2"/>
      <c r="AD283" s="2"/>
      <c r="AE283" s="4"/>
      <c r="AF283" s="4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</row>
    <row r="284" spans="2:8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2"/>
      <c r="AC284" s="2"/>
      <c r="AD284" s="2"/>
      <c r="AE284" s="4"/>
      <c r="AF284" s="4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</row>
    <row r="285" spans="2:8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2"/>
      <c r="AC285" s="2"/>
      <c r="AD285" s="2"/>
      <c r="AE285" s="4"/>
      <c r="AF285" s="4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</row>
    <row r="286" spans="2:8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2"/>
      <c r="AC286" s="2"/>
      <c r="AD286" s="2"/>
      <c r="AE286" s="4"/>
      <c r="AF286" s="4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</row>
    <row r="287" spans="2:8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2"/>
      <c r="AC287" s="2"/>
      <c r="AD287" s="2"/>
      <c r="AE287" s="4"/>
      <c r="AF287" s="4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</row>
    <row r="288" spans="2:8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2"/>
      <c r="AC288" s="2"/>
      <c r="AD288" s="2"/>
      <c r="AE288" s="4"/>
      <c r="AF288" s="4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</row>
    <row r="289" spans="2:8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2"/>
      <c r="AC289" s="2"/>
      <c r="AD289" s="2"/>
      <c r="AE289" s="4"/>
      <c r="AF289" s="4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</row>
    <row r="290" spans="2:8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2"/>
      <c r="AC290" s="2"/>
      <c r="AD290" s="2"/>
      <c r="AE290" s="4"/>
      <c r="AF290" s="4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</row>
    <row r="291" spans="2:8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2"/>
      <c r="AC291" s="2"/>
      <c r="AD291" s="2"/>
      <c r="AE291" s="4"/>
      <c r="AF291" s="4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</row>
    <row r="292" spans="2:8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2"/>
      <c r="AC292" s="2"/>
      <c r="AD292" s="2"/>
      <c r="AE292" s="4"/>
      <c r="AF292" s="4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</row>
    <row r="293" spans="2:8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2"/>
      <c r="AC293" s="2"/>
      <c r="AD293" s="2"/>
      <c r="AE293" s="4"/>
      <c r="AF293" s="4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</row>
    <row r="294" spans="2:8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2"/>
      <c r="AC294" s="2"/>
      <c r="AD294" s="2"/>
      <c r="AE294" s="4"/>
      <c r="AF294" s="4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</row>
    <row r="295" spans="2:8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2"/>
      <c r="AC295" s="2"/>
      <c r="AD295" s="2"/>
      <c r="AE295" s="4"/>
      <c r="AF295" s="4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</row>
    <row r="296" spans="2:8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2"/>
      <c r="AC296" s="2"/>
      <c r="AD296" s="2"/>
      <c r="AE296" s="4"/>
      <c r="AF296" s="4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</row>
    <row r="297" spans="2:81">
      <c r="B297" s="112"/>
      <c r="C297" s="113"/>
      <c r="D297" s="113"/>
      <c r="E297" s="113"/>
      <c r="F297" s="113"/>
      <c r="G297" s="113"/>
      <c r="H297" s="113"/>
      <c r="I297" s="113"/>
      <c r="J297" s="113"/>
      <c r="K297" s="113"/>
      <c r="L297" s="113"/>
      <c r="M297" s="113"/>
      <c r="N297" s="113"/>
      <c r="O297" s="113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  <c r="Z297" s="114"/>
      <c r="AA297" s="114"/>
      <c r="AB297" s="113"/>
      <c r="AC297" s="113"/>
      <c r="AD297" s="113"/>
    </row>
    <row r="298" spans="2:81">
      <c r="B298" s="112"/>
      <c r="C298" s="113"/>
      <c r="D298" s="113"/>
      <c r="E298" s="113"/>
      <c r="F298" s="113"/>
      <c r="G298" s="113"/>
      <c r="H298" s="113"/>
      <c r="I298" s="113"/>
      <c r="J298" s="113"/>
      <c r="K298" s="113"/>
      <c r="L298" s="113"/>
      <c r="M298" s="113"/>
      <c r="N298" s="113"/>
      <c r="O298" s="113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  <c r="AA298" s="114"/>
      <c r="AB298" s="113"/>
      <c r="AC298" s="113"/>
      <c r="AD298" s="113"/>
    </row>
    <row r="299" spans="2:81">
      <c r="B299" s="112"/>
      <c r="C299" s="113"/>
      <c r="D299" s="113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113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  <c r="AA299" s="114"/>
      <c r="AB299" s="113"/>
      <c r="AC299" s="113"/>
      <c r="AD299" s="113"/>
    </row>
    <row r="300" spans="2:81">
      <c r="B300" s="112"/>
      <c r="C300" s="113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113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  <c r="AA300" s="114"/>
      <c r="AB300" s="113"/>
      <c r="AC300" s="113"/>
      <c r="AD300" s="113"/>
    </row>
    <row r="301" spans="2:81">
      <c r="B301" s="112"/>
      <c r="C301" s="113"/>
      <c r="D301" s="113"/>
      <c r="E301" s="113"/>
      <c r="F301" s="113"/>
      <c r="G301" s="113"/>
      <c r="H301" s="113"/>
      <c r="I301" s="113"/>
      <c r="J301" s="113"/>
      <c r="K301" s="113"/>
      <c r="L301" s="113"/>
      <c r="M301" s="113"/>
      <c r="N301" s="113"/>
      <c r="O301" s="113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  <c r="AA301" s="114"/>
      <c r="AB301" s="113"/>
      <c r="AC301" s="113"/>
      <c r="AD301" s="113"/>
    </row>
    <row r="302" spans="2:81">
      <c r="B302" s="112"/>
      <c r="C302" s="113"/>
      <c r="D302" s="113"/>
      <c r="E302" s="113"/>
      <c r="F302" s="113"/>
      <c r="G302" s="113"/>
      <c r="H302" s="113"/>
      <c r="I302" s="113"/>
      <c r="J302" s="113"/>
      <c r="K302" s="113"/>
      <c r="L302" s="113"/>
      <c r="M302" s="113"/>
      <c r="N302" s="113"/>
      <c r="O302" s="113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  <c r="AA302" s="114"/>
      <c r="AB302" s="113"/>
      <c r="AC302" s="113"/>
      <c r="AD302" s="113"/>
    </row>
    <row r="303" spans="2:81">
      <c r="B303" s="112"/>
      <c r="C303" s="113"/>
      <c r="D303" s="113"/>
      <c r="E303" s="113"/>
      <c r="F303" s="113"/>
      <c r="G303" s="113"/>
      <c r="H303" s="113"/>
      <c r="I303" s="113"/>
      <c r="J303" s="113"/>
      <c r="K303" s="113"/>
      <c r="L303" s="113"/>
      <c r="M303" s="113"/>
      <c r="N303" s="113"/>
      <c r="O303" s="113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  <c r="AA303" s="114"/>
      <c r="AB303" s="113"/>
      <c r="AC303" s="113"/>
      <c r="AD303" s="113"/>
    </row>
    <row r="304" spans="2:81">
      <c r="B304" s="112"/>
      <c r="C304" s="113"/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113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  <c r="Z304" s="114"/>
      <c r="AA304" s="114"/>
      <c r="AB304" s="113"/>
      <c r="AC304" s="113"/>
      <c r="AD304" s="113"/>
    </row>
    <row r="305" spans="2:30">
      <c r="B305" s="112"/>
      <c r="C305" s="113"/>
      <c r="D305" s="113"/>
      <c r="E305" s="113"/>
      <c r="F305" s="113"/>
      <c r="G305" s="113"/>
      <c r="H305" s="113"/>
      <c r="I305" s="113"/>
      <c r="J305" s="113"/>
      <c r="K305" s="113"/>
      <c r="L305" s="113"/>
      <c r="M305" s="113"/>
      <c r="N305" s="113"/>
      <c r="O305" s="113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  <c r="AA305" s="114"/>
      <c r="AB305" s="113"/>
      <c r="AC305" s="113"/>
      <c r="AD305" s="113"/>
    </row>
    <row r="306" spans="2:30">
      <c r="B306" s="112"/>
      <c r="C306" s="113"/>
      <c r="D306" s="113"/>
      <c r="E306" s="113"/>
      <c r="F306" s="113"/>
      <c r="G306" s="113"/>
      <c r="H306" s="113"/>
      <c r="I306" s="113"/>
      <c r="J306" s="113"/>
      <c r="K306" s="113"/>
      <c r="L306" s="113"/>
      <c r="M306" s="113"/>
      <c r="N306" s="113"/>
      <c r="O306" s="113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3"/>
      <c r="AC306" s="113"/>
      <c r="AD306" s="113"/>
    </row>
    <row r="307" spans="2:30">
      <c r="B307" s="112"/>
      <c r="C307" s="113"/>
      <c r="D307" s="113"/>
      <c r="E307" s="113"/>
      <c r="F307" s="113"/>
      <c r="G307" s="113"/>
      <c r="H307" s="113"/>
      <c r="I307" s="113"/>
      <c r="J307" s="113"/>
      <c r="K307" s="113"/>
      <c r="L307" s="113"/>
      <c r="M307" s="113"/>
      <c r="N307" s="113"/>
      <c r="O307" s="113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  <c r="AA307" s="114"/>
      <c r="AB307" s="113"/>
      <c r="AC307" s="113"/>
      <c r="AD307" s="113"/>
    </row>
    <row r="308" spans="2:30">
      <c r="B308" s="112"/>
      <c r="C308" s="113"/>
      <c r="D308" s="113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113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  <c r="AA308" s="114"/>
      <c r="AB308" s="113"/>
      <c r="AC308" s="113"/>
      <c r="AD308" s="113"/>
    </row>
    <row r="309" spans="2:30">
      <c r="B309" s="112"/>
      <c r="C309" s="113"/>
      <c r="D309" s="113"/>
      <c r="E309" s="113"/>
      <c r="F309" s="113"/>
      <c r="G309" s="113"/>
      <c r="H309" s="113"/>
      <c r="I309" s="113"/>
      <c r="J309" s="113"/>
      <c r="K309" s="113"/>
      <c r="L309" s="113"/>
      <c r="M309" s="113"/>
      <c r="N309" s="113"/>
      <c r="O309" s="113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  <c r="Z309" s="114"/>
      <c r="AA309" s="114"/>
      <c r="AB309" s="113"/>
      <c r="AC309" s="113"/>
      <c r="AD309" s="113"/>
    </row>
    <row r="310" spans="2:30">
      <c r="B310" s="112"/>
      <c r="C310" s="113"/>
      <c r="D310" s="113"/>
      <c r="E310" s="113"/>
      <c r="F310" s="113"/>
      <c r="G310" s="113"/>
      <c r="H310" s="113"/>
      <c r="I310" s="113"/>
      <c r="J310" s="113"/>
      <c r="K310" s="113"/>
      <c r="L310" s="113"/>
      <c r="M310" s="113"/>
      <c r="N310" s="113"/>
      <c r="O310" s="113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  <c r="Z310" s="114"/>
      <c r="AA310" s="114"/>
      <c r="AB310" s="113"/>
      <c r="AC310" s="113"/>
      <c r="AD310" s="113"/>
    </row>
    <row r="311" spans="2:30">
      <c r="B311" s="112"/>
      <c r="C311" s="113"/>
      <c r="D311" s="113"/>
      <c r="E311" s="113"/>
      <c r="F311" s="113"/>
      <c r="G311" s="113"/>
      <c r="H311" s="113"/>
      <c r="I311" s="113"/>
      <c r="J311" s="113"/>
      <c r="K311" s="113"/>
      <c r="L311" s="113"/>
      <c r="M311" s="113"/>
      <c r="N311" s="113"/>
      <c r="O311" s="113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  <c r="AA311" s="114"/>
      <c r="AB311" s="113"/>
      <c r="AC311" s="113"/>
      <c r="AD311" s="113"/>
    </row>
    <row r="312" spans="2:30">
      <c r="B312" s="112"/>
      <c r="C312" s="113"/>
      <c r="D312" s="113"/>
      <c r="E312" s="113"/>
      <c r="F312" s="113"/>
      <c r="G312" s="113"/>
      <c r="H312" s="113"/>
      <c r="I312" s="113"/>
      <c r="J312" s="113"/>
      <c r="K312" s="113"/>
      <c r="L312" s="113"/>
      <c r="M312" s="113"/>
      <c r="N312" s="113"/>
      <c r="O312" s="113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  <c r="AA312" s="114"/>
      <c r="AB312" s="113"/>
      <c r="AC312" s="113"/>
      <c r="AD312" s="113"/>
    </row>
    <row r="313" spans="2:30">
      <c r="B313" s="112"/>
      <c r="C313" s="113"/>
      <c r="D313" s="113"/>
      <c r="E313" s="113"/>
      <c r="F313" s="113"/>
      <c r="G313" s="113"/>
      <c r="H313" s="113"/>
      <c r="I313" s="113"/>
      <c r="J313" s="113"/>
      <c r="K313" s="113"/>
      <c r="L313" s="113"/>
      <c r="M313" s="113"/>
      <c r="N313" s="113"/>
      <c r="O313" s="113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  <c r="AA313" s="114"/>
      <c r="AB313" s="113"/>
      <c r="AC313" s="113"/>
      <c r="AD313" s="113"/>
    </row>
    <row r="314" spans="2:30">
      <c r="B314" s="112"/>
      <c r="C314" s="113"/>
      <c r="D314" s="113"/>
      <c r="E314" s="113"/>
      <c r="F314" s="113"/>
      <c r="G314" s="113"/>
      <c r="H314" s="113"/>
      <c r="I314" s="113"/>
      <c r="J314" s="113"/>
      <c r="K314" s="113"/>
      <c r="L314" s="113"/>
      <c r="M314" s="113"/>
      <c r="N314" s="113"/>
      <c r="O314" s="113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  <c r="AA314" s="114"/>
      <c r="AB314" s="113"/>
      <c r="AC314" s="113"/>
      <c r="AD314" s="113"/>
    </row>
    <row r="315" spans="2:30">
      <c r="B315" s="112"/>
      <c r="C315" s="113"/>
      <c r="D315" s="113"/>
      <c r="E315" s="113"/>
      <c r="F315" s="113"/>
      <c r="G315" s="113"/>
      <c r="H315" s="113"/>
      <c r="I315" s="113"/>
      <c r="J315" s="113"/>
      <c r="K315" s="113"/>
      <c r="L315" s="113"/>
      <c r="M315" s="113"/>
      <c r="N315" s="113"/>
      <c r="O315" s="113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  <c r="AA315" s="114"/>
      <c r="AB315" s="113"/>
      <c r="AC315" s="113"/>
      <c r="AD315" s="113"/>
    </row>
    <row r="316" spans="2:30">
      <c r="B316" s="112"/>
      <c r="C316" s="113"/>
      <c r="D316" s="113"/>
      <c r="E316" s="113"/>
      <c r="F316" s="113"/>
      <c r="G316" s="113"/>
      <c r="H316" s="113"/>
      <c r="I316" s="113"/>
      <c r="J316" s="113"/>
      <c r="K316" s="113"/>
      <c r="L316" s="113"/>
      <c r="M316" s="113"/>
      <c r="N316" s="113"/>
      <c r="O316" s="113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  <c r="AA316" s="114"/>
      <c r="AB316" s="113"/>
      <c r="AC316" s="113"/>
      <c r="AD316" s="113"/>
    </row>
    <row r="317" spans="2:30">
      <c r="B317" s="112"/>
      <c r="C317" s="113"/>
      <c r="D317" s="113"/>
      <c r="E317" s="113"/>
      <c r="F317" s="113"/>
      <c r="G317" s="113"/>
      <c r="H317" s="113"/>
      <c r="I317" s="113"/>
      <c r="J317" s="113"/>
      <c r="K317" s="113"/>
      <c r="L317" s="113"/>
      <c r="M317" s="113"/>
      <c r="N317" s="113"/>
      <c r="O317" s="113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  <c r="Z317" s="114"/>
      <c r="AA317" s="114"/>
      <c r="AB317" s="113"/>
      <c r="AC317" s="113"/>
      <c r="AD317" s="113"/>
    </row>
    <row r="318" spans="2:30">
      <c r="B318" s="112"/>
      <c r="C318" s="113"/>
      <c r="D318" s="113"/>
      <c r="E318" s="113"/>
      <c r="F318" s="113"/>
      <c r="G318" s="113"/>
      <c r="H318" s="113"/>
      <c r="I318" s="113"/>
      <c r="J318" s="113"/>
      <c r="K318" s="113"/>
      <c r="L318" s="113"/>
      <c r="M318" s="113"/>
      <c r="N318" s="113"/>
      <c r="O318" s="113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  <c r="AA318" s="114"/>
      <c r="AB318" s="113"/>
      <c r="AC318" s="113"/>
      <c r="AD318" s="113"/>
    </row>
    <row r="319" spans="2:30">
      <c r="B319" s="112"/>
      <c r="C319" s="113"/>
      <c r="D319" s="113"/>
      <c r="E319" s="113"/>
      <c r="F319" s="113"/>
      <c r="G319" s="113"/>
      <c r="H319" s="113"/>
      <c r="I319" s="113"/>
      <c r="J319" s="113"/>
      <c r="K319" s="113"/>
      <c r="L319" s="113"/>
      <c r="M319" s="113"/>
      <c r="N319" s="113"/>
      <c r="O319" s="113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  <c r="AA319" s="114"/>
      <c r="AB319" s="113"/>
      <c r="AC319" s="113"/>
      <c r="AD319" s="113"/>
    </row>
    <row r="320" spans="2:30">
      <c r="B320" s="112"/>
      <c r="C320" s="113"/>
      <c r="D320" s="113"/>
      <c r="E320" s="113"/>
      <c r="F320" s="113"/>
      <c r="G320" s="113"/>
      <c r="H320" s="113"/>
      <c r="I320" s="113"/>
      <c r="J320" s="113"/>
      <c r="K320" s="113"/>
      <c r="L320" s="113"/>
      <c r="M320" s="113"/>
      <c r="N320" s="113"/>
      <c r="O320" s="113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  <c r="AA320" s="114"/>
      <c r="AB320" s="113"/>
      <c r="AC320" s="113"/>
      <c r="AD320" s="113"/>
    </row>
    <row r="321" spans="2:30">
      <c r="B321" s="112"/>
      <c r="C321" s="113"/>
      <c r="D321" s="113"/>
      <c r="E321" s="113"/>
      <c r="F321" s="113"/>
      <c r="G321" s="113"/>
      <c r="H321" s="113"/>
      <c r="I321" s="113"/>
      <c r="J321" s="113"/>
      <c r="K321" s="113"/>
      <c r="L321" s="113"/>
      <c r="M321" s="113"/>
      <c r="N321" s="113"/>
      <c r="O321" s="113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  <c r="AA321" s="114"/>
      <c r="AB321" s="113"/>
      <c r="AC321" s="113"/>
      <c r="AD321" s="113"/>
    </row>
    <row r="322" spans="2:30">
      <c r="B322" s="112"/>
      <c r="C322" s="113"/>
      <c r="D322" s="113"/>
      <c r="E322" s="113"/>
      <c r="F322" s="113"/>
      <c r="G322" s="113"/>
      <c r="H322" s="113"/>
      <c r="I322" s="113"/>
      <c r="J322" s="113"/>
      <c r="K322" s="113"/>
      <c r="L322" s="113"/>
      <c r="M322" s="113"/>
      <c r="N322" s="113"/>
      <c r="O322" s="113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  <c r="Z322" s="114"/>
      <c r="AA322" s="114"/>
      <c r="AB322" s="113"/>
      <c r="AC322" s="113"/>
      <c r="AD322" s="113"/>
    </row>
    <row r="323" spans="2:30">
      <c r="B323" s="112"/>
      <c r="C323" s="113"/>
      <c r="D323" s="113"/>
      <c r="E323" s="113"/>
      <c r="F323" s="113"/>
      <c r="G323" s="113"/>
      <c r="H323" s="113"/>
      <c r="I323" s="113"/>
      <c r="J323" s="113"/>
      <c r="K323" s="113"/>
      <c r="L323" s="113"/>
      <c r="M323" s="113"/>
      <c r="N323" s="113"/>
      <c r="O323" s="113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  <c r="AA323" s="114"/>
      <c r="AB323" s="113"/>
      <c r="AC323" s="113"/>
      <c r="AD323" s="113"/>
    </row>
    <row r="324" spans="2:30">
      <c r="B324" s="112"/>
      <c r="C324" s="113"/>
      <c r="D324" s="113"/>
      <c r="E324" s="113"/>
      <c r="F324" s="113"/>
      <c r="G324" s="113"/>
      <c r="H324" s="113"/>
      <c r="I324" s="113"/>
      <c r="J324" s="113"/>
      <c r="K324" s="113"/>
      <c r="L324" s="113"/>
      <c r="M324" s="113"/>
      <c r="N324" s="113"/>
      <c r="O324" s="113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  <c r="Z324" s="114"/>
      <c r="AA324" s="114"/>
      <c r="AB324" s="113"/>
      <c r="AC324" s="113"/>
      <c r="AD324" s="113"/>
    </row>
    <row r="325" spans="2:30">
      <c r="B325" s="112"/>
      <c r="C325" s="113"/>
      <c r="D325" s="113"/>
      <c r="E325" s="113"/>
      <c r="F325" s="113"/>
      <c r="G325" s="113"/>
      <c r="H325" s="113"/>
      <c r="I325" s="113"/>
      <c r="J325" s="113"/>
      <c r="K325" s="113"/>
      <c r="L325" s="113"/>
      <c r="M325" s="113"/>
      <c r="N325" s="113"/>
      <c r="O325" s="113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  <c r="AA325" s="114"/>
      <c r="AB325" s="113"/>
      <c r="AC325" s="113"/>
      <c r="AD325" s="113"/>
    </row>
    <row r="326" spans="2:30">
      <c r="B326" s="112"/>
      <c r="C326" s="113"/>
      <c r="D326" s="113"/>
      <c r="E326" s="113"/>
      <c r="F326" s="113"/>
      <c r="G326" s="113"/>
      <c r="H326" s="113"/>
      <c r="I326" s="113"/>
      <c r="J326" s="113"/>
      <c r="K326" s="113"/>
      <c r="L326" s="113"/>
      <c r="M326" s="113"/>
      <c r="N326" s="113"/>
      <c r="O326" s="113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  <c r="AA326" s="114"/>
      <c r="AB326" s="113"/>
      <c r="AC326" s="113"/>
      <c r="AD326" s="113"/>
    </row>
    <row r="327" spans="2:30">
      <c r="B327" s="112"/>
      <c r="C327" s="113"/>
      <c r="D327" s="113"/>
      <c r="E327" s="113"/>
      <c r="F327" s="113"/>
      <c r="G327" s="113"/>
      <c r="H327" s="113"/>
      <c r="I327" s="113"/>
      <c r="J327" s="113"/>
      <c r="K327" s="113"/>
      <c r="L327" s="113"/>
      <c r="M327" s="113"/>
      <c r="N327" s="113"/>
      <c r="O327" s="113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  <c r="AA327" s="114"/>
      <c r="AB327" s="113"/>
      <c r="AC327" s="113"/>
      <c r="AD327" s="113"/>
    </row>
    <row r="328" spans="2:30">
      <c r="B328" s="112"/>
      <c r="C328" s="113"/>
      <c r="D328" s="113"/>
      <c r="E328" s="113"/>
      <c r="F328" s="113"/>
      <c r="G328" s="113"/>
      <c r="H328" s="113"/>
      <c r="I328" s="113"/>
      <c r="J328" s="113"/>
      <c r="K328" s="113"/>
      <c r="L328" s="113"/>
      <c r="M328" s="113"/>
      <c r="N328" s="113"/>
      <c r="O328" s="113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  <c r="AA328" s="114"/>
      <c r="AB328" s="113"/>
      <c r="AC328" s="113"/>
      <c r="AD328" s="113"/>
    </row>
    <row r="329" spans="2:30">
      <c r="B329" s="112"/>
      <c r="C329" s="113"/>
      <c r="D329" s="113"/>
      <c r="E329" s="113"/>
      <c r="F329" s="113"/>
      <c r="G329" s="113"/>
      <c r="H329" s="113"/>
      <c r="I329" s="113"/>
      <c r="J329" s="113"/>
      <c r="K329" s="113"/>
      <c r="L329" s="113"/>
      <c r="M329" s="113"/>
      <c r="N329" s="113"/>
      <c r="O329" s="113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Z329" s="114"/>
      <c r="AA329" s="114"/>
      <c r="AB329" s="113"/>
      <c r="AC329" s="113"/>
      <c r="AD329" s="113"/>
    </row>
    <row r="330" spans="2:30">
      <c r="B330" s="112"/>
      <c r="C330" s="113"/>
      <c r="D330" s="113"/>
      <c r="E330" s="113"/>
      <c r="F330" s="113"/>
      <c r="G330" s="113"/>
      <c r="H330" s="113"/>
      <c r="I330" s="113"/>
      <c r="J330" s="113"/>
      <c r="K330" s="113"/>
      <c r="L330" s="113"/>
      <c r="M330" s="113"/>
      <c r="N330" s="113"/>
      <c r="O330" s="113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  <c r="Z330" s="114"/>
      <c r="AA330" s="114"/>
      <c r="AB330" s="113"/>
      <c r="AC330" s="113"/>
      <c r="AD330" s="113"/>
    </row>
    <row r="331" spans="2:30">
      <c r="B331" s="112"/>
      <c r="C331" s="113"/>
      <c r="D331" s="113"/>
      <c r="E331" s="113"/>
      <c r="F331" s="113"/>
      <c r="G331" s="113"/>
      <c r="H331" s="113"/>
      <c r="I331" s="113"/>
      <c r="J331" s="113"/>
      <c r="K331" s="113"/>
      <c r="L331" s="113"/>
      <c r="M331" s="113"/>
      <c r="N331" s="113"/>
      <c r="O331" s="113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  <c r="Z331" s="114"/>
      <c r="AA331" s="114"/>
      <c r="AB331" s="113"/>
      <c r="AC331" s="113"/>
      <c r="AD331" s="113"/>
    </row>
    <row r="332" spans="2:30">
      <c r="B332" s="112"/>
      <c r="C332" s="113"/>
      <c r="D332" s="113"/>
      <c r="E332" s="113"/>
      <c r="F332" s="113"/>
      <c r="G332" s="113"/>
      <c r="H332" s="113"/>
      <c r="I332" s="113"/>
      <c r="J332" s="113"/>
      <c r="K332" s="113"/>
      <c r="L332" s="113"/>
      <c r="M332" s="113"/>
      <c r="N332" s="113"/>
      <c r="O332" s="113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  <c r="AA332" s="114"/>
      <c r="AB332" s="113"/>
      <c r="AC332" s="113"/>
      <c r="AD332" s="113"/>
    </row>
    <row r="333" spans="2:30">
      <c r="B333" s="112"/>
      <c r="C333" s="113"/>
      <c r="D333" s="113"/>
      <c r="E333" s="113"/>
      <c r="F333" s="113"/>
      <c r="G333" s="113"/>
      <c r="H333" s="113"/>
      <c r="I333" s="113"/>
      <c r="J333" s="113"/>
      <c r="K333" s="113"/>
      <c r="L333" s="113"/>
      <c r="M333" s="113"/>
      <c r="N333" s="113"/>
      <c r="O333" s="113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3"/>
      <c r="AC333" s="113"/>
      <c r="AD333" s="113"/>
    </row>
    <row r="334" spans="2:30">
      <c r="B334" s="112"/>
      <c r="C334" s="113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  <c r="AA334" s="114"/>
      <c r="AB334" s="113"/>
      <c r="AC334" s="113"/>
      <c r="AD334" s="113"/>
    </row>
    <row r="335" spans="2:30">
      <c r="B335" s="112"/>
      <c r="C335" s="113"/>
      <c r="D335" s="113"/>
      <c r="E335" s="113"/>
      <c r="F335" s="113"/>
      <c r="G335" s="113"/>
      <c r="H335" s="113"/>
      <c r="I335" s="113"/>
      <c r="J335" s="113"/>
      <c r="K335" s="113"/>
      <c r="L335" s="113"/>
      <c r="M335" s="113"/>
      <c r="N335" s="113"/>
      <c r="O335" s="113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  <c r="AA335" s="114"/>
      <c r="AB335" s="113"/>
      <c r="AC335" s="113"/>
      <c r="AD335" s="113"/>
    </row>
    <row r="336" spans="2:30">
      <c r="B336" s="112"/>
      <c r="C336" s="113"/>
      <c r="D336" s="113"/>
      <c r="E336" s="113"/>
      <c r="F336" s="113"/>
      <c r="G336" s="113"/>
      <c r="H336" s="113"/>
      <c r="I336" s="113"/>
      <c r="J336" s="113"/>
      <c r="K336" s="113"/>
      <c r="L336" s="113"/>
      <c r="M336" s="113"/>
      <c r="N336" s="113"/>
      <c r="O336" s="113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  <c r="Z336" s="114"/>
      <c r="AA336" s="114"/>
      <c r="AB336" s="113"/>
      <c r="AC336" s="113"/>
      <c r="AD336" s="113"/>
    </row>
    <row r="337" spans="2:30">
      <c r="B337" s="112"/>
      <c r="C337" s="113"/>
      <c r="D337" s="113"/>
      <c r="E337" s="113"/>
      <c r="F337" s="113"/>
      <c r="G337" s="113"/>
      <c r="H337" s="113"/>
      <c r="I337" s="113"/>
      <c r="J337" s="113"/>
      <c r="K337" s="113"/>
      <c r="L337" s="113"/>
      <c r="M337" s="113"/>
      <c r="N337" s="113"/>
      <c r="O337" s="113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  <c r="Z337" s="114"/>
      <c r="AA337" s="114"/>
      <c r="AB337" s="113"/>
      <c r="AC337" s="113"/>
      <c r="AD337" s="113"/>
    </row>
    <row r="338" spans="2:30">
      <c r="B338" s="112"/>
      <c r="C338" s="113"/>
      <c r="D338" s="113"/>
      <c r="E338" s="113"/>
      <c r="F338" s="113"/>
      <c r="G338" s="113"/>
      <c r="H338" s="113"/>
      <c r="I338" s="113"/>
      <c r="J338" s="113"/>
      <c r="K338" s="113"/>
      <c r="L338" s="113"/>
      <c r="M338" s="113"/>
      <c r="N338" s="113"/>
      <c r="O338" s="113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  <c r="Z338" s="114"/>
      <c r="AA338" s="114"/>
      <c r="AB338" s="113"/>
      <c r="AC338" s="113"/>
      <c r="AD338" s="113"/>
    </row>
    <row r="339" spans="2:30">
      <c r="B339" s="112"/>
      <c r="C339" s="113"/>
      <c r="D339" s="113"/>
      <c r="E339" s="113"/>
      <c r="F339" s="113"/>
      <c r="G339" s="113"/>
      <c r="H339" s="113"/>
      <c r="I339" s="113"/>
      <c r="J339" s="113"/>
      <c r="K339" s="113"/>
      <c r="L339" s="113"/>
      <c r="M339" s="113"/>
      <c r="N339" s="113"/>
      <c r="O339" s="113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  <c r="AA339" s="114"/>
      <c r="AB339" s="113"/>
      <c r="AC339" s="113"/>
      <c r="AD339" s="113"/>
    </row>
    <row r="340" spans="2:30">
      <c r="B340" s="112"/>
      <c r="C340" s="113"/>
      <c r="D340" s="113"/>
      <c r="E340" s="113"/>
      <c r="F340" s="113"/>
      <c r="G340" s="113"/>
      <c r="H340" s="113"/>
      <c r="I340" s="113"/>
      <c r="J340" s="113"/>
      <c r="K340" s="113"/>
      <c r="L340" s="113"/>
      <c r="M340" s="113"/>
      <c r="N340" s="113"/>
      <c r="O340" s="113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  <c r="AA340" s="114"/>
      <c r="AB340" s="113"/>
      <c r="AC340" s="113"/>
      <c r="AD340" s="113"/>
    </row>
    <row r="341" spans="2:30">
      <c r="B341" s="112"/>
      <c r="C341" s="113"/>
      <c r="D341" s="113"/>
      <c r="E341" s="113"/>
      <c r="F341" s="113"/>
      <c r="G341" s="113"/>
      <c r="H341" s="113"/>
      <c r="I341" s="113"/>
      <c r="J341" s="113"/>
      <c r="K341" s="113"/>
      <c r="L341" s="113"/>
      <c r="M341" s="113"/>
      <c r="N341" s="113"/>
      <c r="O341" s="113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  <c r="AA341" s="114"/>
      <c r="AB341" s="113"/>
      <c r="AC341" s="113"/>
      <c r="AD341" s="113"/>
    </row>
    <row r="342" spans="2:30">
      <c r="B342" s="112"/>
      <c r="C342" s="113"/>
      <c r="D342" s="113"/>
      <c r="E342" s="113"/>
      <c r="F342" s="113"/>
      <c r="G342" s="113"/>
      <c r="H342" s="113"/>
      <c r="I342" s="113"/>
      <c r="J342" s="113"/>
      <c r="K342" s="113"/>
      <c r="L342" s="113"/>
      <c r="M342" s="113"/>
      <c r="N342" s="113"/>
      <c r="O342" s="113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  <c r="AA342" s="114"/>
      <c r="AB342" s="113"/>
      <c r="AC342" s="113"/>
      <c r="AD342" s="113"/>
    </row>
    <row r="343" spans="2:30">
      <c r="B343" s="112"/>
      <c r="C343" s="113"/>
      <c r="D343" s="113"/>
      <c r="E343" s="113"/>
      <c r="F343" s="113"/>
      <c r="G343" s="113"/>
      <c r="H343" s="113"/>
      <c r="I343" s="113"/>
      <c r="J343" s="113"/>
      <c r="K343" s="113"/>
      <c r="L343" s="113"/>
      <c r="M343" s="113"/>
      <c r="N343" s="113"/>
      <c r="O343" s="113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  <c r="AA343" s="114"/>
      <c r="AB343" s="113"/>
      <c r="AC343" s="113"/>
      <c r="AD343" s="113"/>
    </row>
    <row r="344" spans="2:30">
      <c r="B344" s="112"/>
      <c r="C344" s="113"/>
      <c r="D344" s="113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113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  <c r="AA344" s="114"/>
      <c r="AB344" s="113"/>
      <c r="AC344" s="113"/>
      <c r="AD344" s="113"/>
    </row>
    <row r="345" spans="2:30">
      <c r="B345" s="112"/>
      <c r="C345" s="113"/>
      <c r="D345" s="113"/>
      <c r="E345" s="113"/>
      <c r="F345" s="113"/>
      <c r="G345" s="113"/>
      <c r="H345" s="113"/>
      <c r="I345" s="113"/>
      <c r="J345" s="113"/>
      <c r="K345" s="113"/>
      <c r="L345" s="113"/>
      <c r="M345" s="113"/>
      <c r="N345" s="113"/>
      <c r="O345" s="113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  <c r="AA345" s="114"/>
      <c r="AB345" s="113"/>
      <c r="AC345" s="113"/>
      <c r="AD345" s="113"/>
    </row>
    <row r="346" spans="2:30">
      <c r="B346" s="112"/>
      <c r="C346" s="113"/>
      <c r="D346" s="113"/>
      <c r="E346" s="113"/>
      <c r="F346" s="113"/>
      <c r="G346" s="113"/>
      <c r="H346" s="113"/>
      <c r="I346" s="113"/>
      <c r="J346" s="113"/>
      <c r="K346" s="113"/>
      <c r="L346" s="113"/>
      <c r="M346" s="113"/>
      <c r="N346" s="113"/>
      <c r="O346" s="113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  <c r="AA346" s="114"/>
      <c r="AB346" s="113"/>
      <c r="AC346" s="113"/>
      <c r="AD346" s="113"/>
    </row>
    <row r="347" spans="2:30">
      <c r="B347" s="112"/>
      <c r="C347" s="113"/>
      <c r="D347" s="113"/>
      <c r="E347" s="113"/>
      <c r="F347" s="113"/>
      <c r="G347" s="113"/>
      <c r="H347" s="113"/>
      <c r="I347" s="113"/>
      <c r="J347" s="113"/>
      <c r="K347" s="113"/>
      <c r="L347" s="113"/>
      <c r="M347" s="113"/>
      <c r="N347" s="113"/>
      <c r="O347" s="113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  <c r="AA347" s="114"/>
      <c r="AB347" s="113"/>
      <c r="AC347" s="113"/>
      <c r="AD347" s="113"/>
    </row>
    <row r="348" spans="2:30">
      <c r="B348" s="112"/>
      <c r="C348" s="113"/>
      <c r="D348" s="113"/>
      <c r="E348" s="113"/>
      <c r="F348" s="113"/>
      <c r="G348" s="113"/>
      <c r="H348" s="113"/>
      <c r="I348" s="113"/>
      <c r="J348" s="113"/>
      <c r="K348" s="113"/>
      <c r="L348" s="113"/>
      <c r="M348" s="113"/>
      <c r="N348" s="113"/>
      <c r="O348" s="113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  <c r="AA348" s="114"/>
      <c r="AB348" s="113"/>
      <c r="AC348" s="113"/>
      <c r="AD348" s="113"/>
    </row>
    <row r="349" spans="2:30">
      <c r="B349" s="112"/>
      <c r="C349" s="113"/>
      <c r="D349" s="113"/>
      <c r="E349" s="113"/>
      <c r="F349" s="113"/>
      <c r="G349" s="113"/>
      <c r="H349" s="113"/>
      <c r="I349" s="113"/>
      <c r="J349" s="113"/>
      <c r="K349" s="113"/>
      <c r="L349" s="113"/>
      <c r="M349" s="113"/>
      <c r="N349" s="113"/>
      <c r="O349" s="113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  <c r="AA349" s="114"/>
      <c r="AB349" s="113"/>
      <c r="AC349" s="113"/>
      <c r="AD349" s="113"/>
    </row>
    <row r="350" spans="2:30">
      <c r="B350" s="112"/>
      <c r="C350" s="113"/>
      <c r="D350" s="113"/>
      <c r="E350" s="113"/>
      <c r="F350" s="113"/>
      <c r="G350" s="113"/>
      <c r="H350" s="113"/>
      <c r="I350" s="113"/>
      <c r="J350" s="113"/>
      <c r="K350" s="113"/>
      <c r="L350" s="113"/>
      <c r="M350" s="113"/>
      <c r="N350" s="113"/>
      <c r="O350" s="113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  <c r="AA350" s="114"/>
      <c r="AB350" s="113"/>
      <c r="AC350" s="113"/>
      <c r="AD350" s="113"/>
    </row>
    <row r="351" spans="2:30">
      <c r="B351" s="112"/>
      <c r="C351" s="113"/>
      <c r="D351" s="113"/>
      <c r="E351" s="113"/>
      <c r="F351" s="113"/>
      <c r="G351" s="113"/>
      <c r="H351" s="113"/>
      <c r="I351" s="113"/>
      <c r="J351" s="113"/>
      <c r="K351" s="113"/>
      <c r="L351" s="113"/>
      <c r="M351" s="113"/>
      <c r="N351" s="113"/>
      <c r="O351" s="113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  <c r="AA351" s="114"/>
      <c r="AB351" s="113"/>
      <c r="AC351" s="113"/>
      <c r="AD351" s="113"/>
    </row>
    <row r="352" spans="2:30">
      <c r="B352" s="112"/>
      <c r="C352" s="113"/>
      <c r="D352" s="113"/>
      <c r="E352" s="113"/>
      <c r="F352" s="113"/>
      <c r="G352" s="113"/>
      <c r="H352" s="113"/>
      <c r="I352" s="113"/>
      <c r="J352" s="113"/>
      <c r="K352" s="113"/>
      <c r="L352" s="113"/>
      <c r="M352" s="113"/>
      <c r="N352" s="113"/>
      <c r="O352" s="113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  <c r="Z352" s="114"/>
      <c r="AA352" s="114"/>
      <c r="AB352" s="113"/>
      <c r="AC352" s="113"/>
      <c r="AD352" s="113"/>
    </row>
    <row r="353" spans="2:30">
      <c r="B353" s="112"/>
      <c r="C353" s="113"/>
      <c r="D353" s="113"/>
      <c r="E353" s="113"/>
      <c r="F353" s="113"/>
      <c r="G353" s="113"/>
      <c r="H353" s="113"/>
      <c r="I353" s="113"/>
      <c r="J353" s="113"/>
      <c r="K353" s="113"/>
      <c r="L353" s="113"/>
      <c r="M353" s="113"/>
      <c r="N353" s="113"/>
      <c r="O353" s="113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  <c r="AA353" s="114"/>
      <c r="AB353" s="113"/>
      <c r="AC353" s="113"/>
      <c r="AD353" s="113"/>
    </row>
    <row r="354" spans="2:30">
      <c r="B354" s="112"/>
      <c r="C354" s="113"/>
      <c r="D354" s="113"/>
      <c r="E354" s="113"/>
      <c r="F354" s="113"/>
      <c r="G354" s="113"/>
      <c r="H354" s="113"/>
      <c r="I354" s="113"/>
      <c r="J354" s="113"/>
      <c r="K354" s="113"/>
      <c r="L354" s="113"/>
      <c r="M354" s="113"/>
      <c r="N354" s="113"/>
      <c r="O354" s="113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  <c r="AA354" s="114"/>
      <c r="AB354" s="113"/>
      <c r="AC354" s="113"/>
      <c r="AD354" s="113"/>
    </row>
    <row r="355" spans="2:30">
      <c r="B355" s="112"/>
      <c r="C355" s="113"/>
      <c r="D355" s="113"/>
      <c r="E355" s="113"/>
      <c r="F355" s="113"/>
      <c r="G355" s="113"/>
      <c r="H355" s="113"/>
      <c r="I355" s="113"/>
      <c r="J355" s="113"/>
      <c r="K355" s="113"/>
      <c r="L355" s="113"/>
      <c r="M355" s="113"/>
      <c r="N355" s="113"/>
      <c r="O355" s="113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  <c r="AA355" s="114"/>
      <c r="AB355" s="113"/>
      <c r="AC355" s="113"/>
      <c r="AD355" s="113"/>
    </row>
    <row r="356" spans="2:30">
      <c r="B356" s="112"/>
      <c r="C356" s="113"/>
      <c r="D356" s="113"/>
      <c r="E356" s="113"/>
      <c r="F356" s="113"/>
      <c r="G356" s="113"/>
      <c r="H356" s="113"/>
      <c r="I356" s="113"/>
      <c r="J356" s="113"/>
      <c r="K356" s="113"/>
      <c r="L356" s="113"/>
      <c r="M356" s="113"/>
      <c r="N356" s="113"/>
      <c r="O356" s="113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  <c r="AA356" s="114"/>
      <c r="AB356" s="113"/>
      <c r="AC356" s="113"/>
      <c r="AD356" s="113"/>
    </row>
    <row r="357" spans="2:30">
      <c r="B357" s="112"/>
      <c r="C357" s="113"/>
      <c r="D357" s="113"/>
      <c r="E357" s="113"/>
      <c r="F357" s="113"/>
      <c r="G357" s="113"/>
      <c r="H357" s="113"/>
      <c r="I357" s="113"/>
      <c r="J357" s="113"/>
      <c r="K357" s="113"/>
      <c r="L357" s="113"/>
      <c r="M357" s="113"/>
      <c r="N357" s="113"/>
      <c r="O357" s="113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  <c r="AA357" s="114"/>
      <c r="AB357" s="113"/>
      <c r="AC357" s="113"/>
      <c r="AD357" s="113"/>
    </row>
    <row r="358" spans="2:30">
      <c r="B358" s="112"/>
      <c r="C358" s="113"/>
      <c r="D358" s="113"/>
      <c r="E358" s="113"/>
      <c r="F358" s="113"/>
      <c r="G358" s="113"/>
      <c r="H358" s="113"/>
      <c r="I358" s="113"/>
      <c r="J358" s="113"/>
      <c r="K358" s="113"/>
      <c r="L358" s="113"/>
      <c r="M358" s="113"/>
      <c r="N358" s="113"/>
      <c r="O358" s="113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  <c r="AA358" s="114"/>
      <c r="AB358" s="113"/>
      <c r="AC358" s="113"/>
      <c r="AD358" s="113"/>
    </row>
    <row r="359" spans="2:30">
      <c r="B359" s="112"/>
      <c r="C359" s="113"/>
      <c r="D359" s="113"/>
      <c r="E359" s="113"/>
      <c r="F359" s="113"/>
      <c r="G359" s="113"/>
      <c r="H359" s="113"/>
      <c r="I359" s="113"/>
      <c r="J359" s="113"/>
      <c r="K359" s="113"/>
      <c r="L359" s="113"/>
      <c r="M359" s="113"/>
      <c r="N359" s="113"/>
      <c r="O359" s="113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  <c r="Z359" s="114"/>
      <c r="AA359" s="114"/>
      <c r="AB359" s="113"/>
      <c r="AC359" s="113"/>
      <c r="AD359" s="113"/>
    </row>
    <row r="360" spans="2:30">
      <c r="B360" s="112"/>
      <c r="C360" s="113"/>
      <c r="D360" s="113"/>
      <c r="E360" s="113"/>
      <c r="F360" s="113"/>
      <c r="G360" s="113"/>
      <c r="H360" s="113"/>
      <c r="I360" s="113"/>
      <c r="J360" s="113"/>
      <c r="K360" s="113"/>
      <c r="L360" s="113"/>
      <c r="M360" s="113"/>
      <c r="N360" s="113"/>
      <c r="O360" s="113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  <c r="AA360" s="114"/>
      <c r="AB360" s="113"/>
      <c r="AC360" s="113"/>
      <c r="AD360" s="113"/>
    </row>
    <row r="361" spans="2:30">
      <c r="B361" s="112"/>
      <c r="C361" s="113"/>
      <c r="D361" s="113"/>
      <c r="E361" s="113"/>
      <c r="F361" s="113"/>
      <c r="G361" s="113"/>
      <c r="H361" s="113"/>
      <c r="I361" s="113"/>
      <c r="J361" s="113"/>
      <c r="K361" s="113"/>
      <c r="L361" s="113"/>
      <c r="M361" s="113"/>
      <c r="N361" s="113"/>
      <c r="O361" s="113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  <c r="AA361" s="114"/>
      <c r="AB361" s="113"/>
      <c r="AC361" s="113"/>
      <c r="AD361" s="113"/>
    </row>
    <row r="362" spans="2:30">
      <c r="B362" s="112"/>
      <c r="C362" s="113"/>
      <c r="D362" s="113"/>
      <c r="E362" s="113"/>
      <c r="F362" s="113"/>
      <c r="G362" s="113"/>
      <c r="H362" s="113"/>
      <c r="I362" s="113"/>
      <c r="J362" s="113"/>
      <c r="K362" s="113"/>
      <c r="L362" s="113"/>
      <c r="M362" s="113"/>
      <c r="N362" s="113"/>
      <c r="O362" s="113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  <c r="AA362" s="114"/>
      <c r="AB362" s="113"/>
      <c r="AC362" s="113"/>
      <c r="AD362" s="113"/>
    </row>
    <row r="363" spans="2:30">
      <c r="B363" s="112"/>
      <c r="C363" s="113"/>
      <c r="D363" s="113"/>
      <c r="E363" s="113"/>
      <c r="F363" s="113"/>
      <c r="G363" s="113"/>
      <c r="H363" s="113"/>
      <c r="I363" s="113"/>
      <c r="J363" s="113"/>
      <c r="K363" s="113"/>
      <c r="L363" s="113"/>
      <c r="M363" s="113"/>
      <c r="N363" s="113"/>
      <c r="O363" s="113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  <c r="AA363" s="114"/>
      <c r="AB363" s="113"/>
      <c r="AC363" s="113"/>
      <c r="AD363" s="113"/>
    </row>
    <row r="364" spans="2:30">
      <c r="B364" s="112"/>
      <c r="C364" s="113"/>
      <c r="D364" s="113"/>
      <c r="E364" s="113"/>
      <c r="F364" s="113"/>
      <c r="G364" s="113"/>
      <c r="H364" s="113"/>
      <c r="I364" s="113"/>
      <c r="J364" s="113"/>
      <c r="K364" s="113"/>
      <c r="L364" s="113"/>
      <c r="M364" s="113"/>
      <c r="N364" s="113"/>
      <c r="O364" s="113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  <c r="Z364" s="114"/>
      <c r="AA364" s="114"/>
      <c r="AB364" s="113"/>
      <c r="AC364" s="113"/>
      <c r="AD364" s="113"/>
    </row>
    <row r="365" spans="2:30">
      <c r="B365" s="112"/>
      <c r="C365" s="113"/>
      <c r="D365" s="113"/>
      <c r="E365" s="113"/>
      <c r="F365" s="113"/>
      <c r="G365" s="113"/>
      <c r="H365" s="113"/>
      <c r="I365" s="113"/>
      <c r="J365" s="113"/>
      <c r="K365" s="113"/>
      <c r="L365" s="113"/>
      <c r="M365" s="113"/>
      <c r="N365" s="113"/>
      <c r="O365" s="113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  <c r="Z365" s="114"/>
      <c r="AA365" s="114"/>
      <c r="AB365" s="113"/>
      <c r="AC365" s="113"/>
      <c r="AD365" s="113"/>
    </row>
    <row r="366" spans="2:30">
      <c r="B366" s="112"/>
      <c r="C366" s="113"/>
      <c r="D366" s="113"/>
      <c r="E366" s="113"/>
      <c r="F366" s="113"/>
      <c r="G366" s="113"/>
      <c r="H366" s="113"/>
      <c r="I366" s="113"/>
      <c r="J366" s="113"/>
      <c r="K366" s="113"/>
      <c r="L366" s="113"/>
      <c r="M366" s="113"/>
      <c r="N366" s="113"/>
      <c r="O366" s="113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  <c r="AA366" s="114"/>
      <c r="AB366" s="113"/>
      <c r="AC366" s="113"/>
      <c r="AD366" s="113"/>
    </row>
    <row r="367" spans="2:30">
      <c r="B367" s="112"/>
      <c r="C367" s="113"/>
      <c r="D367" s="113"/>
      <c r="E367" s="113"/>
      <c r="F367" s="113"/>
      <c r="G367" s="113"/>
      <c r="H367" s="113"/>
      <c r="I367" s="113"/>
      <c r="J367" s="113"/>
      <c r="K367" s="113"/>
      <c r="L367" s="113"/>
      <c r="M367" s="113"/>
      <c r="N367" s="113"/>
      <c r="O367" s="113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  <c r="AA367" s="114"/>
      <c r="AB367" s="113"/>
      <c r="AC367" s="113"/>
      <c r="AD367" s="113"/>
    </row>
    <row r="368" spans="2:30">
      <c r="B368" s="112"/>
      <c r="C368" s="113"/>
      <c r="D368" s="113"/>
      <c r="E368" s="113"/>
      <c r="F368" s="113"/>
      <c r="G368" s="113"/>
      <c r="H368" s="113"/>
      <c r="I368" s="113"/>
      <c r="J368" s="113"/>
      <c r="K368" s="113"/>
      <c r="L368" s="113"/>
      <c r="M368" s="113"/>
      <c r="N368" s="113"/>
      <c r="O368" s="113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  <c r="AA368" s="114"/>
      <c r="AB368" s="113"/>
      <c r="AC368" s="113"/>
      <c r="AD368" s="113"/>
    </row>
    <row r="369" spans="2:30">
      <c r="B369" s="112"/>
      <c r="C369" s="113"/>
      <c r="D369" s="113"/>
      <c r="E369" s="113"/>
      <c r="F369" s="113"/>
      <c r="G369" s="113"/>
      <c r="H369" s="113"/>
      <c r="I369" s="113"/>
      <c r="J369" s="113"/>
      <c r="K369" s="113"/>
      <c r="L369" s="113"/>
      <c r="M369" s="113"/>
      <c r="N369" s="113"/>
      <c r="O369" s="113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  <c r="AA369" s="114"/>
      <c r="AB369" s="113"/>
      <c r="AC369" s="113"/>
      <c r="AD369" s="113"/>
    </row>
    <row r="370" spans="2:30">
      <c r="B370" s="112"/>
      <c r="C370" s="113"/>
      <c r="D370" s="113"/>
      <c r="E370" s="113"/>
      <c r="F370" s="113"/>
      <c r="G370" s="113"/>
      <c r="H370" s="113"/>
      <c r="I370" s="113"/>
      <c r="J370" s="113"/>
      <c r="K370" s="113"/>
      <c r="L370" s="113"/>
      <c r="M370" s="113"/>
      <c r="N370" s="113"/>
      <c r="O370" s="113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  <c r="Z370" s="114"/>
      <c r="AA370" s="114"/>
      <c r="AB370" s="113"/>
      <c r="AC370" s="113"/>
      <c r="AD370" s="113"/>
    </row>
    <row r="371" spans="2:30">
      <c r="B371" s="112"/>
      <c r="C371" s="113"/>
      <c r="D371" s="113"/>
      <c r="E371" s="113"/>
      <c r="F371" s="113"/>
      <c r="G371" s="113"/>
      <c r="H371" s="113"/>
      <c r="I371" s="113"/>
      <c r="J371" s="113"/>
      <c r="K371" s="113"/>
      <c r="L371" s="113"/>
      <c r="M371" s="113"/>
      <c r="N371" s="113"/>
      <c r="O371" s="113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  <c r="Z371" s="114"/>
      <c r="AA371" s="114"/>
      <c r="AB371" s="113"/>
      <c r="AC371" s="113"/>
      <c r="AD371" s="113"/>
    </row>
    <row r="372" spans="2:30">
      <c r="B372" s="112"/>
      <c r="C372" s="113"/>
      <c r="D372" s="113"/>
      <c r="E372" s="113"/>
      <c r="F372" s="113"/>
      <c r="G372" s="113"/>
      <c r="H372" s="113"/>
      <c r="I372" s="113"/>
      <c r="J372" s="113"/>
      <c r="K372" s="113"/>
      <c r="L372" s="113"/>
      <c r="M372" s="113"/>
      <c r="N372" s="113"/>
      <c r="O372" s="113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  <c r="Z372" s="114"/>
      <c r="AA372" s="114"/>
      <c r="AB372" s="113"/>
      <c r="AC372" s="113"/>
      <c r="AD372" s="113"/>
    </row>
    <row r="373" spans="2:30">
      <c r="B373" s="112"/>
      <c r="C373" s="113"/>
      <c r="D373" s="113"/>
      <c r="E373" s="113"/>
      <c r="F373" s="113"/>
      <c r="G373" s="113"/>
      <c r="H373" s="113"/>
      <c r="I373" s="113"/>
      <c r="J373" s="113"/>
      <c r="K373" s="113"/>
      <c r="L373" s="113"/>
      <c r="M373" s="113"/>
      <c r="N373" s="113"/>
      <c r="O373" s="113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  <c r="AA373" s="114"/>
      <c r="AB373" s="113"/>
      <c r="AC373" s="113"/>
      <c r="AD373" s="113"/>
    </row>
    <row r="374" spans="2:30">
      <c r="B374" s="112"/>
      <c r="C374" s="113"/>
      <c r="D374" s="113"/>
      <c r="E374" s="113"/>
      <c r="F374" s="113"/>
      <c r="G374" s="113"/>
      <c r="H374" s="113"/>
      <c r="I374" s="113"/>
      <c r="J374" s="113"/>
      <c r="K374" s="113"/>
      <c r="L374" s="113"/>
      <c r="M374" s="113"/>
      <c r="N374" s="113"/>
      <c r="O374" s="113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  <c r="AA374" s="114"/>
      <c r="AB374" s="113"/>
      <c r="AC374" s="113"/>
      <c r="AD374" s="113"/>
    </row>
    <row r="375" spans="2:30">
      <c r="B375" s="112"/>
      <c r="C375" s="113"/>
      <c r="D375" s="113"/>
      <c r="E375" s="113"/>
      <c r="F375" s="113"/>
      <c r="G375" s="113"/>
      <c r="H375" s="113"/>
      <c r="I375" s="113"/>
      <c r="J375" s="113"/>
      <c r="K375" s="113"/>
      <c r="L375" s="113"/>
      <c r="M375" s="113"/>
      <c r="N375" s="113"/>
      <c r="O375" s="113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  <c r="AA375" s="114"/>
      <c r="AB375" s="113"/>
      <c r="AC375" s="113"/>
      <c r="AD375" s="113"/>
    </row>
    <row r="376" spans="2:30">
      <c r="B376" s="112"/>
      <c r="C376" s="113"/>
      <c r="D376" s="113"/>
      <c r="E376" s="113"/>
      <c r="F376" s="113"/>
      <c r="G376" s="113"/>
      <c r="H376" s="113"/>
      <c r="I376" s="113"/>
      <c r="J376" s="113"/>
      <c r="K376" s="113"/>
      <c r="L376" s="113"/>
      <c r="M376" s="113"/>
      <c r="N376" s="113"/>
      <c r="O376" s="113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  <c r="AA376" s="114"/>
      <c r="AB376" s="113"/>
      <c r="AC376" s="113"/>
      <c r="AD376" s="113"/>
    </row>
    <row r="377" spans="2:30">
      <c r="B377" s="112"/>
      <c r="C377" s="113"/>
      <c r="D377" s="113"/>
      <c r="E377" s="113"/>
      <c r="F377" s="113"/>
      <c r="G377" s="113"/>
      <c r="H377" s="113"/>
      <c r="I377" s="113"/>
      <c r="J377" s="113"/>
      <c r="K377" s="113"/>
      <c r="L377" s="113"/>
      <c r="M377" s="113"/>
      <c r="N377" s="113"/>
      <c r="O377" s="113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  <c r="Z377" s="114"/>
      <c r="AA377" s="114"/>
      <c r="AB377" s="113"/>
      <c r="AC377" s="113"/>
      <c r="AD377" s="113"/>
    </row>
    <row r="378" spans="2:30">
      <c r="B378" s="112"/>
      <c r="C378" s="113"/>
      <c r="D378" s="113"/>
      <c r="E378" s="113"/>
      <c r="F378" s="113"/>
      <c r="G378" s="113"/>
      <c r="H378" s="113"/>
      <c r="I378" s="113"/>
      <c r="J378" s="113"/>
      <c r="K378" s="113"/>
      <c r="L378" s="113"/>
      <c r="M378" s="113"/>
      <c r="N378" s="113"/>
      <c r="O378" s="113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  <c r="Z378" s="114"/>
      <c r="AA378" s="114"/>
      <c r="AB378" s="113"/>
      <c r="AC378" s="113"/>
      <c r="AD378" s="113"/>
    </row>
    <row r="379" spans="2:30">
      <c r="B379" s="112"/>
      <c r="C379" s="113"/>
      <c r="D379" s="113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113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  <c r="Z379" s="114"/>
      <c r="AA379" s="114"/>
      <c r="AB379" s="113"/>
      <c r="AC379" s="113"/>
      <c r="AD379" s="113"/>
    </row>
    <row r="380" spans="2:30">
      <c r="B380" s="112"/>
      <c r="C380" s="113"/>
      <c r="D380" s="113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113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  <c r="AA380" s="114"/>
      <c r="AB380" s="113"/>
      <c r="AC380" s="113"/>
      <c r="AD380" s="113"/>
    </row>
    <row r="381" spans="2:30">
      <c r="B381" s="112"/>
      <c r="C381" s="113"/>
      <c r="D381" s="113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  <c r="AA381" s="114"/>
      <c r="AB381" s="113"/>
      <c r="AC381" s="113"/>
      <c r="AD381" s="113"/>
    </row>
    <row r="382" spans="2:30">
      <c r="B382" s="112"/>
      <c r="C382" s="113"/>
      <c r="D382" s="113"/>
      <c r="E382" s="113"/>
      <c r="F382" s="113"/>
      <c r="G382" s="113"/>
      <c r="H382" s="113"/>
      <c r="I382" s="113"/>
      <c r="J382" s="113"/>
      <c r="K382" s="113"/>
      <c r="L382" s="113"/>
      <c r="M382" s="113"/>
      <c r="N382" s="113"/>
      <c r="O382" s="113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  <c r="AA382" s="114"/>
      <c r="AB382" s="113"/>
      <c r="AC382" s="113"/>
      <c r="AD382" s="113"/>
    </row>
    <row r="383" spans="2:30">
      <c r="B383" s="112"/>
      <c r="C383" s="113"/>
      <c r="D383" s="113"/>
      <c r="E383" s="113"/>
      <c r="F383" s="113"/>
      <c r="G383" s="113"/>
      <c r="H383" s="113"/>
      <c r="I383" s="113"/>
      <c r="J383" s="113"/>
      <c r="K383" s="113"/>
      <c r="L383" s="113"/>
      <c r="M383" s="113"/>
      <c r="N383" s="113"/>
      <c r="O383" s="113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  <c r="AA383" s="114"/>
      <c r="AB383" s="113"/>
      <c r="AC383" s="113"/>
      <c r="AD383" s="113"/>
    </row>
    <row r="384" spans="2:30">
      <c r="B384" s="112"/>
      <c r="C384" s="113"/>
      <c r="D384" s="113"/>
      <c r="E384" s="113"/>
      <c r="F384" s="113"/>
      <c r="G384" s="113"/>
      <c r="H384" s="113"/>
      <c r="I384" s="113"/>
      <c r="J384" s="113"/>
      <c r="K384" s="113"/>
      <c r="L384" s="113"/>
      <c r="M384" s="113"/>
      <c r="N384" s="113"/>
      <c r="O384" s="113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  <c r="Z384" s="114"/>
      <c r="AA384" s="114"/>
      <c r="AB384" s="113"/>
      <c r="AC384" s="113"/>
      <c r="AD384" s="113"/>
    </row>
    <row r="385" spans="2:30">
      <c r="B385" s="112"/>
      <c r="C385" s="113"/>
      <c r="D385" s="113"/>
      <c r="E385" s="113"/>
      <c r="F385" s="113"/>
      <c r="G385" s="113"/>
      <c r="H385" s="113"/>
      <c r="I385" s="113"/>
      <c r="J385" s="113"/>
      <c r="K385" s="113"/>
      <c r="L385" s="113"/>
      <c r="M385" s="113"/>
      <c r="N385" s="113"/>
      <c r="O385" s="113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  <c r="Z385" s="114"/>
      <c r="AA385" s="114"/>
      <c r="AB385" s="113"/>
      <c r="AC385" s="113"/>
      <c r="AD385" s="113"/>
    </row>
    <row r="386" spans="2:30">
      <c r="B386" s="113"/>
      <c r="C386" s="113"/>
      <c r="D386" s="113"/>
      <c r="E386" s="113"/>
      <c r="F386" s="113"/>
      <c r="G386" s="113"/>
      <c r="H386" s="113"/>
      <c r="I386" s="113"/>
      <c r="J386" s="113"/>
      <c r="K386" s="113"/>
      <c r="L386" s="113"/>
      <c r="M386" s="113"/>
      <c r="N386" s="113"/>
      <c r="O386" s="113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  <c r="Z386" s="114"/>
      <c r="AA386" s="114"/>
      <c r="AB386" s="113"/>
      <c r="AC386" s="113"/>
      <c r="AD386" s="113"/>
    </row>
    <row r="387" spans="2:30">
      <c r="B387" s="113"/>
      <c r="C387" s="113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113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  <c r="AA387" s="114"/>
      <c r="AB387" s="113"/>
      <c r="AC387" s="113"/>
      <c r="AD387" s="113"/>
    </row>
    <row r="388" spans="2:30">
      <c r="B388" s="113"/>
      <c r="C388" s="113"/>
      <c r="D388" s="113"/>
      <c r="E388" s="113"/>
      <c r="F388" s="113"/>
      <c r="G388" s="113"/>
      <c r="H388" s="113"/>
      <c r="I388" s="113"/>
      <c r="J388" s="113"/>
      <c r="K388" s="113"/>
      <c r="L388" s="113"/>
      <c r="M388" s="113"/>
      <c r="N388" s="113"/>
      <c r="O388" s="113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  <c r="AA388" s="114"/>
      <c r="AB388" s="113"/>
      <c r="AC388" s="113"/>
      <c r="AD388" s="113"/>
    </row>
    <row r="389" spans="2:30">
      <c r="B389" s="113"/>
      <c r="C389" s="113"/>
      <c r="D389" s="113"/>
      <c r="E389" s="113"/>
      <c r="F389" s="113"/>
      <c r="G389" s="113"/>
      <c r="H389" s="113"/>
      <c r="I389" s="113"/>
      <c r="J389" s="113"/>
      <c r="K389" s="113"/>
      <c r="L389" s="113"/>
      <c r="M389" s="113"/>
      <c r="N389" s="113"/>
      <c r="O389" s="113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  <c r="AA389" s="114"/>
      <c r="AB389" s="113"/>
      <c r="AC389" s="113"/>
      <c r="AD389" s="113"/>
    </row>
    <row r="390" spans="2:30">
      <c r="B390" s="113"/>
      <c r="C390" s="113"/>
      <c r="D390" s="113"/>
      <c r="E390" s="113"/>
      <c r="F390" s="113"/>
      <c r="G390" s="113"/>
      <c r="H390" s="113"/>
      <c r="I390" s="113"/>
      <c r="J390" s="113"/>
      <c r="K390" s="113"/>
      <c r="L390" s="113"/>
      <c r="M390" s="113"/>
      <c r="N390" s="113"/>
      <c r="O390" s="113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  <c r="AA390" s="114"/>
      <c r="AB390" s="113"/>
      <c r="AC390" s="113"/>
      <c r="AD390" s="113"/>
    </row>
    <row r="391" spans="2:30">
      <c r="B391" s="113"/>
      <c r="C391" s="113"/>
      <c r="D391" s="113"/>
      <c r="E391" s="113"/>
      <c r="F391" s="113"/>
      <c r="G391" s="113"/>
      <c r="H391" s="113"/>
      <c r="I391" s="113"/>
      <c r="J391" s="113"/>
      <c r="K391" s="113"/>
      <c r="L391" s="113"/>
      <c r="M391" s="113"/>
      <c r="N391" s="113"/>
      <c r="O391" s="113"/>
      <c r="P391" s="114"/>
      <c r="Q391" s="114"/>
      <c r="R391" s="114"/>
      <c r="S391" s="114"/>
      <c r="T391" s="114"/>
      <c r="U391" s="114"/>
      <c r="V391" s="114"/>
      <c r="W391" s="114"/>
      <c r="X391" s="114"/>
      <c r="Y391" s="114"/>
      <c r="Z391" s="114"/>
      <c r="AA391" s="114"/>
      <c r="AB391" s="113"/>
      <c r="AC391" s="113"/>
      <c r="AD391" s="113"/>
    </row>
    <row r="392" spans="2:30">
      <c r="B392" s="113"/>
      <c r="C392" s="113"/>
      <c r="D392" s="113"/>
      <c r="E392" s="113"/>
      <c r="F392" s="113"/>
      <c r="G392" s="113"/>
      <c r="H392" s="113"/>
      <c r="I392" s="113"/>
      <c r="J392" s="113"/>
      <c r="K392" s="113"/>
      <c r="L392" s="113"/>
      <c r="M392" s="113"/>
      <c r="N392" s="113"/>
      <c r="O392" s="113"/>
      <c r="P392" s="114"/>
      <c r="Q392" s="114"/>
      <c r="R392" s="114"/>
      <c r="S392" s="114"/>
      <c r="T392" s="114"/>
      <c r="U392" s="114"/>
      <c r="V392" s="114"/>
      <c r="W392" s="114"/>
      <c r="X392" s="114"/>
      <c r="Y392" s="114"/>
      <c r="Z392" s="114"/>
      <c r="AA392" s="114"/>
      <c r="AB392" s="113"/>
      <c r="AC392" s="113"/>
      <c r="AD392" s="113"/>
    </row>
    <row r="393" spans="2:30">
      <c r="B393" s="113"/>
      <c r="C393" s="113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113"/>
      <c r="P393" s="114"/>
      <c r="Q393" s="114"/>
      <c r="R393" s="114"/>
      <c r="S393" s="114"/>
      <c r="T393" s="114"/>
      <c r="U393" s="114"/>
      <c r="V393" s="114"/>
      <c r="W393" s="114"/>
      <c r="X393" s="114"/>
      <c r="Y393" s="114"/>
      <c r="Z393" s="114"/>
      <c r="AA393" s="114"/>
      <c r="AB393" s="113"/>
      <c r="AC393" s="113"/>
      <c r="AD393" s="113"/>
    </row>
    <row r="394" spans="2:30">
      <c r="B394" s="113"/>
      <c r="C394" s="113"/>
      <c r="D394" s="113"/>
      <c r="E394" s="113"/>
      <c r="F394" s="113"/>
      <c r="G394" s="113"/>
      <c r="H394" s="113"/>
      <c r="I394" s="113"/>
      <c r="J394" s="113"/>
      <c r="K394" s="113"/>
      <c r="L394" s="113"/>
      <c r="M394" s="113"/>
      <c r="N394" s="113"/>
      <c r="O394" s="113"/>
      <c r="P394" s="114"/>
      <c r="Q394" s="114"/>
      <c r="R394" s="114"/>
      <c r="S394" s="114"/>
      <c r="T394" s="114"/>
      <c r="U394" s="114"/>
      <c r="V394" s="114"/>
      <c r="W394" s="114"/>
      <c r="X394" s="114"/>
      <c r="Y394" s="114"/>
      <c r="Z394" s="114"/>
      <c r="AA394" s="114"/>
      <c r="AB394" s="113"/>
      <c r="AC394" s="113"/>
      <c r="AD394" s="113"/>
    </row>
    <row r="395" spans="2:30">
      <c r="B395" s="113"/>
      <c r="C395" s="113"/>
      <c r="D395" s="113"/>
      <c r="E395" s="113"/>
      <c r="F395" s="113"/>
      <c r="G395" s="113"/>
      <c r="H395" s="113"/>
      <c r="I395" s="113"/>
      <c r="J395" s="113"/>
      <c r="K395" s="113"/>
      <c r="L395" s="113"/>
      <c r="M395" s="113"/>
      <c r="N395" s="113"/>
      <c r="O395" s="113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  <c r="Z395" s="114"/>
      <c r="AA395" s="114"/>
      <c r="AB395" s="113"/>
      <c r="AC395" s="113"/>
      <c r="AD395" s="113"/>
    </row>
    <row r="396" spans="2:30">
      <c r="B396" s="113"/>
      <c r="C396" s="113"/>
      <c r="D396" s="113"/>
      <c r="E396" s="113"/>
      <c r="F396" s="113"/>
      <c r="G396" s="113"/>
      <c r="H396" s="113"/>
      <c r="I396" s="113"/>
      <c r="J396" s="113"/>
      <c r="K396" s="113"/>
      <c r="L396" s="113"/>
      <c r="M396" s="113"/>
      <c r="N396" s="113"/>
      <c r="O396" s="113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  <c r="Z396" s="114"/>
      <c r="AA396" s="114"/>
      <c r="AB396" s="113"/>
      <c r="AC396" s="113"/>
      <c r="AD396" s="113"/>
    </row>
    <row r="397" spans="2:30">
      <c r="B397" s="113"/>
      <c r="C397" s="113"/>
      <c r="D397" s="113"/>
      <c r="E397" s="113"/>
      <c r="F397" s="113"/>
      <c r="G397" s="113"/>
      <c r="H397" s="113"/>
      <c r="I397" s="113"/>
      <c r="J397" s="113"/>
      <c r="K397" s="113"/>
      <c r="L397" s="113"/>
      <c r="M397" s="113"/>
      <c r="N397" s="113"/>
      <c r="O397" s="113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  <c r="Z397" s="114"/>
      <c r="AA397" s="114"/>
      <c r="AB397" s="113"/>
      <c r="AC397" s="113"/>
      <c r="AD397" s="113"/>
    </row>
    <row r="398" spans="2:30">
      <c r="B398" s="113"/>
      <c r="C398" s="113"/>
      <c r="D398" s="113"/>
      <c r="E398" s="113"/>
      <c r="F398" s="113"/>
      <c r="G398" s="113"/>
      <c r="H398" s="113"/>
      <c r="I398" s="113"/>
      <c r="J398" s="113"/>
      <c r="K398" s="113"/>
      <c r="L398" s="113"/>
      <c r="M398" s="113"/>
      <c r="N398" s="113"/>
      <c r="O398" s="113"/>
      <c r="P398" s="114"/>
      <c r="Q398" s="114"/>
      <c r="R398" s="114"/>
      <c r="S398" s="114"/>
      <c r="T398" s="114"/>
      <c r="U398" s="114"/>
      <c r="V398" s="114"/>
      <c r="W398" s="114"/>
      <c r="X398" s="114"/>
      <c r="Y398" s="114"/>
      <c r="Z398" s="114"/>
      <c r="AA398" s="114"/>
      <c r="AB398" s="113"/>
      <c r="AC398" s="113"/>
      <c r="AD398" s="113"/>
    </row>
    <row r="399" spans="2:30">
      <c r="B399" s="113"/>
      <c r="C399" s="113"/>
      <c r="D399" s="113"/>
      <c r="E399" s="113"/>
      <c r="F399" s="113"/>
      <c r="G399" s="113"/>
      <c r="H399" s="113"/>
      <c r="I399" s="113"/>
      <c r="J399" s="113"/>
      <c r="K399" s="113"/>
      <c r="L399" s="113"/>
      <c r="M399" s="113"/>
      <c r="N399" s="113"/>
      <c r="O399" s="113"/>
      <c r="P399" s="114"/>
      <c r="Q399" s="114"/>
      <c r="R399" s="114"/>
      <c r="S399" s="114"/>
      <c r="T399" s="114"/>
      <c r="U399" s="114"/>
      <c r="V399" s="114"/>
      <c r="W399" s="114"/>
      <c r="X399" s="114"/>
      <c r="Y399" s="114"/>
      <c r="Z399" s="114"/>
      <c r="AA399" s="114"/>
      <c r="AB399" s="113"/>
      <c r="AC399" s="113"/>
      <c r="AD399" s="113"/>
    </row>
    <row r="400" spans="2:30">
      <c r="B400" s="113"/>
      <c r="C400" s="113"/>
      <c r="D400" s="113"/>
      <c r="E400" s="113"/>
      <c r="F400" s="113"/>
      <c r="G400" s="113"/>
      <c r="H400" s="113"/>
      <c r="I400" s="113"/>
      <c r="J400" s="113"/>
      <c r="K400" s="113"/>
      <c r="L400" s="113"/>
      <c r="M400" s="113"/>
      <c r="N400" s="113"/>
      <c r="O400" s="113"/>
      <c r="P400" s="114"/>
      <c r="Q400" s="114"/>
      <c r="R400" s="114"/>
      <c r="S400" s="114"/>
      <c r="T400" s="114"/>
      <c r="U400" s="114"/>
      <c r="V400" s="114"/>
      <c r="W400" s="114"/>
      <c r="X400" s="114"/>
      <c r="Y400" s="114"/>
      <c r="Z400" s="114"/>
      <c r="AA400" s="114"/>
      <c r="AB400" s="113"/>
      <c r="AC400" s="113"/>
      <c r="AD400" s="113"/>
    </row>
    <row r="401" spans="2:30">
      <c r="B401" s="113"/>
      <c r="C401" s="113"/>
      <c r="D401" s="113"/>
      <c r="E401" s="113"/>
      <c r="F401" s="113"/>
      <c r="G401" s="113"/>
      <c r="H401" s="113"/>
      <c r="I401" s="113"/>
      <c r="J401" s="113"/>
      <c r="K401" s="113"/>
      <c r="L401" s="113"/>
      <c r="M401" s="113"/>
      <c r="N401" s="113"/>
      <c r="O401" s="113"/>
      <c r="P401" s="114"/>
      <c r="Q401" s="114"/>
      <c r="R401" s="114"/>
      <c r="S401" s="114"/>
      <c r="T401" s="114"/>
      <c r="U401" s="114"/>
      <c r="V401" s="114"/>
      <c r="W401" s="114"/>
      <c r="X401" s="114"/>
      <c r="Y401" s="114"/>
      <c r="Z401" s="114"/>
      <c r="AA401" s="114"/>
      <c r="AB401" s="113"/>
      <c r="AC401" s="113"/>
      <c r="AD401" s="113"/>
    </row>
    <row r="402" spans="2:30">
      <c r="B402" s="113"/>
      <c r="C402" s="113"/>
      <c r="D402" s="113"/>
      <c r="E402" s="113"/>
      <c r="F402" s="113"/>
      <c r="G402" s="113"/>
      <c r="H402" s="113"/>
      <c r="I402" s="113"/>
      <c r="J402" s="113"/>
      <c r="K402" s="113"/>
      <c r="L402" s="113"/>
      <c r="M402" s="113"/>
      <c r="N402" s="113"/>
      <c r="O402" s="113"/>
      <c r="P402" s="114"/>
      <c r="Q402" s="114"/>
      <c r="R402" s="114"/>
      <c r="S402" s="114"/>
      <c r="T402" s="114"/>
      <c r="U402" s="114"/>
      <c r="V402" s="114"/>
      <c r="W402" s="114"/>
      <c r="X402" s="114"/>
      <c r="Y402" s="114"/>
      <c r="Z402" s="114"/>
      <c r="AA402" s="114"/>
      <c r="AB402" s="113"/>
      <c r="AC402" s="113"/>
      <c r="AD402" s="113"/>
    </row>
    <row r="403" spans="2:30">
      <c r="B403" s="113"/>
      <c r="C403" s="113"/>
      <c r="D403" s="113"/>
      <c r="E403" s="113"/>
      <c r="F403" s="113"/>
      <c r="G403" s="113"/>
      <c r="H403" s="113"/>
      <c r="I403" s="113"/>
      <c r="J403" s="113"/>
      <c r="K403" s="113"/>
      <c r="L403" s="113"/>
      <c r="M403" s="113"/>
      <c r="N403" s="113"/>
      <c r="O403" s="113"/>
      <c r="P403" s="114"/>
      <c r="Q403" s="114"/>
      <c r="R403" s="114"/>
      <c r="S403" s="114"/>
      <c r="T403" s="114"/>
      <c r="U403" s="114"/>
      <c r="V403" s="114"/>
      <c r="W403" s="114"/>
      <c r="X403" s="114"/>
      <c r="Y403" s="114"/>
      <c r="Z403" s="114"/>
      <c r="AA403" s="114"/>
      <c r="AB403" s="113"/>
      <c r="AC403" s="113"/>
      <c r="AD403" s="113"/>
    </row>
    <row r="404" spans="2:30">
      <c r="B404" s="113"/>
      <c r="C404" s="113"/>
      <c r="D404" s="113"/>
      <c r="E404" s="113"/>
      <c r="F404" s="113"/>
      <c r="G404" s="113"/>
      <c r="H404" s="113"/>
      <c r="I404" s="113"/>
      <c r="J404" s="113"/>
      <c r="K404" s="113"/>
      <c r="L404" s="113"/>
      <c r="M404" s="113"/>
      <c r="N404" s="113"/>
      <c r="O404" s="113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  <c r="Z404" s="114"/>
      <c r="AA404" s="114"/>
      <c r="AB404" s="113"/>
      <c r="AC404" s="113"/>
      <c r="AD404" s="113"/>
    </row>
    <row r="405" spans="2:30">
      <c r="B405" s="113"/>
      <c r="C405" s="113"/>
      <c r="D405" s="113"/>
      <c r="E405" s="113"/>
      <c r="F405" s="113"/>
      <c r="G405" s="113"/>
      <c r="H405" s="113"/>
      <c r="I405" s="113"/>
      <c r="J405" s="113"/>
      <c r="K405" s="113"/>
      <c r="L405" s="113"/>
      <c r="M405" s="113"/>
      <c r="N405" s="113"/>
      <c r="O405" s="113"/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  <c r="Z405" s="114"/>
      <c r="AA405" s="114"/>
      <c r="AB405" s="113"/>
      <c r="AC405" s="113"/>
      <c r="AD405" s="113"/>
    </row>
    <row r="406" spans="2:30">
      <c r="B406" s="113"/>
      <c r="C406" s="113"/>
      <c r="D406" s="113"/>
      <c r="E406" s="113"/>
      <c r="F406" s="113"/>
      <c r="G406" s="113"/>
      <c r="H406" s="113"/>
      <c r="I406" s="113"/>
      <c r="J406" s="113"/>
      <c r="K406" s="113"/>
      <c r="L406" s="113"/>
      <c r="M406" s="113"/>
      <c r="N406" s="113"/>
      <c r="O406" s="113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  <c r="Z406" s="114"/>
      <c r="AA406" s="114"/>
      <c r="AB406" s="113"/>
      <c r="AC406" s="113"/>
      <c r="AD406" s="113"/>
    </row>
    <row r="407" spans="2:30">
      <c r="B407" s="113"/>
      <c r="C407" s="113"/>
      <c r="D407" s="113"/>
      <c r="E407" s="113"/>
      <c r="F407" s="113"/>
      <c r="G407" s="113"/>
      <c r="H407" s="113"/>
      <c r="I407" s="113"/>
      <c r="J407" s="113"/>
      <c r="K407" s="113"/>
      <c r="L407" s="113"/>
      <c r="M407" s="113"/>
      <c r="N407" s="113"/>
      <c r="O407" s="113"/>
      <c r="P407" s="114"/>
      <c r="Q407" s="114"/>
      <c r="R407" s="114"/>
      <c r="S407" s="114"/>
      <c r="T407" s="114"/>
      <c r="U407" s="114"/>
      <c r="V407" s="114"/>
      <c r="W407" s="114"/>
      <c r="X407" s="114"/>
      <c r="Y407" s="114"/>
      <c r="Z407" s="114"/>
      <c r="AA407" s="114"/>
      <c r="AB407" s="113"/>
      <c r="AC407" s="113"/>
      <c r="AD407" s="113"/>
    </row>
    <row r="408" spans="2:30">
      <c r="B408" s="113"/>
      <c r="C408" s="113"/>
      <c r="D408" s="113"/>
      <c r="E408" s="113"/>
      <c r="F408" s="113"/>
      <c r="G408" s="113"/>
      <c r="H408" s="113"/>
      <c r="I408" s="113"/>
      <c r="J408" s="113"/>
      <c r="K408" s="113"/>
      <c r="L408" s="113"/>
      <c r="M408" s="113"/>
      <c r="N408" s="113"/>
      <c r="O408" s="113"/>
      <c r="P408" s="114"/>
      <c r="Q408" s="114"/>
      <c r="R408" s="114"/>
      <c r="S408" s="114"/>
      <c r="T408" s="114"/>
      <c r="U408" s="114"/>
      <c r="V408" s="114"/>
      <c r="W408" s="114"/>
      <c r="X408" s="114"/>
      <c r="Y408" s="114"/>
      <c r="Z408" s="114"/>
      <c r="AA408" s="114"/>
      <c r="AB408" s="113"/>
      <c r="AC408" s="113"/>
      <c r="AD408" s="113"/>
    </row>
    <row r="409" spans="2:30">
      <c r="B409" s="113"/>
      <c r="C409" s="113"/>
      <c r="D409" s="113"/>
      <c r="E409" s="113"/>
      <c r="F409" s="113"/>
      <c r="G409" s="113"/>
      <c r="H409" s="113"/>
      <c r="I409" s="113"/>
      <c r="J409" s="113"/>
      <c r="K409" s="113"/>
      <c r="L409" s="113"/>
      <c r="M409" s="113"/>
      <c r="N409" s="113"/>
      <c r="O409" s="113"/>
      <c r="P409" s="114"/>
      <c r="Q409" s="114"/>
      <c r="R409" s="114"/>
      <c r="S409" s="114"/>
      <c r="T409" s="114"/>
      <c r="U409" s="114"/>
      <c r="V409" s="114"/>
      <c r="W409" s="114"/>
      <c r="X409" s="114"/>
      <c r="Y409" s="114"/>
      <c r="Z409" s="114"/>
      <c r="AA409" s="114"/>
      <c r="AB409" s="113"/>
      <c r="AC409" s="113"/>
      <c r="AD409" s="113"/>
    </row>
    <row r="410" spans="2:30">
      <c r="B410" s="113"/>
      <c r="C410" s="113"/>
      <c r="D410" s="113"/>
      <c r="E410" s="113"/>
      <c r="F410" s="113"/>
      <c r="G410" s="113"/>
      <c r="H410" s="113"/>
      <c r="I410" s="113"/>
      <c r="J410" s="113"/>
      <c r="K410" s="113"/>
      <c r="L410" s="113"/>
      <c r="M410" s="113"/>
      <c r="N410" s="113"/>
      <c r="O410" s="113"/>
      <c r="P410" s="114"/>
      <c r="Q410" s="114"/>
      <c r="R410" s="114"/>
      <c r="S410" s="114"/>
      <c r="T410" s="114"/>
      <c r="U410" s="114"/>
      <c r="V410" s="114"/>
      <c r="W410" s="114"/>
      <c r="X410" s="114"/>
      <c r="Y410" s="114"/>
      <c r="Z410" s="114"/>
      <c r="AA410" s="114"/>
      <c r="AB410" s="113"/>
      <c r="AC410" s="113"/>
      <c r="AD410" s="113"/>
    </row>
    <row r="411" spans="2:30">
      <c r="B411" s="113"/>
      <c r="C411" s="113"/>
      <c r="D411" s="113"/>
      <c r="E411" s="113"/>
      <c r="F411" s="113"/>
      <c r="G411" s="113"/>
      <c r="H411" s="113"/>
      <c r="I411" s="113"/>
      <c r="J411" s="113"/>
      <c r="K411" s="113"/>
      <c r="L411" s="113"/>
      <c r="M411" s="113"/>
      <c r="N411" s="113"/>
      <c r="O411" s="113"/>
      <c r="P411" s="114"/>
      <c r="Q411" s="114"/>
      <c r="R411" s="114"/>
      <c r="S411" s="114"/>
      <c r="T411" s="114"/>
      <c r="U411" s="114"/>
      <c r="V411" s="114"/>
      <c r="W411" s="114"/>
      <c r="X411" s="114"/>
      <c r="Y411" s="114"/>
      <c r="Z411" s="114"/>
      <c r="AA411" s="114"/>
      <c r="AB411" s="113"/>
      <c r="AC411" s="113"/>
      <c r="AD411" s="113"/>
    </row>
    <row r="412" spans="2:30">
      <c r="B412" s="113"/>
      <c r="C412" s="113"/>
      <c r="D412" s="113"/>
      <c r="E412" s="113"/>
      <c r="F412" s="113"/>
      <c r="G412" s="113"/>
      <c r="H412" s="113"/>
      <c r="I412" s="113"/>
      <c r="J412" s="113"/>
      <c r="K412" s="113"/>
      <c r="L412" s="113"/>
      <c r="M412" s="113"/>
      <c r="N412" s="113"/>
      <c r="O412" s="113"/>
      <c r="P412" s="114"/>
      <c r="Q412" s="114"/>
      <c r="R412" s="114"/>
      <c r="S412" s="114"/>
      <c r="T412" s="114"/>
      <c r="U412" s="114"/>
      <c r="V412" s="114"/>
      <c r="W412" s="114"/>
      <c r="X412" s="114"/>
      <c r="Y412" s="114"/>
      <c r="Z412" s="114"/>
      <c r="AA412" s="114"/>
      <c r="AB412" s="113"/>
      <c r="AC412" s="113"/>
      <c r="AD412" s="113"/>
    </row>
    <row r="413" spans="2:30">
      <c r="B413" s="113"/>
      <c r="C413" s="113"/>
      <c r="D413" s="113"/>
      <c r="E413" s="113"/>
      <c r="F413" s="113"/>
      <c r="G413" s="113"/>
      <c r="H413" s="113"/>
      <c r="I413" s="113"/>
      <c r="J413" s="113"/>
      <c r="K413" s="113"/>
      <c r="L413" s="113"/>
      <c r="M413" s="113"/>
      <c r="N413" s="113"/>
      <c r="O413" s="113"/>
      <c r="P413" s="114"/>
      <c r="Q413" s="114"/>
      <c r="R413" s="114"/>
      <c r="S413" s="114"/>
      <c r="T413" s="114"/>
      <c r="U413" s="114"/>
      <c r="V413" s="114"/>
      <c r="W413" s="114"/>
      <c r="X413" s="114"/>
      <c r="Y413" s="114"/>
      <c r="Z413" s="114"/>
      <c r="AA413" s="114"/>
      <c r="AB413" s="113"/>
      <c r="AC413" s="113"/>
      <c r="AD413" s="113"/>
    </row>
    <row r="414" spans="2:30">
      <c r="B414" s="113"/>
      <c r="C414" s="113"/>
      <c r="D414" s="113"/>
      <c r="E414" s="113"/>
      <c r="F414" s="113"/>
      <c r="G414" s="113"/>
      <c r="H414" s="113"/>
      <c r="I414" s="113"/>
      <c r="J414" s="113"/>
      <c r="K414" s="113"/>
      <c r="L414" s="113"/>
      <c r="M414" s="113"/>
      <c r="N414" s="113"/>
      <c r="O414" s="113"/>
      <c r="P414" s="114"/>
      <c r="Q414" s="114"/>
      <c r="R414" s="114"/>
      <c r="S414" s="114"/>
      <c r="T414" s="114"/>
      <c r="U414" s="114"/>
      <c r="V414" s="114"/>
      <c r="W414" s="114"/>
      <c r="X414" s="114"/>
      <c r="Y414" s="114"/>
      <c r="Z414" s="114"/>
      <c r="AA414" s="114"/>
      <c r="AB414" s="113"/>
      <c r="AC414" s="113"/>
      <c r="AD414" s="113"/>
    </row>
    <row r="415" spans="2:30">
      <c r="B415" s="113"/>
      <c r="C415" s="113"/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113"/>
      <c r="P415" s="114"/>
      <c r="Q415" s="114"/>
      <c r="R415" s="114"/>
      <c r="S415" s="114"/>
      <c r="T415" s="114"/>
      <c r="U415" s="114"/>
      <c r="V415" s="114"/>
      <c r="W415" s="114"/>
      <c r="X415" s="114"/>
      <c r="Y415" s="114"/>
      <c r="Z415" s="114"/>
      <c r="AA415" s="114"/>
      <c r="AB415" s="113"/>
      <c r="AC415" s="113"/>
      <c r="AD415" s="113"/>
    </row>
    <row r="416" spans="2:30">
      <c r="B416" s="113"/>
      <c r="C416" s="113"/>
      <c r="D416" s="113"/>
      <c r="E416" s="113"/>
      <c r="F416" s="113"/>
      <c r="G416" s="113"/>
      <c r="H416" s="113"/>
      <c r="I416" s="113"/>
      <c r="J416" s="113"/>
      <c r="K416" s="113"/>
      <c r="L416" s="113"/>
      <c r="M416" s="113"/>
      <c r="N416" s="113"/>
      <c r="O416" s="113"/>
      <c r="P416" s="114"/>
      <c r="Q416" s="114"/>
      <c r="R416" s="114"/>
      <c r="S416" s="114"/>
      <c r="T416" s="114"/>
      <c r="U416" s="114"/>
      <c r="V416" s="114"/>
      <c r="W416" s="114"/>
      <c r="X416" s="114"/>
      <c r="Y416" s="114"/>
      <c r="Z416" s="114"/>
      <c r="AA416" s="114"/>
      <c r="AB416" s="113"/>
      <c r="AC416" s="113"/>
      <c r="AD416" s="113"/>
    </row>
    <row r="417" spans="2:30">
      <c r="B417" s="113"/>
      <c r="C417" s="113"/>
      <c r="D417" s="113"/>
      <c r="E417" s="113"/>
      <c r="F417" s="113"/>
      <c r="G417" s="113"/>
      <c r="H417" s="113"/>
      <c r="I417" s="113"/>
      <c r="J417" s="113"/>
      <c r="K417" s="113"/>
      <c r="L417" s="113"/>
      <c r="M417" s="113"/>
      <c r="N417" s="113"/>
      <c r="O417" s="113"/>
      <c r="P417" s="114"/>
      <c r="Q417" s="114"/>
      <c r="R417" s="114"/>
      <c r="S417" s="114"/>
      <c r="T417" s="114"/>
      <c r="U417" s="114"/>
      <c r="V417" s="114"/>
      <c r="W417" s="114"/>
      <c r="X417" s="114"/>
      <c r="Y417" s="114"/>
      <c r="Z417" s="114"/>
      <c r="AA417" s="114"/>
      <c r="AB417" s="113"/>
      <c r="AC417" s="113"/>
      <c r="AD417" s="113"/>
    </row>
    <row r="418" spans="2:30">
      <c r="B418" s="113"/>
      <c r="C418" s="113"/>
      <c r="D418" s="113"/>
      <c r="E418" s="113"/>
      <c r="F418" s="113"/>
      <c r="G418" s="113"/>
      <c r="H418" s="113"/>
      <c r="I418" s="113"/>
      <c r="J418" s="113"/>
      <c r="K418" s="113"/>
      <c r="L418" s="113"/>
      <c r="M418" s="113"/>
      <c r="N418" s="113"/>
      <c r="O418" s="113"/>
      <c r="P418" s="114"/>
      <c r="Q418" s="114"/>
      <c r="R418" s="114"/>
      <c r="S418" s="114"/>
      <c r="T418" s="114"/>
      <c r="U418" s="114"/>
      <c r="V418" s="114"/>
      <c r="W418" s="114"/>
      <c r="X418" s="114"/>
      <c r="Y418" s="114"/>
      <c r="Z418" s="114"/>
      <c r="AA418" s="114"/>
      <c r="AB418" s="113"/>
      <c r="AC418" s="113"/>
      <c r="AD418" s="113"/>
    </row>
    <row r="419" spans="2:30">
      <c r="B419" s="113"/>
      <c r="C419" s="113"/>
      <c r="D419" s="113"/>
      <c r="E419" s="113"/>
      <c r="F419" s="113"/>
      <c r="G419" s="113"/>
      <c r="H419" s="113"/>
      <c r="I419" s="113"/>
      <c r="J419" s="113"/>
      <c r="K419" s="113"/>
      <c r="L419" s="113"/>
      <c r="M419" s="113"/>
      <c r="N419" s="113"/>
      <c r="O419" s="113"/>
      <c r="P419" s="114"/>
      <c r="Q419" s="114"/>
      <c r="R419" s="114"/>
      <c r="S419" s="114"/>
      <c r="T419" s="114"/>
      <c r="U419" s="114"/>
      <c r="V419" s="114"/>
      <c r="W419" s="114"/>
      <c r="X419" s="114"/>
      <c r="Y419" s="114"/>
      <c r="Z419" s="114"/>
      <c r="AA419" s="114"/>
      <c r="AB419" s="113"/>
      <c r="AC419" s="113"/>
      <c r="AD419" s="113"/>
    </row>
    <row r="420" spans="2:30">
      <c r="B420" s="113"/>
      <c r="C420" s="113"/>
      <c r="D420" s="113"/>
      <c r="E420" s="113"/>
      <c r="F420" s="113"/>
      <c r="G420" s="113"/>
      <c r="H420" s="113"/>
      <c r="I420" s="113"/>
      <c r="J420" s="113"/>
      <c r="K420" s="113"/>
      <c r="L420" s="113"/>
      <c r="M420" s="113"/>
      <c r="N420" s="113"/>
      <c r="O420" s="113"/>
      <c r="P420" s="114"/>
      <c r="Q420" s="114"/>
      <c r="R420" s="114"/>
      <c r="S420" s="114"/>
      <c r="T420" s="114"/>
      <c r="U420" s="114"/>
      <c r="V420" s="114"/>
      <c r="W420" s="114"/>
      <c r="X420" s="114"/>
      <c r="Y420" s="114"/>
      <c r="Z420" s="114"/>
      <c r="AA420" s="114"/>
      <c r="AB420" s="113"/>
      <c r="AC420" s="113"/>
      <c r="AD420" s="113"/>
    </row>
    <row r="421" spans="2:30">
      <c r="B421" s="113"/>
      <c r="C421" s="113"/>
      <c r="D421" s="113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113"/>
      <c r="P421" s="114"/>
      <c r="Q421" s="114"/>
      <c r="R421" s="114"/>
      <c r="S421" s="114"/>
      <c r="T421" s="114"/>
      <c r="U421" s="114"/>
      <c r="V421" s="114"/>
      <c r="W421" s="114"/>
      <c r="X421" s="114"/>
      <c r="Y421" s="114"/>
      <c r="Z421" s="114"/>
      <c r="AA421" s="114"/>
      <c r="AB421" s="113"/>
      <c r="AC421" s="113"/>
      <c r="AD421" s="113"/>
    </row>
    <row r="422" spans="2:30">
      <c r="B422" s="113"/>
      <c r="C422" s="113"/>
      <c r="D422" s="113"/>
      <c r="E422" s="113"/>
      <c r="F422" s="113"/>
      <c r="G422" s="113"/>
      <c r="H422" s="113"/>
      <c r="I422" s="113"/>
      <c r="J422" s="113"/>
      <c r="K422" s="113"/>
      <c r="L422" s="113"/>
      <c r="M422" s="113"/>
      <c r="N422" s="113"/>
      <c r="O422" s="113"/>
      <c r="P422" s="114"/>
      <c r="Q422" s="114"/>
      <c r="R422" s="114"/>
      <c r="S422" s="114"/>
      <c r="T422" s="114"/>
      <c r="U422" s="114"/>
      <c r="V422" s="114"/>
      <c r="W422" s="114"/>
      <c r="X422" s="114"/>
      <c r="Y422" s="114"/>
      <c r="Z422" s="114"/>
      <c r="AA422" s="114"/>
      <c r="AB422" s="113"/>
      <c r="AC422" s="113"/>
      <c r="AD422" s="113"/>
    </row>
    <row r="423" spans="2:30">
      <c r="B423" s="113"/>
      <c r="C423" s="113"/>
      <c r="D423" s="113"/>
      <c r="E423" s="113"/>
      <c r="F423" s="113"/>
      <c r="G423" s="113"/>
      <c r="H423" s="113"/>
      <c r="I423" s="113"/>
      <c r="J423" s="113"/>
      <c r="K423" s="113"/>
      <c r="L423" s="113"/>
      <c r="M423" s="113"/>
      <c r="N423" s="113"/>
      <c r="O423" s="113"/>
      <c r="P423" s="114"/>
      <c r="Q423" s="114"/>
      <c r="R423" s="114"/>
      <c r="S423" s="114"/>
      <c r="T423" s="114"/>
      <c r="U423" s="114"/>
      <c r="V423" s="114"/>
      <c r="W423" s="114"/>
      <c r="X423" s="114"/>
      <c r="Y423" s="114"/>
      <c r="Z423" s="114"/>
      <c r="AA423" s="114"/>
      <c r="AB423" s="113"/>
      <c r="AC423" s="113"/>
      <c r="AD423" s="113"/>
    </row>
    <row r="424" spans="2:30">
      <c r="B424" s="113"/>
      <c r="C424" s="113"/>
      <c r="D424" s="113"/>
      <c r="E424" s="113"/>
      <c r="F424" s="113"/>
      <c r="G424" s="113"/>
      <c r="H424" s="113"/>
      <c r="I424" s="113"/>
      <c r="J424" s="113"/>
      <c r="K424" s="113"/>
      <c r="L424" s="113"/>
      <c r="M424" s="113"/>
      <c r="N424" s="113"/>
      <c r="O424" s="113"/>
      <c r="P424" s="114"/>
      <c r="Q424" s="114"/>
      <c r="R424" s="114"/>
      <c r="S424" s="114"/>
      <c r="T424" s="114"/>
      <c r="U424" s="114"/>
      <c r="V424" s="114"/>
      <c r="W424" s="114"/>
      <c r="X424" s="114"/>
      <c r="Y424" s="114"/>
      <c r="Z424" s="114"/>
      <c r="AA424" s="114"/>
      <c r="AB424" s="113"/>
      <c r="AC424" s="113"/>
      <c r="AD424" s="113"/>
    </row>
    <row r="425" spans="2:30">
      <c r="B425" s="113"/>
      <c r="C425" s="113"/>
      <c r="D425" s="113"/>
      <c r="E425" s="113"/>
      <c r="F425" s="113"/>
      <c r="G425" s="113"/>
      <c r="H425" s="113"/>
      <c r="I425" s="113"/>
      <c r="J425" s="113"/>
      <c r="K425" s="113"/>
      <c r="L425" s="113"/>
      <c r="M425" s="113"/>
      <c r="N425" s="113"/>
      <c r="O425" s="113"/>
      <c r="P425" s="114"/>
      <c r="Q425" s="114"/>
      <c r="R425" s="114"/>
      <c r="S425" s="114"/>
      <c r="T425" s="114"/>
      <c r="U425" s="114"/>
      <c r="V425" s="114"/>
      <c r="W425" s="114"/>
      <c r="X425" s="114"/>
      <c r="Y425" s="114"/>
      <c r="Z425" s="114"/>
      <c r="AA425" s="114"/>
      <c r="AB425" s="113"/>
      <c r="AC425" s="113"/>
      <c r="AD425" s="113"/>
    </row>
    <row r="426" spans="2:30">
      <c r="B426" s="113"/>
      <c r="C426" s="113"/>
      <c r="D426" s="113"/>
      <c r="E426" s="113"/>
      <c r="F426" s="113"/>
      <c r="G426" s="113"/>
      <c r="H426" s="113"/>
      <c r="I426" s="113"/>
      <c r="J426" s="113"/>
      <c r="K426" s="113"/>
      <c r="L426" s="113"/>
      <c r="M426" s="113"/>
      <c r="N426" s="113"/>
      <c r="O426" s="113"/>
      <c r="P426" s="114"/>
      <c r="Q426" s="114"/>
      <c r="R426" s="114"/>
      <c r="S426" s="114"/>
      <c r="T426" s="114"/>
      <c r="U426" s="114"/>
      <c r="V426" s="114"/>
      <c r="W426" s="114"/>
      <c r="X426" s="114"/>
      <c r="Y426" s="114"/>
      <c r="Z426" s="114"/>
      <c r="AA426" s="114"/>
      <c r="AB426" s="113"/>
      <c r="AC426" s="113"/>
      <c r="AD426" s="113"/>
    </row>
    <row r="427" spans="2:30">
      <c r="B427" s="113"/>
      <c r="C427" s="113"/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113"/>
      <c r="P427" s="114"/>
      <c r="Q427" s="114"/>
      <c r="R427" s="114"/>
      <c r="S427" s="114"/>
      <c r="T427" s="114"/>
      <c r="U427" s="114"/>
      <c r="V427" s="114"/>
      <c r="W427" s="114"/>
      <c r="X427" s="114"/>
      <c r="Y427" s="114"/>
      <c r="Z427" s="114"/>
      <c r="AA427" s="114"/>
      <c r="AB427" s="113"/>
      <c r="AC427" s="113"/>
      <c r="AD427" s="113"/>
    </row>
    <row r="428" spans="2:30">
      <c r="B428" s="113"/>
      <c r="C428" s="113"/>
      <c r="D428" s="113"/>
      <c r="E428" s="113"/>
      <c r="F428" s="113"/>
      <c r="G428" s="113"/>
      <c r="H428" s="113"/>
      <c r="I428" s="113"/>
      <c r="J428" s="113"/>
      <c r="K428" s="113"/>
      <c r="L428" s="113"/>
      <c r="M428" s="113"/>
      <c r="N428" s="113"/>
      <c r="O428" s="113"/>
      <c r="P428" s="114"/>
      <c r="Q428" s="114"/>
      <c r="R428" s="114"/>
      <c r="S428" s="114"/>
      <c r="T428" s="114"/>
      <c r="U428" s="114"/>
      <c r="V428" s="114"/>
      <c r="W428" s="114"/>
      <c r="X428" s="114"/>
      <c r="Y428" s="114"/>
      <c r="Z428" s="114"/>
      <c r="AA428" s="114"/>
      <c r="AB428" s="113"/>
      <c r="AC428" s="113"/>
      <c r="AD428" s="113"/>
    </row>
    <row r="429" spans="2:30">
      <c r="B429" s="113"/>
      <c r="C429" s="113"/>
      <c r="D429" s="113"/>
      <c r="E429" s="113"/>
      <c r="F429" s="113"/>
      <c r="G429" s="113"/>
      <c r="H429" s="113"/>
      <c r="I429" s="113"/>
      <c r="J429" s="113"/>
      <c r="K429" s="113"/>
      <c r="L429" s="113"/>
      <c r="M429" s="113"/>
      <c r="N429" s="113"/>
      <c r="O429" s="113"/>
      <c r="P429" s="114"/>
      <c r="Q429" s="114"/>
      <c r="R429" s="114"/>
      <c r="S429" s="114"/>
      <c r="T429" s="114"/>
      <c r="U429" s="114"/>
      <c r="V429" s="114"/>
      <c r="W429" s="114"/>
      <c r="X429" s="114"/>
      <c r="Y429" s="114"/>
      <c r="Z429" s="114"/>
      <c r="AA429" s="114"/>
      <c r="AB429" s="113"/>
      <c r="AC429" s="113"/>
      <c r="AD429" s="113"/>
    </row>
    <row r="430" spans="2:30">
      <c r="B430" s="113"/>
      <c r="C430" s="113"/>
      <c r="D430" s="113"/>
      <c r="E430" s="113"/>
      <c r="F430" s="113"/>
      <c r="G430" s="113"/>
      <c r="H430" s="113"/>
      <c r="I430" s="113"/>
      <c r="J430" s="113"/>
      <c r="K430" s="113"/>
      <c r="L430" s="113"/>
      <c r="M430" s="113"/>
      <c r="N430" s="113"/>
      <c r="O430" s="113"/>
      <c r="P430" s="114"/>
      <c r="Q430" s="114"/>
      <c r="R430" s="114"/>
      <c r="S430" s="114"/>
      <c r="T430" s="114"/>
      <c r="U430" s="114"/>
      <c r="V430" s="114"/>
      <c r="W430" s="114"/>
      <c r="X430" s="114"/>
      <c r="Y430" s="114"/>
      <c r="Z430" s="114"/>
      <c r="AA430" s="114"/>
      <c r="AB430" s="113"/>
      <c r="AC430" s="113"/>
      <c r="AD430" s="113"/>
    </row>
    <row r="431" spans="2:30">
      <c r="B431" s="113"/>
      <c r="C431" s="113"/>
      <c r="D431" s="113"/>
      <c r="E431" s="113"/>
      <c r="F431" s="113"/>
      <c r="G431" s="113"/>
      <c r="H431" s="113"/>
      <c r="I431" s="113"/>
      <c r="J431" s="113"/>
      <c r="K431" s="113"/>
      <c r="L431" s="113"/>
      <c r="M431" s="113"/>
      <c r="N431" s="113"/>
      <c r="O431" s="113"/>
      <c r="P431" s="114"/>
      <c r="Q431" s="114"/>
      <c r="R431" s="114"/>
      <c r="S431" s="114"/>
      <c r="T431" s="114"/>
      <c r="U431" s="114"/>
      <c r="V431" s="114"/>
      <c r="W431" s="114"/>
      <c r="X431" s="114"/>
      <c r="Y431" s="114"/>
      <c r="Z431" s="114"/>
      <c r="AA431" s="114"/>
      <c r="AB431" s="113"/>
      <c r="AC431" s="113"/>
      <c r="AD431" s="113"/>
    </row>
    <row r="432" spans="2:30">
      <c r="B432" s="113"/>
      <c r="C432" s="113"/>
      <c r="D432" s="113"/>
      <c r="E432" s="113"/>
      <c r="F432" s="113"/>
      <c r="G432" s="113"/>
      <c r="H432" s="113"/>
      <c r="I432" s="113"/>
      <c r="J432" s="113"/>
      <c r="K432" s="113"/>
      <c r="L432" s="113"/>
      <c r="M432" s="113"/>
      <c r="N432" s="113"/>
      <c r="O432" s="113"/>
      <c r="P432" s="114"/>
      <c r="Q432" s="114"/>
      <c r="R432" s="114"/>
      <c r="S432" s="114"/>
      <c r="T432" s="114"/>
      <c r="U432" s="114"/>
      <c r="V432" s="114"/>
      <c r="W432" s="114"/>
      <c r="X432" s="114"/>
      <c r="Y432" s="114"/>
      <c r="Z432" s="114"/>
      <c r="AA432" s="114"/>
      <c r="AB432" s="113"/>
      <c r="AC432" s="113"/>
      <c r="AD432" s="113"/>
    </row>
    <row r="433" spans="2:30">
      <c r="B433" s="113"/>
      <c r="C433" s="113"/>
      <c r="D433" s="113"/>
      <c r="E433" s="113"/>
      <c r="F433" s="113"/>
      <c r="G433" s="113"/>
      <c r="H433" s="113"/>
      <c r="I433" s="113"/>
      <c r="J433" s="113"/>
      <c r="K433" s="113"/>
      <c r="L433" s="113"/>
      <c r="M433" s="113"/>
      <c r="N433" s="113"/>
      <c r="O433" s="113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  <c r="Z433" s="114"/>
      <c r="AA433" s="114"/>
      <c r="AB433" s="113"/>
      <c r="AC433" s="113"/>
      <c r="AD433" s="113"/>
    </row>
    <row r="434" spans="2:30">
      <c r="B434" s="113"/>
      <c r="C434" s="113"/>
      <c r="D434" s="113"/>
      <c r="E434" s="113"/>
      <c r="F434" s="113"/>
      <c r="G434" s="113"/>
      <c r="H434" s="113"/>
      <c r="I434" s="113"/>
      <c r="J434" s="113"/>
      <c r="K434" s="113"/>
      <c r="L434" s="113"/>
      <c r="M434" s="113"/>
      <c r="N434" s="113"/>
      <c r="O434" s="113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  <c r="Z434" s="114"/>
      <c r="AA434" s="114"/>
      <c r="AB434" s="113"/>
      <c r="AC434" s="113"/>
      <c r="AD434" s="113"/>
    </row>
    <row r="435" spans="2:30">
      <c r="B435" s="113"/>
      <c r="C435" s="113"/>
      <c r="D435" s="113"/>
      <c r="E435" s="113"/>
      <c r="F435" s="113"/>
      <c r="G435" s="113"/>
      <c r="H435" s="113"/>
      <c r="I435" s="113"/>
      <c r="J435" s="113"/>
      <c r="K435" s="113"/>
      <c r="L435" s="113"/>
      <c r="M435" s="113"/>
      <c r="N435" s="113"/>
      <c r="O435" s="113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  <c r="Z435" s="114"/>
      <c r="AA435" s="114"/>
      <c r="AB435" s="113"/>
      <c r="AC435" s="113"/>
      <c r="AD435" s="113"/>
    </row>
    <row r="436" spans="2:30">
      <c r="B436" s="113"/>
      <c r="C436" s="113"/>
      <c r="D436" s="113"/>
      <c r="E436" s="113"/>
      <c r="F436" s="113"/>
      <c r="G436" s="113"/>
      <c r="H436" s="113"/>
      <c r="I436" s="113"/>
      <c r="J436" s="113"/>
      <c r="K436" s="113"/>
      <c r="L436" s="113"/>
      <c r="M436" s="113"/>
      <c r="N436" s="113"/>
      <c r="O436" s="113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  <c r="Z436" s="114"/>
      <c r="AA436" s="114"/>
      <c r="AB436" s="113"/>
      <c r="AC436" s="113"/>
      <c r="AD436" s="113"/>
    </row>
    <row r="437" spans="2:30">
      <c r="B437" s="113"/>
      <c r="C437" s="113"/>
      <c r="D437" s="113"/>
      <c r="E437" s="113"/>
      <c r="F437" s="113"/>
      <c r="G437" s="113"/>
      <c r="H437" s="113"/>
      <c r="I437" s="113"/>
      <c r="J437" s="113"/>
      <c r="K437" s="113"/>
      <c r="L437" s="113"/>
      <c r="M437" s="113"/>
      <c r="N437" s="113"/>
      <c r="O437" s="113"/>
      <c r="P437" s="114"/>
      <c r="Q437" s="114"/>
      <c r="R437" s="114"/>
      <c r="S437" s="114"/>
      <c r="T437" s="114"/>
      <c r="U437" s="114"/>
      <c r="V437" s="114"/>
      <c r="W437" s="114"/>
      <c r="X437" s="114"/>
      <c r="Y437" s="114"/>
      <c r="Z437" s="114"/>
      <c r="AA437" s="114"/>
      <c r="AB437" s="113"/>
      <c r="AC437" s="113"/>
      <c r="AD437" s="113"/>
    </row>
    <row r="438" spans="2:30">
      <c r="B438" s="113"/>
      <c r="C438" s="113"/>
      <c r="D438" s="113"/>
      <c r="E438" s="113"/>
      <c r="F438" s="113"/>
      <c r="G438" s="113"/>
      <c r="H438" s="113"/>
      <c r="I438" s="113"/>
      <c r="J438" s="113"/>
      <c r="K438" s="113"/>
      <c r="L438" s="113"/>
      <c r="M438" s="113"/>
      <c r="N438" s="113"/>
      <c r="O438" s="113"/>
      <c r="P438" s="114"/>
      <c r="Q438" s="114"/>
      <c r="R438" s="114"/>
      <c r="S438" s="114"/>
      <c r="T438" s="114"/>
      <c r="U438" s="114"/>
      <c r="V438" s="114"/>
      <c r="W438" s="114"/>
      <c r="X438" s="114"/>
      <c r="Y438" s="114"/>
      <c r="Z438" s="114"/>
      <c r="AA438" s="114"/>
      <c r="AB438" s="113"/>
      <c r="AC438" s="113"/>
      <c r="AD438" s="113"/>
    </row>
    <row r="439" spans="2:30">
      <c r="B439" s="113"/>
      <c r="C439" s="113"/>
      <c r="D439" s="113"/>
      <c r="E439" s="113"/>
      <c r="F439" s="113"/>
      <c r="G439" s="113"/>
      <c r="H439" s="113"/>
      <c r="I439" s="113"/>
      <c r="J439" s="113"/>
      <c r="K439" s="113"/>
      <c r="L439" s="113"/>
      <c r="M439" s="113"/>
      <c r="N439" s="113"/>
      <c r="O439" s="113"/>
      <c r="P439" s="114"/>
      <c r="Q439" s="114"/>
      <c r="R439" s="114"/>
      <c r="S439" s="114"/>
      <c r="T439" s="114"/>
      <c r="U439" s="114"/>
      <c r="V439" s="114"/>
      <c r="W439" s="114"/>
      <c r="X439" s="114"/>
      <c r="Y439" s="114"/>
      <c r="Z439" s="114"/>
      <c r="AA439" s="114"/>
      <c r="AB439" s="113"/>
      <c r="AC439" s="113"/>
      <c r="AD439" s="113"/>
    </row>
    <row r="440" spans="2:30">
      <c r="B440" s="113"/>
      <c r="C440" s="113"/>
      <c r="D440" s="113"/>
      <c r="E440" s="113"/>
      <c r="F440" s="113"/>
      <c r="G440" s="113"/>
      <c r="H440" s="113"/>
      <c r="I440" s="113"/>
      <c r="J440" s="113"/>
      <c r="K440" s="113"/>
      <c r="L440" s="113"/>
      <c r="M440" s="113"/>
      <c r="N440" s="113"/>
      <c r="O440" s="113"/>
      <c r="P440" s="114"/>
      <c r="Q440" s="114"/>
      <c r="R440" s="114"/>
      <c r="S440" s="114"/>
      <c r="T440" s="114"/>
      <c r="U440" s="114"/>
      <c r="V440" s="114"/>
      <c r="W440" s="114"/>
      <c r="X440" s="114"/>
      <c r="Y440" s="114"/>
      <c r="Z440" s="114"/>
      <c r="AA440" s="114"/>
      <c r="AB440" s="113"/>
      <c r="AC440" s="113"/>
      <c r="AD440" s="113"/>
    </row>
    <row r="441" spans="2:30">
      <c r="B441" s="113"/>
      <c r="C441" s="113"/>
      <c r="D441" s="113"/>
      <c r="E441" s="113"/>
      <c r="F441" s="113"/>
      <c r="G441" s="113"/>
      <c r="H441" s="113"/>
      <c r="I441" s="113"/>
      <c r="J441" s="113"/>
      <c r="K441" s="113"/>
      <c r="L441" s="113"/>
      <c r="M441" s="113"/>
      <c r="N441" s="113"/>
      <c r="O441" s="113"/>
      <c r="P441" s="114"/>
      <c r="Q441" s="114"/>
      <c r="R441" s="114"/>
      <c r="S441" s="114"/>
      <c r="T441" s="114"/>
      <c r="U441" s="114"/>
      <c r="V441" s="114"/>
      <c r="W441" s="114"/>
      <c r="X441" s="114"/>
      <c r="Y441" s="114"/>
      <c r="Z441" s="114"/>
      <c r="AA441" s="114"/>
      <c r="AB441" s="113"/>
      <c r="AC441" s="113"/>
      <c r="AD441" s="113"/>
    </row>
    <row r="442" spans="2:30">
      <c r="B442" s="113"/>
      <c r="C442" s="113"/>
      <c r="D442" s="113"/>
      <c r="E442" s="113"/>
      <c r="F442" s="113"/>
      <c r="G442" s="113"/>
      <c r="H442" s="113"/>
      <c r="I442" s="113"/>
      <c r="J442" s="113"/>
      <c r="K442" s="113"/>
      <c r="L442" s="113"/>
      <c r="M442" s="113"/>
      <c r="N442" s="113"/>
      <c r="O442" s="113"/>
      <c r="P442" s="114"/>
      <c r="Q442" s="114"/>
      <c r="R442" s="114"/>
      <c r="S442" s="114"/>
      <c r="T442" s="114"/>
      <c r="U442" s="114"/>
      <c r="V442" s="114"/>
      <c r="W442" s="114"/>
      <c r="X442" s="114"/>
      <c r="Y442" s="114"/>
      <c r="Z442" s="114"/>
      <c r="AA442" s="114"/>
      <c r="AB442" s="113"/>
      <c r="AC442" s="113"/>
      <c r="AD442" s="113"/>
    </row>
    <row r="443" spans="2:30">
      <c r="B443" s="113"/>
      <c r="C443" s="113"/>
      <c r="D443" s="113"/>
      <c r="E443" s="113"/>
      <c r="F443" s="113"/>
      <c r="G443" s="113"/>
      <c r="H443" s="113"/>
      <c r="I443" s="113"/>
      <c r="J443" s="113"/>
      <c r="K443" s="113"/>
      <c r="L443" s="113"/>
      <c r="M443" s="113"/>
      <c r="N443" s="113"/>
      <c r="O443" s="113"/>
      <c r="P443" s="114"/>
      <c r="Q443" s="114"/>
      <c r="R443" s="114"/>
      <c r="S443" s="114"/>
      <c r="T443" s="114"/>
      <c r="U443" s="114"/>
      <c r="V443" s="114"/>
      <c r="W443" s="114"/>
      <c r="X443" s="114"/>
      <c r="Y443" s="114"/>
      <c r="Z443" s="114"/>
      <c r="AA443" s="114"/>
      <c r="AB443" s="113"/>
      <c r="AC443" s="113"/>
      <c r="AD443" s="113"/>
    </row>
    <row r="444" spans="2:30">
      <c r="B444" s="113"/>
      <c r="C444" s="113"/>
      <c r="D444" s="113"/>
      <c r="E444" s="113"/>
      <c r="F444" s="113"/>
      <c r="G444" s="113"/>
      <c r="H444" s="113"/>
      <c r="I444" s="113"/>
      <c r="J444" s="113"/>
      <c r="K444" s="113"/>
      <c r="L444" s="113"/>
      <c r="M444" s="113"/>
      <c r="N444" s="113"/>
      <c r="O444" s="113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  <c r="Z444" s="114"/>
      <c r="AA444" s="114"/>
      <c r="AB444" s="113"/>
      <c r="AC444" s="113"/>
      <c r="AD444" s="113"/>
    </row>
    <row r="445" spans="2:30">
      <c r="B445" s="113"/>
      <c r="C445" s="113"/>
      <c r="D445" s="113"/>
      <c r="E445" s="113"/>
      <c r="F445" s="113"/>
      <c r="G445" s="113"/>
      <c r="H445" s="113"/>
      <c r="I445" s="113"/>
      <c r="J445" s="113"/>
      <c r="K445" s="113"/>
      <c r="L445" s="113"/>
      <c r="M445" s="113"/>
      <c r="N445" s="113"/>
      <c r="O445" s="113"/>
      <c r="P445" s="114"/>
      <c r="Q445" s="114"/>
      <c r="R445" s="114"/>
      <c r="S445" s="114"/>
      <c r="T445" s="114"/>
      <c r="U445" s="114"/>
      <c r="V445" s="114"/>
      <c r="W445" s="114"/>
      <c r="X445" s="114"/>
      <c r="Y445" s="114"/>
      <c r="Z445" s="114"/>
      <c r="AA445" s="114"/>
      <c r="AB445" s="113"/>
      <c r="AC445" s="113"/>
      <c r="AD445" s="113"/>
    </row>
    <row r="446" spans="2:30">
      <c r="B446" s="113"/>
      <c r="C446" s="113"/>
      <c r="D446" s="113"/>
      <c r="E446" s="113"/>
      <c r="F446" s="113"/>
      <c r="G446" s="113"/>
      <c r="H446" s="113"/>
      <c r="I446" s="113"/>
      <c r="J446" s="113"/>
      <c r="K446" s="113"/>
      <c r="L446" s="113"/>
      <c r="M446" s="113"/>
      <c r="N446" s="113"/>
      <c r="O446" s="113"/>
      <c r="P446" s="114"/>
      <c r="Q446" s="114"/>
      <c r="R446" s="114"/>
      <c r="S446" s="114"/>
      <c r="T446" s="114"/>
      <c r="U446" s="114"/>
      <c r="V446" s="114"/>
      <c r="W446" s="114"/>
      <c r="X446" s="114"/>
      <c r="Y446" s="114"/>
      <c r="Z446" s="114"/>
      <c r="AA446" s="114"/>
      <c r="AB446" s="113"/>
      <c r="AC446" s="113"/>
      <c r="AD446" s="113"/>
    </row>
    <row r="447" spans="2:30">
      <c r="B447" s="113"/>
      <c r="C447" s="113"/>
      <c r="D447" s="113"/>
      <c r="E447" s="113"/>
      <c r="F447" s="113"/>
      <c r="G447" s="113"/>
      <c r="H447" s="113"/>
      <c r="I447" s="113"/>
      <c r="J447" s="113"/>
      <c r="K447" s="113"/>
      <c r="L447" s="113"/>
      <c r="M447" s="113"/>
      <c r="N447" s="113"/>
      <c r="O447" s="113"/>
      <c r="P447" s="114"/>
      <c r="Q447" s="114"/>
      <c r="R447" s="114"/>
      <c r="S447" s="114"/>
      <c r="T447" s="114"/>
      <c r="U447" s="114"/>
      <c r="V447" s="114"/>
      <c r="W447" s="114"/>
      <c r="X447" s="114"/>
      <c r="Y447" s="114"/>
      <c r="Z447" s="114"/>
      <c r="AA447" s="114"/>
      <c r="AB447" s="113"/>
      <c r="AC447" s="113"/>
      <c r="AD447" s="113"/>
    </row>
    <row r="448" spans="2:30">
      <c r="B448" s="113"/>
      <c r="C448" s="113"/>
      <c r="D448" s="113"/>
      <c r="E448" s="113"/>
      <c r="F448" s="113"/>
      <c r="G448" s="113"/>
      <c r="H448" s="113"/>
      <c r="I448" s="113"/>
      <c r="J448" s="113"/>
      <c r="K448" s="113"/>
      <c r="L448" s="113"/>
      <c r="M448" s="113"/>
      <c r="N448" s="113"/>
      <c r="O448" s="113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  <c r="Z448" s="114"/>
      <c r="AA448" s="114"/>
      <c r="AB448" s="113"/>
      <c r="AC448" s="113"/>
      <c r="AD448" s="113"/>
    </row>
    <row r="449" spans="2:30">
      <c r="B449" s="113"/>
      <c r="C449" s="113"/>
      <c r="D449" s="113"/>
      <c r="E449" s="113"/>
      <c r="F449" s="113"/>
      <c r="G449" s="113"/>
      <c r="H449" s="113"/>
      <c r="I449" s="113"/>
      <c r="J449" s="113"/>
      <c r="K449" s="113"/>
      <c r="L449" s="113"/>
      <c r="M449" s="113"/>
      <c r="N449" s="113"/>
      <c r="O449" s="113"/>
      <c r="P449" s="114"/>
      <c r="Q449" s="114"/>
      <c r="R449" s="114"/>
      <c r="S449" s="114"/>
      <c r="T449" s="114"/>
      <c r="U449" s="114"/>
      <c r="V449" s="114"/>
      <c r="W449" s="114"/>
      <c r="X449" s="114"/>
      <c r="Y449" s="114"/>
      <c r="Z449" s="114"/>
      <c r="AA449" s="114"/>
      <c r="AB449" s="113"/>
      <c r="AC449" s="113"/>
      <c r="AD449" s="113"/>
    </row>
    <row r="450" spans="2:30">
      <c r="B450" s="113"/>
      <c r="C450" s="113"/>
      <c r="D450" s="113"/>
      <c r="E450" s="113"/>
      <c r="F450" s="113"/>
      <c r="G450" s="113"/>
      <c r="H450" s="113"/>
      <c r="I450" s="113"/>
      <c r="J450" s="113"/>
      <c r="K450" s="113"/>
      <c r="L450" s="113"/>
      <c r="M450" s="113"/>
      <c r="N450" s="113"/>
      <c r="O450" s="113"/>
      <c r="P450" s="114"/>
      <c r="Q450" s="114"/>
      <c r="R450" s="114"/>
      <c r="S450" s="114"/>
      <c r="T450" s="114"/>
      <c r="U450" s="114"/>
      <c r="V450" s="114"/>
      <c r="W450" s="114"/>
      <c r="X450" s="114"/>
      <c r="Y450" s="114"/>
      <c r="Z450" s="114"/>
      <c r="AA450" s="114"/>
      <c r="AB450" s="113"/>
      <c r="AC450" s="113"/>
      <c r="AD450" s="113"/>
    </row>
    <row r="451" spans="2:30">
      <c r="B451" s="113"/>
      <c r="C451" s="113"/>
      <c r="D451" s="113"/>
      <c r="E451" s="113"/>
      <c r="F451" s="113"/>
      <c r="G451" s="113"/>
      <c r="H451" s="113"/>
      <c r="I451" s="113"/>
      <c r="J451" s="113"/>
      <c r="K451" s="113"/>
      <c r="L451" s="113"/>
      <c r="M451" s="113"/>
      <c r="N451" s="113"/>
      <c r="O451" s="113"/>
      <c r="P451" s="114"/>
      <c r="Q451" s="114"/>
      <c r="R451" s="114"/>
      <c r="S451" s="114"/>
      <c r="T451" s="114"/>
      <c r="U451" s="114"/>
      <c r="V451" s="114"/>
      <c r="W451" s="114"/>
      <c r="X451" s="114"/>
      <c r="Y451" s="114"/>
      <c r="Z451" s="114"/>
      <c r="AA451" s="114"/>
      <c r="AB451" s="113"/>
      <c r="AC451" s="113"/>
      <c r="AD451" s="113"/>
    </row>
    <row r="452" spans="2:30">
      <c r="B452" s="113"/>
      <c r="C452" s="113"/>
      <c r="D452" s="113"/>
      <c r="E452" s="113"/>
      <c r="F452" s="113"/>
      <c r="G452" s="113"/>
      <c r="H452" s="113"/>
      <c r="I452" s="113"/>
      <c r="J452" s="113"/>
      <c r="K452" s="113"/>
      <c r="L452" s="113"/>
      <c r="M452" s="113"/>
      <c r="N452" s="113"/>
      <c r="O452" s="113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  <c r="Z452" s="114"/>
      <c r="AA452" s="114"/>
      <c r="AB452" s="113"/>
      <c r="AC452" s="113"/>
      <c r="AD452" s="113"/>
    </row>
    <row r="453" spans="2:30">
      <c r="B453" s="113"/>
      <c r="C453" s="113"/>
      <c r="D453" s="113"/>
      <c r="E453" s="113"/>
      <c r="F453" s="113"/>
      <c r="G453" s="113"/>
      <c r="H453" s="113"/>
      <c r="I453" s="113"/>
      <c r="J453" s="113"/>
      <c r="K453" s="113"/>
      <c r="L453" s="113"/>
      <c r="M453" s="113"/>
      <c r="N453" s="113"/>
      <c r="O453" s="113"/>
      <c r="P453" s="114"/>
      <c r="Q453" s="114"/>
      <c r="R453" s="114"/>
      <c r="S453" s="114"/>
      <c r="T453" s="114"/>
      <c r="U453" s="114"/>
      <c r="V453" s="114"/>
      <c r="W453" s="114"/>
      <c r="X453" s="114"/>
      <c r="Y453" s="114"/>
      <c r="Z453" s="114"/>
      <c r="AA453" s="114"/>
      <c r="AB453" s="113"/>
      <c r="AC453" s="113"/>
      <c r="AD453" s="113"/>
    </row>
    <row r="454" spans="2:30">
      <c r="B454" s="113"/>
      <c r="C454" s="113"/>
      <c r="D454" s="113"/>
      <c r="E454" s="113"/>
      <c r="F454" s="113"/>
      <c r="G454" s="113"/>
      <c r="H454" s="113"/>
      <c r="I454" s="113"/>
      <c r="J454" s="113"/>
      <c r="K454" s="113"/>
      <c r="L454" s="113"/>
      <c r="M454" s="113"/>
      <c r="N454" s="113"/>
      <c r="O454" s="113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  <c r="Z454" s="114"/>
      <c r="AA454" s="114"/>
      <c r="AB454" s="113"/>
      <c r="AC454" s="113"/>
      <c r="AD454" s="113"/>
    </row>
    <row r="455" spans="2:30">
      <c r="B455" s="113"/>
      <c r="C455" s="113"/>
      <c r="D455" s="113"/>
      <c r="E455" s="113"/>
      <c r="F455" s="113"/>
      <c r="G455" s="113"/>
      <c r="H455" s="113"/>
      <c r="I455" s="113"/>
      <c r="J455" s="113"/>
      <c r="K455" s="113"/>
      <c r="L455" s="113"/>
      <c r="M455" s="113"/>
      <c r="N455" s="113"/>
      <c r="O455" s="113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  <c r="Z455" s="114"/>
      <c r="AA455" s="114"/>
      <c r="AB455" s="113"/>
      <c r="AC455" s="113"/>
      <c r="AD455" s="113"/>
    </row>
    <row r="456" spans="2:30">
      <c r="B456" s="113"/>
      <c r="C456" s="113"/>
      <c r="D456" s="113"/>
      <c r="E456" s="113"/>
      <c r="F456" s="113"/>
      <c r="G456" s="113"/>
      <c r="H456" s="113"/>
      <c r="I456" s="113"/>
      <c r="J456" s="113"/>
      <c r="K456" s="113"/>
      <c r="L456" s="113"/>
      <c r="M456" s="113"/>
      <c r="N456" s="113"/>
      <c r="O456" s="113"/>
      <c r="P456" s="114"/>
      <c r="Q456" s="114"/>
      <c r="R456" s="114"/>
      <c r="S456" s="114"/>
      <c r="T456" s="114"/>
      <c r="U456" s="114"/>
      <c r="V456" s="114"/>
      <c r="W456" s="114"/>
      <c r="X456" s="114"/>
      <c r="Y456" s="114"/>
      <c r="Z456" s="114"/>
      <c r="AA456" s="114"/>
      <c r="AB456" s="113"/>
      <c r="AC456" s="113"/>
      <c r="AD456" s="113"/>
    </row>
    <row r="457" spans="2:30">
      <c r="B457" s="113"/>
      <c r="C457" s="113"/>
      <c r="D457" s="113"/>
      <c r="E457" s="113"/>
      <c r="F457" s="113"/>
      <c r="G457" s="113"/>
      <c r="H457" s="113"/>
      <c r="I457" s="113"/>
      <c r="J457" s="113"/>
      <c r="K457" s="113"/>
      <c r="L457" s="113"/>
      <c r="M457" s="113"/>
      <c r="N457" s="113"/>
      <c r="O457" s="113"/>
      <c r="P457" s="114"/>
      <c r="Q457" s="114"/>
      <c r="R457" s="114"/>
      <c r="S457" s="114"/>
      <c r="T457" s="114"/>
      <c r="U457" s="114"/>
      <c r="V457" s="114"/>
      <c r="W457" s="114"/>
      <c r="X457" s="114"/>
      <c r="Y457" s="114"/>
      <c r="Z457" s="114"/>
      <c r="AA457" s="114"/>
      <c r="AB457" s="113"/>
      <c r="AC457" s="113"/>
      <c r="AD457" s="113"/>
    </row>
    <row r="458" spans="2:30">
      <c r="B458" s="113"/>
      <c r="C458" s="113"/>
      <c r="D458" s="113"/>
      <c r="E458" s="113"/>
      <c r="F458" s="113"/>
      <c r="G458" s="113"/>
      <c r="H458" s="113"/>
      <c r="I458" s="113"/>
      <c r="J458" s="113"/>
      <c r="K458" s="113"/>
      <c r="L458" s="113"/>
      <c r="M458" s="113"/>
      <c r="N458" s="113"/>
      <c r="O458" s="113"/>
      <c r="P458" s="114"/>
      <c r="Q458" s="114"/>
      <c r="R458" s="114"/>
      <c r="S458" s="114"/>
      <c r="T458" s="114"/>
      <c r="U458" s="114"/>
      <c r="V458" s="114"/>
      <c r="W458" s="114"/>
      <c r="X458" s="114"/>
      <c r="Y458" s="114"/>
      <c r="Z458" s="114"/>
      <c r="AA458" s="114"/>
      <c r="AB458" s="113"/>
      <c r="AC458" s="113"/>
      <c r="AD458" s="113"/>
    </row>
    <row r="459" spans="2:30">
      <c r="B459" s="113"/>
      <c r="C459" s="113"/>
      <c r="D459" s="113"/>
      <c r="E459" s="113"/>
      <c r="F459" s="113"/>
      <c r="G459" s="113"/>
      <c r="H459" s="113"/>
      <c r="I459" s="113"/>
      <c r="J459" s="113"/>
      <c r="K459" s="113"/>
      <c r="L459" s="113"/>
      <c r="M459" s="113"/>
      <c r="N459" s="113"/>
      <c r="O459" s="113"/>
      <c r="P459" s="114"/>
      <c r="Q459" s="114"/>
      <c r="R459" s="114"/>
      <c r="S459" s="114"/>
      <c r="T459" s="114"/>
      <c r="U459" s="114"/>
      <c r="V459" s="114"/>
      <c r="W459" s="114"/>
      <c r="X459" s="114"/>
      <c r="Y459" s="114"/>
      <c r="Z459" s="114"/>
      <c r="AA459" s="114"/>
      <c r="AB459" s="113"/>
      <c r="AC459" s="113"/>
      <c r="AD459" s="113"/>
    </row>
    <row r="460" spans="2:30">
      <c r="B460" s="113"/>
      <c r="C460" s="113"/>
      <c r="D460" s="113"/>
      <c r="E460" s="113"/>
      <c r="F460" s="113"/>
      <c r="G460" s="113"/>
      <c r="H460" s="113"/>
      <c r="I460" s="113"/>
      <c r="J460" s="113"/>
      <c r="K460" s="113"/>
      <c r="L460" s="113"/>
      <c r="M460" s="113"/>
      <c r="N460" s="113"/>
      <c r="O460" s="113"/>
      <c r="P460" s="114"/>
      <c r="Q460" s="114"/>
      <c r="R460" s="114"/>
      <c r="S460" s="114"/>
      <c r="T460" s="114"/>
      <c r="U460" s="114"/>
      <c r="V460" s="114"/>
      <c r="W460" s="114"/>
      <c r="X460" s="114"/>
      <c r="Y460" s="114"/>
      <c r="Z460" s="114"/>
      <c r="AA460" s="114"/>
      <c r="AB460" s="113"/>
      <c r="AC460" s="113"/>
      <c r="AD460" s="113"/>
    </row>
    <row r="461" spans="2:30">
      <c r="B461" s="113"/>
      <c r="C461" s="113"/>
      <c r="D461" s="113"/>
      <c r="E461" s="113"/>
      <c r="F461" s="113"/>
      <c r="G461" s="113"/>
      <c r="H461" s="113"/>
      <c r="I461" s="113"/>
      <c r="J461" s="113"/>
      <c r="K461" s="113"/>
      <c r="L461" s="113"/>
      <c r="M461" s="113"/>
      <c r="N461" s="113"/>
      <c r="O461" s="113"/>
      <c r="P461" s="114"/>
      <c r="Q461" s="114"/>
      <c r="R461" s="114"/>
      <c r="S461" s="114"/>
      <c r="T461" s="114"/>
      <c r="U461" s="114"/>
      <c r="V461" s="114"/>
      <c r="W461" s="114"/>
      <c r="X461" s="114"/>
      <c r="Y461" s="114"/>
      <c r="Z461" s="114"/>
      <c r="AA461" s="114"/>
      <c r="AB461" s="113"/>
      <c r="AC461" s="113"/>
      <c r="AD461" s="113"/>
    </row>
    <row r="462" spans="2:30">
      <c r="B462" s="113"/>
      <c r="C462" s="113"/>
      <c r="D462" s="113"/>
      <c r="E462" s="113"/>
      <c r="F462" s="113"/>
      <c r="G462" s="113"/>
      <c r="H462" s="113"/>
      <c r="I462" s="113"/>
      <c r="J462" s="113"/>
      <c r="K462" s="113"/>
      <c r="L462" s="113"/>
      <c r="M462" s="113"/>
      <c r="N462" s="113"/>
      <c r="O462" s="113"/>
      <c r="P462" s="114"/>
      <c r="Q462" s="114"/>
      <c r="R462" s="114"/>
      <c r="S462" s="114"/>
      <c r="T462" s="114"/>
      <c r="U462" s="114"/>
      <c r="V462" s="114"/>
      <c r="W462" s="114"/>
      <c r="X462" s="114"/>
      <c r="Y462" s="114"/>
      <c r="Z462" s="114"/>
      <c r="AA462" s="114"/>
      <c r="AB462" s="113"/>
      <c r="AC462" s="113"/>
      <c r="AD462" s="113"/>
    </row>
    <row r="463" spans="2:30">
      <c r="B463" s="113"/>
      <c r="C463" s="113"/>
      <c r="D463" s="113"/>
      <c r="E463" s="113"/>
      <c r="F463" s="113"/>
      <c r="G463" s="113"/>
      <c r="H463" s="113"/>
      <c r="I463" s="113"/>
      <c r="J463" s="113"/>
      <c r="K463" s="113"/>
      <c r="L463" s="113"/>
      <c r="M463" s="113"/>
      <c r="N463" s="113"/>
      <c r="O463" s="113"/>
      <c r="P463" s="114"/>
      <c r="Q463" s="114"/>
      <c r="R463" s="114"/>
      <c r="S463" s="114"/>
      <c r="T463" s="114"/>
      <c r="U463" s="114"/>
      <c r="V463" s="114"/>
      <c r="W463" s="114"/>
      <c r="X463" s="114"/>
      <c r="Y463" s="114"/>
      <c r="Z463" s="114"/>
      <c r="AA463" s="114"/>
      <c r="AB463" s="113"/>
      <c r="AC463" s="113"/>
      <c r="AD463" s="113"/>
    </row>
    <row r="464" spans="2:30">
      <c r="B464" s="113"/>
      <c r="C464" s="113"/>
      <c r="D464" s="113"/>
      <c r="E464" s="113"/>
      <c r="F464" s="113"/>
      <c r="G464" s="113"/>
      <c r="H464" s="113"/>
      <c r="I464" s="113"/>
      <c r="J464" s="113"/>
      <c r="K464" s="113"/>
      <c r="L464" s="113"/>
      <c r="M464" s="113"/>
      <c r="N464" s="113"/>
      <c r="O464" s="113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  <c r="Z464" s="114"/>
      <c r="AA464" s="114"/>
      <c r="AB464" s="113"/>
      <c r="AC464" s="113"/>
      <c r="AD464" s="113"/>
    </row>
    <row r="465" spans="2:30">
      <c r="B465" s="113"/>
      <c r="C465" s="113"/>
      <c r="D465" s="113"/>
      <c r="E465" s="113"/>
      <c r="F465" s="113"/>
      <c r="G465" s="113"/>
      <c r="H465" s="113"/>
      <c r="I465" s="113"/>
      <c r="J465" s="113"/>
      <c r="K465" s="113"/>
      <c r="L465" s="113"/>
      <c r="M465" s="113"/>
      <c r="N465" s="113"/>
      <c r="O465" s="113"/>
      <c r="P465" s="114"/>
      <c r="Q465" s="114"/>
      <c r="R465" s="114"/>
      <c r="S465" s="114"/>
      <c r="T465" s="114"/>
      <c r="U465" s="114"/>
      <c r="V465" s="114"/>
      <c r="W465" s="114"/>
      <c r="X465" s="114"/>
      <c r="Y465" s="114"/>
      <c r="Z465" s="114"/>
      <c r="AA465" s="114"/>
      <c r="AB465" s="113"/>
      <c r="AC465" s="113"/>
      <c r="AD465" s="113"/>
    </row>
    <row r="466" spans="2:30">
      <c r="B466" s="113"/>
      <c r="C466" s="113"/>
      <c r="D466" s="113"/>
      <c r="E466" s="113"/>
      <c r="F466" s="113"/>
      <c r="G466" s="113"/>
      <c r="H466" s="113"/>
      <c r="I466" s="113"/>
      <c r="J466" s="113"/>
      <c r="K466" s="113"/>
      <c r="L466" s="113"/>
      <c r="M466" s="113"/>
      <c r="N466" s="113"/>
      <c r="O466" s="113"/>
      <c r="P466" s="114"/>
      <c r="Q466" s="114"/>
      <c r="R466" s="114"/>
      <c r="S466" s="114"/>
      <c r="T466" s="114"/>
      <c r="U466" s="114"/>
      <c r="V466" s="114"/>
      <c r="W466" s="114"/>
      <c r="X466" s="114"/>
      <c r="Y466" s="114"/>
      <c r="Z466" s="114"/>
      <c r="AA466" s="114"/>
      <c r="AB466" s="113"/>
      <c r="AC466" s="113"/>
      <c r="AD466" s="113"/>
    </row>
    <row r="467" spans="2:30">
      <c r="B467" s="113"/>
      <c r="C467" s="113"/>
      <c r="D467" s="113"/>
      <c r="E467" s="113"/>
      <c r="F467" s="113"/>
      <c r="G467" s="113"/>
      <c r="H467" s="113"/>
      <c r="I467" s="113"/>
      <c r="J467" s="113"/>
      <c r="K467" s="113"/>
      <c r="L467" s="113"/>
      <c r="M467" s="113"/>
      <c r="N467" s="113"/>
      <c r="O467" s="113"/>
      <c r="P467" s="114"/>
      <c r="Q467" s="114"/>
      <c r="R467" s="114"/>
      <c r="S467" s="114"/>
      <c r="T467" s="114"/>
      <c r="U467" s="114"/>
      <c r="V467" s="114"/>
      <c r="W467" s="114"/>
      <c r="X467" s="114"/>
      <c r="Y467" s="114"/>
      <c r="Z467" s="114"/>
      <c r="AA467" s="114"/>
      <c r="AB467" s="113"/>
      <c r="AC467" s="113"/>
      <c r="AD467" s="113"/>
    </row>
    <row r="468" spans="2:30">
      <c r="B468" s="113"/>
      <c r="C468" s="113"/>
      <c r="D468" s="113"/>
      <c r="E468" s="113"/>
      <c r="F468" s="113"/>
      <c r="G468" s="113"/>
      <c r="H468" s="113"/>
      <c r="I468" s="113"/>
      <c r="J468" s="113"/>
      <c r="K468" s="113"/>
      <c r="L468" s="113"/>
      <c r="M468" s="113"/>
      <c r="N468" s="113"/>
      <c r="O468" s="113"/>
      <c r="P468" s="114"/>
      <c r="Q468" s="114"/>
      <c r="R468" s="114"/>
      <c r="S468" s="114"/>
      <c r="T468" s="114"/>
      <c r="U468" s="114"/>
      <c r="V468" s="114"/>
      <c r="W468" s="114"/>
      <c r="X468" s="114"/>
      <c r="Y468" s="114"/>
      <c r="Z468" s="114"/>
      <c r="AA468" s="114"/>
      <c r="AB468" s="113"/>
      <c r="AC468" s="113"/>
      <c r="AD468" s="113"/>
    </row>
    <row r="469" spans="2:30">
      <c r="B469" s="113"/>
      <c r="C469" s="113"/>
      <c r="D469" s="113"/>
      <c r="E469" s="113"/>
      <c r="F469" s="113"/>
      <c r="G469" s="113"/>
      <c r="H469" s="113"/>
      <c r="I469" s="113"/>
      <c r="J469" s="113"/>
      <c r="K469" s="113"/>
      <c r="L469" s="113"/>
      <c r="M469" s="113"/>
      <c r="N469" s="113"/>
      <c r="O469" s="113"/>
      <c r="P469" s="114"/>
      <c r="Q469" s="114"/>
      <c r="R469" s="114"/>
      <c r="S469" s="114"/>
      <c r="T469" s="114"/>
      <c r="U469" s="114"/>
      <c r="V469" s="114"/>
      <c r="W469" s="114"/>
      <c r="X469" s="114"/>
      <c r="Y469" s="114"/>
      <c r="Z469" s="114"/>
      <c r="AA469" s="114"/>
      <c r="AB469" s="113"/>
      <c r="AC469" s="113"/>
      <c r="AD469" s="113"/>
    </row>
    <row r="470" spans="2:30">
      <c r="B470" s="113"/>
      <c r="C470" s="113"/>
      <c r="D470" s="113"/>
      <c r="E470" s="113"/>
      <c r="F470" s="113"/>
      <c r="G470" s="113"/>
      <c r="H470" s="113"/>
      <c r="I470" s="113"/>
      <c r="J470" s="113"/>
      <c r="K470" s="113"/>
      <c r="L470" s="113"/>
      <c r="M470" s="113"/>
      <c r="N470" s="113"/>
      <c r="O470" s="113"/>
      <c r="P470" s="114"/>
      <c r="Q470" s="114"/>
      <c r="R470" s="114"/>
      <c r="S470" s="114"/>
      <c r="T470" s="114"/>
      <c r="U470" s="114"/>
      <c r="V470" s="114"/>
      <c r="W470" s="114"/>
      <c r="X470" s="114"/>
      <c r="Y470" s="114"/>
      <c r="Z470" s="114"/>
      <c r="AA470" s="114"/>
      <c r="AB470" s="113"/>
      <c r="AC470" s="113"/>
      <c r="AD470" s="113"/>
    </row>
    <row r="471" spans="2:30">
      <c r="B471" s="113"/>
      <c r="C471" s="113"/>
      <c r="D471" s="113"/>
      <c r="E471" s="113"/>
      <c r="F471" s="113"/>
      <c r="G471" s="113"/>
      <c r="H471" s="113"/>
      <c r="I471" s="113"/>
      <c r="J471" s="113"/>
      <c r="K471" s="113"/>
      <c r="L471" s="113"/>
      <c r="M471" s="113"/>
      <c r="N471" s="113"/>
      <c r="O471" s="113"/>
      <c r="P471" s="114"/>
      <c r="Q471" s="114"/>
      <c r="R471" s="114"/>
      <c r="S471" s="114"/>
      <c r="T471" s="114"/>
      <c r="U471" s="114"/>
      <c r="V471" s="114"/>
      <c r="W471" s="114"/>
      <c r="X471" s="114"/>
      <c r="Y471" s="114"/>
      <c r="Z471" s="114"/>
      <c r="AA471" s="114"/>
      <c r="AB471" s="113"/>
      <c r="AC471" s="113"/>
      <c r="AD471" s="113"/>
    </row>
    <row r="472" spans="2:30">
      <c r="B472" s="113"/>
      <c r="C472" s="113"/>
      <c r="D472" s="113"/>
      <c r="E472" s="113"/>
      <c r="F472" s="113"/>
      <c r="G472" s="113"/>
      <c r="H472" s="113"/>
      <c r="I472" s="113"/>
      <c r="J472" s="113"/>
      <c r="K472" s="113"/>
      <c r="L472" s="113"/>
      <c r="M472" s="113"/>
      <c r="N472" s="113"/>
      <c r="O472" s="113"/>
      <c r="P472" s="114"/>
      <c r="Q472" s="114"/>
      <c r="R472" s="114"/>
      <c r="S472" s="114"/>
      <c r="T472" s="114"/>
      <c r="U472" s="114"/>
      <c r="V472" s="114"/>
      <c r="W472" s="114"/>
      <c r="X472" s="114"/>
      <c r="Y472" s="114"/>
      <c r="Z472" s="114"/>
      <c r="AA472" s="114"/>
      <c r="AB472" s="113"/>
      <c r="AC472" s="113"/>
      <c r="AD472" s="113"/>
    </row>
    <row r="473" spans="2:30">
      <c r="B473" s="113"/>
      <c r="C473" s="113"/>
      <c r="D473" s="113"/>
      <c r="E473" s="113"/>
      <c r="F473" s="113"/>
      <c r="G473" s="113"/>
      <c r="H473" s="113"/>
      <c r="I473" s="113"/>
      <c r="J473" s="113"/>
      <c r="K473" s="113"/>
      <c r="L473" s="113"/>
      <c r="M473" s="113"/>
      <c r="N473" s="113"/>
      <c r="O473" s="113"/>
      <c r="P473" s="114"/>
      <c r="Q473" s="114"/>
      <c r="R473" s="114"/>
      <c r="S473" s="114"/>
      <c r="T473" s="114"/>
      <c r="U473" s="114"/>
      <c r="V473" s="114"/>
      <c r="W473" s="114"/>
      <c r="X473" s="114"/>
      <c r="Y473" s="114"/>
      <c r="Z473" s="114"/>
      <c r="AA473" s="114"/>
      <c r="AB473" s="113"/>
      <c r="AC473" s="113"/>
      <c r="AD473" s="113"/>
    </row>
    <row r="474" spans="2:30">
      <c r="B474" s="113"/>
      <c r="C474" s="113"/>
      <c r="D474" s="113"/>
      <c r="E474" s="113"/>
      <c r="F474" s="113"/>
      <c r="G474" s="113"/>
      <c r="H474" s="113"/>
      <c r="I474" s="113"/>
      <c r="J474" s="113"/>
      <c r="K474" s="113"/>
      <c r="L474" s="113"/>
      <c r="M474" s="113"/>
      <c r="N474" s="113"/>
      <c r="O474" s="113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  <c r="Z474" s="114"/>
      <c r="AA474" s="114"/>
      <c r="AB474" s="113"/>
      <c r="AC474" s="113"/>
      <c r="AD474" s="113"/>
    </row>
    <row r="475" spans="2:30">
      <c r="B475" s="113"/>
      <c r="C475" s="113"/>
      <c r="D475" s="113"/>
      <c r="E475" s="113"/>
      <c r="F475" s="113"/>
      <c r="G475" s="113"/>
      <c r="H475" s="113"/>
      <c r="I475" s="113"/>
      <c r="J475" s="113"/>
      <c r="K475" s="113"/>
      <c r="L475" s="113"/>
      <c r="M475" s="113"/>
      <c r="N475" s="113"/>
      <c r="O475" s="113"/>
      <c r="P475" s="114"/>
      <c r="Q475" s="114"/>
      <c r="R475" s="114"/>
      <c r="S475" s="114"/>
      <c r="T475" s="114"/>
      <c r="U475" s="114"/>
      <c r="V475" s="114"/>
      <c r="W475" s="114"/>
      <c r="X475" s="114"/>
      <c r="Y475" s="114"/>
      <c r="Z475" s="114"/>
      <c r="AA475" s="114"/>
      <c r="AB475" s="113"/>
      <c r="AC475" s="113"/>
      <c r="AD475" s="113"/>
    </row>
    <row r="476" spans="2:30">
      <c r="B476" s="113"/>
      <c r="C476" s="113"/>
      <c r="D476" s="113"/>
      <c r="E476" s="113"/>
      <c r="F476" s="113"/>
      <c r="G476" s="113"/>
      <c r="H476" s="113"/>
      <c r="I476" s="113"/>
      <c r="J476" s="113"/>
      <c r="K476" s="113"/>
      <c r="L476" s="113"/>
      <c r="M476" s="113"/>
      <c r="N476" s="113"/>
      <c r="O476" s="113"/>
      <c r="P476" s="114"/>
      <c r="Q476" s="114"/>
      <c r="R476" s="114"/>
      <c r="S476" s="114"/>
      <c r="T476" s="114"/>
      <c r="U476" s="114"/>
      <c r="V476" s="114"/>
      <c r="W476" s="114"/>
      <c r="X476" s="114"/>
      <c r="Y476" s="114"/>
      <c r="Z476" s="114"/>
      <c r="AA476" s="114"/>
      <c r="AB476" s="113"/>
      <c r="AC476" s="113"/>
      <c r="AD476" s="113"/>
    </row>
    <row r="477" spans="2:30">
      <c r="B477" s="113"/>
      <c r="C477" s="113"/>
      <c r="D477" s="113"/>
      <c r="E477" s="113"/>
      <c r="F477" s="113"/>
      <c r="G477" s="113"/>
      <c r="H477" s="113"/>
      <c r="I477" s="113"/>
      <c r="J477" s="113"/>
      <c r="K477" s="113"/>
      <c r="L477" s="113"/>
      <c r="M477" s="113"/>
      <c r="N477" s="113"/>
      <c r="O477" s="113"/>
      <c r="P477" s="114"/>
      <c r="Q477" s="114"/>
      <c r="R477" s="114"/>
      <c r="S477" s="114"/>
      <c r="T477" s="114"/>
      <c r="U477" s="114"/>
      <c r="V477" s="114"/>
      <c r="W477" s="114"/>
      <c r="X477" s="114"/>
      <c r="Y477" s="114"/>
      <c r="Z477" s="114"/>
      <c r="AA477" s="114"/>
      <c r="AB477" s="113"/>
      <c r="AC477" s="113"/>
      <c r="AD477" s="113"/>
    </row>
    <row r="478" spans="2:30">
      <c r="B478" s="113"/>
      <c r="C478" s="113"/>
      <c r="D478" s="113"/>
      <c r="E478" s="113"/>
      <c r="F478" s="113"/>
      <c r="G478" s="113"/>
      <c r="H478" s="113"/>
      <c r="I478" s="113"/>
      <c r="J478" s="113"/>
      <c r="K478" s="113"/>
      <c r="L478" s="113"/>
      <c r="M478" s="113"/>
      <c r="N478" s="113"/>
      <c r="O478" s="113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  <c r="Z478" s="114"/>
      <c r="AA478" s="114"/>
      <c r="AB478" s="113"/>
      <c r="AC478" s="113"/>
      <c r="AD478" s="113"/>
    </row>
    <row r="479" spans="2:30">
      <c r="B479" s="113"/>
      <c r="C479" s="113"/>
      <c r="D479" s="113"/>
      <c r="E479" s="113"/>
      <c r="F479" s="113"/>
      <c r="G479" s="113"/>
      <c r="H479" s="113"/>
      <c r="I479" s="113"/>
      <c r="J479" s="113"/>
      <c r="K479" s="113"/>
      <c r="L479" s="113"/>
      <c r="M479" s="113"/>
      <c r="N479" s="113"/>
      <c r="O479" s="113"/>
      <c r="P479" s="114"/>
      <c r="Q479" s="114"/>
      <c r="R479" s="114"/>
      <c r="S479" s="114"/>
      <c r="T479" s="114"/>
      <c r="U479" s="114"/>
      <c r="V479" s="114"/>
      <c r="W479" s="114"/>
      <c r="X479" s="114"/>
      <c r="Y479" s="114"/>
      <c r="Z479" s="114"/>
      <c r="AA479" s="114"/>
      <c r="AB479" s="113"/>
      <c r="AC479" s="113"/>
      <c r="AD479" s="113"/>
    </row>
    <row r="480" spans="2:30">
      <c r="B480" s="113"/>
      <c r="C480" s="113"/>
      <c r="D480" s="113"/>
      <c r="E480" s="113"/>
      <c r="F480" s="113"/>
      <c r="G480" s="113"/>
      <c r="H480" s="113"/>
      <c r="I480" s="113"/>
      <c r="J480" s="113"/>
      <c r="K480" s="113"/>
      <c r="L480" s="113"/>
      <c r="M480" s="113"/>
      <c r="N480" s="113"/>
      <c r="O480" s="113"/>
      <c r="P480" s="114"/>
      <c r="Q480" s="114"/>
      <c r="R480" s="114"/>
      <c r="S480" s="114"/>
      <c r="T480" s="114"/>
      <c r="U480" s="114"/>
      <c r="V480" s="114"/>
      <c r="W480" s="114"/>
      <c r="X480" s="114"/>
      <c r="Y480" s="114"/>
      <c r="Z480" s="114"/>
      <c r="AA480" s="114"/>
      <c r="AB480" s="113"/>
      <c r="AC480" s="113"/>
      <c r="AD480" s="113"/>
    </row>
    <row r="481" spans="2:30">
      <c r="B481" s="113"/>
      <c r="C481" s="113"/>
      <c r="D481" s="113"/>
      <c r="E481" s="113"/>
      <c r="F481" s="113"/>
      <c r="G481" s="113"/>
      <c r="H481" s="113"/>
      <c r="I481" s="113"/>
      <c r="J481" s="113"/>
      <c r="K481" s="113"/>
      <c r="L481" s="113"/>
      <c r="M481" s="113"/>
      <c r="N481" s="113"/>
      <c r="O481" s="113"/>
      <c r="P481" s="114"/>
      <c r="Q481" s="114"/>
      <c r="R481" s="114"/>
      <c r="S481" s="114"/>
      <c r="T481" s="114"/>
      <c r="U481" s="114"/>
      <c r="V481" s="114"/>
      <c r="W481" s="114"/>
      <c r="X481" s="114"/>
      <c r="Y481" s="114"/>
      <c r="Z481" s="114"/>
      <c r="AA481" s="114"/>
      <c r="AB481" s="113"/>
      <c r="AC481" s="113"/>
      <c r="AD481" s="113"/>
    </row>
    <row r="482" spans="2:30">
      <c r="B482" s="113"/>
      <c r="C482" s="113"/>
      <c r="D482" s="113"/>
      <c r="E482" s="113"/>
      <c r="F482" s="113"/>
      <c r="G482" s="113"/>
      <c r="H482" s="113"/>
      <c r="I482" s="113"/>
      <c r="J482" s="113"/>
      <c r="K482" s="113"/>
      <c r="L482" s="113"/>
      <c r="M482" s="113"/>
      <c r="N482" s="113"/>
      <c r="O482" s="113"/>
      <c r="P482" s="114"/>
      <c r="Q482" s="114"/>
      <c r="R482" s="114"/>
      <c r="S482" s="114"/>
      <c r="T482" s="114"/>
      <c r="U482" s="114"/>
      <c r="V482" s="114"/>
      <c r="W482" s="114"/>
      <c r="X482" s="114"/>
      <c r="Y482" s="114"/>
      <c r="Z482" s="114"/>
      <c r="AA482" s="114"/>
      <c r="AB482" s="113"/>
      <c r="AC482" s="113"/>
      <c r="AD482" s="113"/>
    </row>
    <row r="483" spans="2:30">
      <c r="B483" s="113"/>
      <c r="C483" s="113"/>
      <c r="D483" s="113"/>
      <c r="E483" s="113"/>
      <c r="F483" s="113"/>
      <c r="G483" s="113"/>
      <c r="H483" s="113"/>
      <c r="I483" s="113"/>
      <c r="J483" s="113"/>
      <c r="K483" s="113"/>
      <c r="L483" s="113"/>
      <c r="M483" s="113"/>
      <c r="N483" s="113"/>
      <c r="O483" s="113"/>
      <c r="P483" s="114"/>
      <c r="Q483" s="114"/>
      <c r="R483" s="114"/>
      <c r="S483" s="114"/>
      <c r="T483" s="114"/>
      <c r="U483" s="114"/>
      <c r="V483" s="114"/>
      <c r="W483" s="114"/>
      <c r="X483" s="114"/>
      <c r="Y483" s="114"/>
      <c r="Z483" s="114"/>
      <c r="AA483" s="114"/>
      <c r="AB483" s="113"/>
      <c r="AC483" s="113"/>
      <c r="AD483" s="113"/>
    </row>
    <row r="484" spans="2:30">
      <c r="B484" s="113"/>
      <c r="C484" s="113"/>
      <c r="D484" s="113"/>
      <c r="E484" s="113"/>
      <c r="F484" s="113"/>
      <c r="G484" s="113"/>
      <c r="H484" s="113"/>
      <c r="I484" s="113"/>
      <c r="J484" s="113"/>
      <c r="K484" s="113"/>
      <c r="L484" s="113"/>
      <c r="M484" s="113"/>
      <c r="N484" s="113"/>
      <c r="O484" s="113"/>
      <c r="P484" s="114"/>
      <c r="Q484" s="114"/>
      <c r="R484" s="114"/>
      <c r="S484" s="114"/>
      <c r="T484" s="114"/>
      <c r="U484" s="114"/>
      <c r="V484" s="114"/>
      <c r="W484" s="114"/>
      <c r="X484" s="114"/>
      <c r="Y484" s="114"/>
      <c r="Z484" s="114"/>
      <c r="AA484" s="114"/>
      <c r="AB484" s="113"/>
      <c r="AC484" s="113"/>
      <c r="AD484" s="113"/>
    </row>
    <row r="485" spans="2:30">
      <c r="B485" s="113"/>
      <c r="C485" s="113"/>
      <c r="D485" s="113"/>
      <c r="E485" s="113"/>
      <c r="F485" s="113"/>
      <c r="G485" s="113"/>
      <c r="H485" s="113"/>
      <c r="I485" s="113"/>
      <c r="J485" s="113"/>
      <c r="K485" s="113"/>
      <c r="L485" s="113"/>
      <c r="M485" s="113"/>
      <c r="N485" s="113"/>
      <c r="O485" s="113"/>
      <c r="P485" s="114"/>
      <c r="Q485" s="114"/>
      <c r="R485" s="114"/>
      <c r="S485" s="114"/>
      <c r="T485" s="114"/>
      <c r="U485" s="114"/>
      <c r="V485" s="114"/>
      <c r="W485" s="114"/>
      <c r="X485" s="114"/>
      <c r="Y485" s="114"/>
      <c r="Z485" s="114"/>
      <c r="AA485" s="114"/>
      <c r="AB485" s="113"/>
      <c r="AC485" s="113"/>
      <c r="AD485" s="113"/>
    </row>
    <row r="486" spans="2:30">
      <c r="B486" s="113"/>
      <c r="C486" s="113"/>
      <c r="D486" s="113"/>
      <c r="E486" s="113"/>
      <c r="F486" s="113"/>
      <c r="G486" s="113"/>
      <c r="H486" s="113"/>
      <c r="I486" s="113"/>
      <c r="J486" s="113"/>
      <c r="K486" s="113"/>
      <c r="L486" s="113"/>
      <c r="M486" s="113"/>
      <c r="N486" s="113"/>
      <c r="O486" s="113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  <c r="Z486" s="114"/>
      <c r="AA486" s="114"/>
      <c r="AB486" s="113"/>
      <c r="AC486" s="113"/>
      <c r="AD486" s="113"/>
    </row>
    <row r="487" spans="2:30">
      <c r="B487" s="113"/>
      <c r="C487" s="113"/>
      <c r="D487" s="113"/>
      <c r="E487" s="113"/>
      <c r="F487" s="113"/>
      <c r="G487" s="113"/>
      <c r="H487" s="113"/>
      <c r="I487" s="113"/>
      <c r="J487" s="113"/>
      <c r="K487" s="113"/>
      <c r="L487" s="113"/>
      <c r="M487" s="113"/>
      <c r="N487" s="113"/>
      <c r="O487" s="113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  <c r="Z487" s="114"/>
      <c r="AA487" s="114"/>
      <c r="AB487" s="113"/>
      <c r="AC487" s="113"/>
      <c r="AD487" s="113"/>
    </row>
    <row r="488" spans="2:30">
      <c r="B488" s="113"/>
      <c r="C488" s="113"/>
      <c r="D488" s="113"/>
      <c r="E488" s="113"/>
      <c r="F488" s="113"/>
      <c r="G488" s="113"/>
      <c r="H488" s="113"/>
      <c r="I488" s="113"/>
      <c r="J488" s="113"/>
      <c r="K488" s="113"/>
      <c r="L488" s="113"/>
      <c r="M488" s="113"/>
      <c r="N488" s="113"/>
      <c r="O488" s="113"/>
      <c r="P488" s="114"/>
      <c r="Q488" s="114"/>
      <c r="R488" s="114"/>
      <c r="S488" s="114"/>
      <c r="T488" s="114"/>
      <c r="U488" s="114"/>
      <c r="V488" s="114"/>
      <c r="W488" s="114"/>
      <c r="X488" s="114"/>
      <c r="Y488" s="114"/>
      <c r="Z488" s="114"/>
      <c r="AA488" s="114"/>
      <c r="AB488" s="113"/>
      <c r="AC488" s="113"/>
      <c r="AD488" s="113"/>
    </row>
    <row r="489" spans="2:30">
      <c r="B489" s="113"/>
      <c r="C489" s="113"/>
      <c r="D489" s="113"/>
      <c r="E489" s="113"/>
      <c r="F489" s="113"/>
      <c r="G489" s="113"/>
      <c r="H489" s="113"/>
      <c r="I489" s="113"/>
      <c r="J489" s="113"/>
      <c r="K489" s="113"/>
      <c r="L489" s="113"/>
      <c r="M489" s="113"/>
      <c r="N489" s="113"/>
      <c r="O489" s="113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  <c r="Z489" s="114"/>
      <c r="AA489" s="114"/>
      <c r="AB489" s="113"/>
      <c r="AC489" s="113"/>
      <c r="AD489" s="113"/>
    </row>
    <row r="490" spans="2:30">
      <c r="B490" s="113"/>
      <c r="C490" s="113"/>
      <c r="D490" s="113"/>
      <c r="E490" s="113"/>
      <c r="F490" s="113"/>
      <c r="G490" s="113"/>
      <c r="H490" s="113"/>
      <c r="I490" s="113"/>
      <c r="J490" s="113"/>
      <c r="K490" s="113"/>
      <c r="L490" s="113"/>
      <c r="M490" s="113"/>
      <c r="N490" s="113"/>
      <c r="O490" s="113"/>
      <c r="P490" s="114"/>
      <c r="Q490" s="114"/>
      <c r="R490" s="114"/>
      <c r="S490" s="114"/>
      <c r="T490" s="114"/>
      <c r="U490" s="114"/>
      <c r="V490" s="114"/>
      <c r="W490" s="114"/>
      <c r="X490" s="114"/>
      <c r="Y490" s="114"/>
      <c r="Z490" s="114"/>
      <c r="AA490" s="114"/>
      <c r="AB490" s="113"/>
      <c r="AC490" s="113"/>
      <c r="AD490" s="113"/>
    </row>
    <row r="491" spans="2:30">
      <c r="B491" s="113"/>
      <c r="C491" s="113"/>
      <c r="D491" s="113"/>
      <c r="E491" s="113"/>
      <c r="F491" s="113"/>
      <c r="G491" s="113"/>
      <c r="H491" s="113"/>
      <c r="I491" s="113"/>
      <c r="J491" s="113"/>
      <c r="K491" s="113"/>
      <c r="L491" s="113"/>
      <c r="M491" s="113"/>
      <c r="N491" s="113"/>
      <c r="O491" s="113"/>
      <c r="P491" s="114"/>
      <c r="Q491" s="114"/>
      <c r="R491" s="114"/>
      <c r="S491" s="114"/>
      <c r="T491" s="114"/>
      <c r="U491" s="114"/>
      <c r="V491" s="114"/>
      <c r="W491" s="114"/>
      <c r="X491" s="114"/>
      <c r="Y491" s="114"/>
      <c r="Z491" s="114"/>
      <c r="AA491" s="114"/>
      <c r="AB491" s="113"/>
      <c r="AC491" s="113"/>
      <c r="AD491" s="113"/>
    </row>
    <row r="492" spans="2:30">
      <c r="B492" s="113"/>
      <c r="C492" s="113"/>
      <c r="D492" s="113"/>
      <c r="E492" s="113"/>
      <c r="F492" s="113"/>
      <c r="G492" s="113"/>
      <c r="H492" s="113"/>
      <c r="I492" s="113"/>
      <c r="J492" s="113"/>
      <c r="K492" s="113"/>
      <c r="L492" s="113"/>
      <c r="M492" s="113"/>
      <c r="N492" s="113"/>
      <c r="O492" s="113"/>
      <c r="P492" s="114"/>
      <c r="Q492" s="114"/>
      <c r="R492" s="114"/>
      <c r="S492" s="114"/>
      <c r="T492" s="114"/>
      <c r="U492" s="114"/>
      <c r="V492" s="114"/>
      <c r="W492" s="114"/>
      <c r="X492" s="114"/>
      <c r="Y492" s="114"/>
      <c r="Z492" s="114"/>
      <c r="AA492" s="114"/>
      <c r="AB492" s="113"/>
      <c r="AC492" s="113"/>
      <c r="AD492" s="113"/>
    </row>
    <row r="493" spans="2:30">
      <c r="B493" s="113"/>
      <c r="C493" s="113"/>
      <c r="D493" s="113"/>
      <c r="E493" s="113"/>
      <c r="F493" s="113"/>
      <c r="G493" s="113"/>
      <c r="H493" s="113"/>
      <c r="I493" s="113"/>
      <c r="J493" s="113"/>
      <c r="K493" s="113"/>
      <c r="L493" s="113"/>
      <c r="M493" s="113"/>
      <c r="N493" s="113"/>
      <c r="O493" s="113"/>
      <c r="P493" s="114"/>
      <c r="Q493" s="114"/>
      <c r="R493" s="114"/>
      <c r="S493" s="114"/>
      <c r="T493" s="114"/>
      <c r="U493" s="114"/>
      <c r="V493" s="114"/>
      <c r="W493" s="114"/>
      <c r="X493" s="114"/>
      <c r="Y493" s="114"/>
      <c r="Z493" s="114"/>
      <c r="AA493" s="114"/>
      <c r="AB493" s="113"/>
      <c r="AC493" s="113"/>
      <c r="AD493" s="113"/>
    </row>
    <row r="494" spans="2:30">
      <c r="B494" s="113"/>
      <c r="C494" s="113"/>
      <c r="D494" s="113"/>
      <c r="E494" s="113"/>
      <c r="F494" s="113"/>
      <c r="G494" s="113"/>
      <c r="H494" s="113"/>
      <c r="I494" s="113"/>
      <c r="J494" s="113"/>
      <c r="K494" s="113"/>
      <c r="L494" s="113"/>
      <c r="M494" s="113"/>
      <c r="N494" s="113"/>
      <c r="O494" s="113"/>
      <c r="P494" s="114"/>
      <c r="Q494" s="114"/>
      <c r="R494" s="114"/>
      <c r="S494" s="114"/>
      <c r="T494" s="114"/>
      <c r="U494" s="114"/>
      <c r="V494" s="114"/>
      <c r="W494" s="114"/>
      <c r="X494" s="114"/>
      <c r="Y494" s="114"/>
      <c r="Z494" s="114"/>
      <c r="AA494" s="114"/>
      <c r="AB494" s="113"/>
      <c r="AC494" s="113"/>
      <c r="AD494" s="113"/>
    </row>
    <row r="495" spans="2:30">
      <c r="B495" s="113"/>
      <c r="C495" s="113"/>
      <c r="D495" s="113"/>
      <c r="E495" s="113"/>
      <c r="F495" s="113"/>
      <c r="G495" s="113"/>
      <c r="H495" s="113"/>
      <c r="I495" s="113"/>
      <c r="J495" s="113"/>
      <c r="K495" s="113"/>
      <c r="L495" s="113"/>
      <c r="M495" s="113"/>
      <c r="N495" s="113"/>
      <c r="O495" s="113"/>
      <c r="P495" s="114"/>
      <c r="Q495" s="114"/>
      <c r="R495" s="114"/>
      <c r="S495" s="114"/>
      <c r="T495" s="114"/>
      <c r="U495" s="114"/>
      <c r="V495" s="114"/>
      <c r="W495" s="114"/>
      <c r="X495" s="114"/>
      <c r="Y495" s="114"/>
      <c r="Z495" s="114"/>
      <c r="AA495" s="114"/>
      <c r="AB495" s="113"/>
      <c r="AC495" s="113"/>
      <c r="AD495" s="113"/>
    </row>
    <row r="496" spans="2:30">
      <c r="B496" s="113"/>
      <c r="C496" s="113"/>
      <c r="D496" s="113"/>
      <c r="E496" s="113"/>
      <c r="F496" s="113"/>
      <c r="G496" s="113"/>
      <c r="H496" s="113"/>
      <c r="I496" s="113"/>
      <c r="J496" s="113"/>
      <c r="K496" s="113"/>
      <c r="L496" s="113"/>
      <c r="M496" s="113"/>
      <c r="N496" s="113"/>
      <c r="O496" s="113"/>
      <c r="P496" s="114"/>
      <c r="Q496" s="114"/>
      <c r="R496" s="114"/>
      <c r="S496" s="114"/>
      <c r="T496" s="114"/>
      <c r="U496" s="114"/>
      <c r="V496" s="114"/>
      <c r="W496" s="114"/>
      <c r="X496" s="114"/>
      <c r="Y496" s="114"/>
      <c r="Z496" s="114"/>
      <c r="AA496" s="114"/>
      <c r="AB496" s="113"/>
      <c r="AC496" s="113"/>
      <c r="AD496" s="113"/>
    </row>
    <row r="497" spans="2:30">
      <c r="B497" s="113"/>
      <c r="C497" s="113"/>
      <c r="D497" s="113"/>
      <c r="E497" s="113"/>
      <c r="F497" s="113"/>
      <c r="G497" s="113"/>
      <c r="H497" s="113"/>
      <c r="I497" s="113"/>
      <c r="J497" s="113"/>
      <c r="K497" s="113"/>
      <c r="L497" s="113"/>
      <c r="M497" s="113"/>
      <c r="N497" s="113"/>
      <c r="O497" s="113"/>
      <c r="P497" s="114"/>
      <c r="Q497" s="114"/>
      <c r="R497" s="114"/>
      <c r="S497" s="114"/>
      <c r="T497" s="114"/>
      <c r="U497" s="114"/>
      <c r="V497" s="114"/>
      <c r="W497" s="114"/>
      <c r="X497" s="114"/>
      <c r="Y497" s="114"/>
      <c r="Z497" s="114"/>
      <c r="AA497" s="114"/>
      <c r="AB497" s="113"/>
      <c r="AC497" s="113"/>
      <c r="AD497" s="113"/>
    </row>
    <row r="498" spans="2:30">
      <c r="B498" s="113"/>
      <c r="C498" s="113"/>
      <c r="D498" s="113"/>
      <c r="E498" s="113"/>
      <c r="F498" s="113"/>
      <c r="G498" s="113"/>
      <c r="H498" s="113"/>
      <c r="I498" s="113"/>
      <c r="J498" s="113"/>
      <c r="K498" s="113"/>
      <c r="L498" s="113"/>
      <c r="M498" s="113"/>
      <c r="N498" s="113"/>
      <c r="O498" s="113"/>
      <c r="P498" s="114"/>
      <c r="Q498" s="114"/>
      <c r="R498" s="114"/>
      <c r="S498" s="114"/>
      <c r="T498" s="114"/>
      <c r="U498" s="114"/>
      <c r="V498" s="114"/>
      <c r="W498" s="114"/>
      <c r="X498" s="114"/>
      <c r="Y498" s="114"/>
      <c r="Z498" s="114"/>
      <c r="AA498" s="114"/>
      <c r="AB498" s="113"/>
      <c r="AC498" s="113"/>
      <c r="AD498" s="113"/>
    </row>
    <row r="499" spans="2:30">
      <c r="B499" s="113"/>
      <c r="C499" s="113"/>
      <c r="D499" s="113"/>
      <c r="E499" s="113"/>
      <c r="F499" s="113"/>
      <c r="G499" s="113"/>
      <c r="H499" s="113"/>
      <c r="I499" s="113"/>
      <c r="J499" s="113"/>
      <c r="K499" s="113"/>
      <c r="L499" s="113"/>
      <c r="M499" s="113"/>
      <c r="N499" s="113"/>
      <c r="O499" s="113"/>
      <c r="P499" s="114"/>
      <c r="Q499" s="114"/>
      <c r="R499" s="114"/>
      <c r="S499" s="114"/>
      <c r="T499" s="114"/>
      <c r="U499" s="114"/>
      <c r="V499" s="114"/>
      <c r="W499" s="114"/>
      <c r="X499" s="114"/>
      <c r="Y499" s="114"/>
      <c r="Z499" s="114"/>
      <c r="AA499" s="114"/>
      <c r="AB499" s="113"/>
      <c r="AC499" s="113"/>
      <c r="AD499" s="113"/>
    </row>
    <row r="500" spans="2:30">
      <c r="B500" s="113"/>
      <c r="C500" s="113"/>
      <c r="D500" s="113"/>
      <c r="E500" s="113"/>
      <c r="F500" s="113"/>
      <c r="G500" s="113"/>
      <c r="H500" s="113"/>
      <c r="I500" s="113"/>
      <c r="J500" s="113"/>
      <c r="K500" s="113"/>
      <c r="L500" s="113"/>
      <c r="M500" s="113"/>
      <c r="N500" s="113"/>
      <c r="O500" s="113"/>
      <c r="P500" s="114"/>
      <c r="Q500" s="114"/>
      <c r="R500" s="114"/>
      <c r="S500" s="114"/>
      <c r="T500" s="114"/>
      <c r="U500" s="114"/>
      <c r="V500" s="114"/>
      <c r="W500" s="114"/>
      <c r="X500" s="114"/>
      <c r="Y500" s="114"/>
      <c r="Z500" s="114"/>
      <c r="AA500" s="114"/>
      <c r="AB500" s="113"/>
      <c r="AC500" s="113"/>
      <c r="AD500" s="113"/>
    </row>
    <row r="501" spans="2:30">
      <c r="B501" s="113"/>
      <c r="C501" s="113"/>
      <c r="D501" s="113"/>
      <c r="E501" s="113"/>
      <c r="F501" s="113"/>
      <c r="G501" s="113"/>
      <c r="H501" s="113"/>
      <c r="I501" s="113"/>
      <c r="J501" s="113"/>
      <c r="K501" s="113"/>
      <c r="L501" s="113"/>
      <c r="M501" s="113"/>
      <c r="N501" s="113"/>
      <c r="O501" s="113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  <c r="Z501" s="114"/>
      <c r="AA501" s="114"/>
      <c r="AB501" s="113"/>
      <c r="AC501" s="113"/>
      <c r="AD501" s="113"/>
    </row>
    <row r="502" spans="2:30">
      <c r="B502" s="113"/>
      <c r="C502" s="113"/>
      <c r="D502" s="113"/>
      <c r="E502" s="113"/>
      <c r="F502" s="113"/>
      <c r="G502" s="113"/>
      <c r="H502" s="113"/>
      <c r="I502" s="113"/>
      <c r="J502" s="113"/>
      <c r="K502" s="113"/>
      <c r="L502" s="113"/>
      <c r="M502" s="113"/>
      <c r="N502" s="113"/>
      <c r="O502" s="113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  <c r="Z502" s="114"/>
      <c r="AA502" s="114"/>
      <c r="AB502" s="113"/>
      <c r="AC502" s="113"/>
      <c r="AD502" s="113"/>
    </row>
    <row r="503" spans="2:30">
      <c r="B503" s="113"/>
      <c r="C503" s="113"/>
      <c r="D503" s="113"/>
      <c r="E503" s="113"/>
      <c r="F503" s="113"/>
      <c r="G503" s="113"/>
      <c r="H503" s="113"/>
      <c r="I503" s="113"/>
      <c r="J503" s="113"/>
      <c r="K503" s="113"/>
      <c r="L503" s="113"/>
      <c r="M503" s="113"/>
      <c r="N503" s="113"/>
      <c r="O503" s="113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  <c r="Z503" s="114"/>
      <c r="AA503" s="114"/>
      <c r="AB503" s="113"/>
      <c r="AC503" s="113"/>
      <c r="AD503" s="113"/>
    </row>
    <row r="504" spans="2:30">
      <c r="B504" s="113"/>
      <c r="C504" s="113"/>
      <c r="D504" s="113"/>
      <c r="E504" s="113"/>
      <c r="F504" s="113"/>
      <c r="G504" s="113"/>
      <c r="H504" s="113"/>
      <c r="I504" s="113"/>
      <c r="J504" s="113"/>
      <c r="K504" s="113"/>
      <c r="L504" s="113"/>
      <c r="M504" s="113"/>
      <c r="N504" s="113"/>
      <c r="O504" s="113"/>
      <c r="P504" s="114"/>
      <c r="Q504" s="114"/>
      <c r="R504" s="114"/>
      <c r="S504" s="114"/>
      <c r="T504" s="114"/>
      <c r="U504" s="114"/>
      <c r="V504" s="114"/>
      <c r="W504" s="114"/>
      <c r="X504" s="114"/>
      <c r="Y504" s="114"/>
      <c r="Z504" s="114"/>
      <c r="AA504" s="114"/>
      <c r="AB504" s="113"/>
      <c r="AC504" s="113"/>
      <c r="AD504" s="113"/>
    </row>
    <row r="505" spans="2:30">
      <c r="B505" s="113"/>
      <c r="C505" s="113"/>
      <c r="D505" s="113"/>
      <c r="E505" s="113"/>
      <c r="F505" s="113"/>
      <c r="G505" s="113"/>
      <c r="H505" s="113"/>
      <c r="I505" s="113"/>
      <c r="J505" s="113"/>
      <c r="K505" s="113"/>
      <c r="L505" s="113"/>
      <c r="M505" s="113"/>
      <c r="N505" s="113"/>
      <c r="O505" s="113"/>
      <c r="P505" s="114"/>
      <c r="Q505" s="114"/>
      <c r="R505" s="114"/>
      <c r="S505" s="114"/>
      <c r="T505" s="114"/>
      <c r="U505" s="114"/>
      <c r="V505" s="114"/>
      <c r="W505" s="114"/>
      <c r="X505" s="114"/>
      <c r="Y505" s="114"/>
      <c r="Z505" s="114"/>
      <c r="AA505" s="114"/>
      <c r="AB505" s="113"/>
      <c r="AC505" s="113"/>
      <c r="AD505" s="113"/>
    </row>
    <row r="506" spans="2:30">
      <c r="B506" s="113"/>
      <c r="C506" s="113"/>
      <c r="D506" s="113"/>
      <c r="E506" s="113"/>
      <c r="F506" s="113"/>
      <c r="G506" s="113"/>
      <c r="H506" s="113"/>
      <c r="I506" s="113"/>
      <c r="J506" s="113"/>
      <c r="K506" s="113"/>
      <c r="L506" s="113"/>
      <c r="M506" s="113"/>
      <c r="N506" s="113"/>
      <c r="O506" s="113"/>
      <c r="P506" s="114"/>
      <c r="Q506" s="114"/>
      <c r="R506" s="114"/>
      <c r="S506" s="114"/>
      <c r="T506" s="114"/>
      <c r="U506" s="114"/>
      <c r="V506" s="114"/>
      <c r="W506" s="114"/>
      <c r="X506" s="114"/>
      <c r="Y506" s="114"/>
      <c r="Z506" s="114"/>
      <c r="AA506" s="114"/>
      <c r="AB506" s="113"/>
      <c r="AC506" s="113"/>
      <c r="AD506" s="113"/>
    </row>
    <row r="507" spans="2:30">
      <c r="B507" s="113"/>
      <c r="C507" s="113"/>
      <c r="D507" s="113"/>
      <c r="E507" s="113"/>
      <c r="F507" s="113"/>
      <c r="G507" s="113"/>
      <c r="H507" s="113"/>
      <c r="I507" s="113"/>
      <c r="J507" s="113"/>
      <c r="K507" s="113"/>
      <c r="L507" s="113"/>
      <c r="M507" s="113"/>
      <c r="N507" s="113"/>
      <c r="O507" s="113"/>
      <c r="P507" s="114"/>
      <c r="Q507" s="114"/>
      <c r="R507" s="114"/>
      <c r="S507" s="114"/>
      <c r="T507" s="114"/>
      <c r="U507" s="114"/>
      <c r="V507" s="114"/>
      <c r="W507" s="114"/>
      <c r="X507" s="114"/>
      <c r="Y507" s="114"/>
      <c r="Z507" s="114"/>
      <c r="AA507" s="114"/>
      <c r="AB507" s="113"/>
      <c r="AC507" s="113"/>
      <c r="AD507" s="113"/>
    </row>
    <row r="508" spans="2:30">
      <c r="B508" s="113"/>
      <c r="C508" s="113"/>
      <c r="D508" s="113"/>
      <c r="E508" s="113"/>
      <c r="F508" s="113"/>
      <c r="G508" s="113"/>
      <c r="H508" s="113"/>
      <c r="I508" s="113"/>
      <c r="J508" s="113"/>
      <c r="K508" s="113"/>
      <c r="L508" s="113"/>
      <c r="M508" s="113"/>
      <c r="N508" s="113"/>
      <c r="O508" s="113"/>
      <c r="P508" s="114"/>
      <c r="Q508" s="114"/>
      <c r="R508" s="114"/>
      <c r="S508" s="114"/>
      <c r="T508" s="114"/>
      <c r="U508" s="114"/>
      <c r="V508" s="114"/>
      <c r="W508" s="114"/>
      <c r="X508" s="114"/>
      <c r="Y508" s="114"/>
      <c r="Z508" s="114"/>
      <c r="AA508" s="114"/>
      <c r="AB508" s="113"/>
      <c r="AC508" s="113"/>
      <c r="AD508" s="113"/>
    </row>
    <row r="509" spans="2:30">
      <c r="B509" s="113"/>
      <c r="C509" s="113"/>
      <c r="D509" s="113"/>
      <c r="E509" s="113"/>
      <c r="F509" s="113"/>
      <c r="G509" s="113"/>
      <c r="H509" s="113"/>
      <c r="I509" s="113"/>
      <c r="J509" s="113"/>
      <c r="K509" s="113"/>
      <c r="L509" s="113"/>
      <c r="M509" s="113"/>
      <c r="N509" s="113"/>
      <c r="O509" s="113"/>
      <c r="P509" s="114"/>
      <c r="Q509" s="114"/>
      <c r="R509" s="114"/>
      <c r="S509" s="114"/>
      <c r="T509" s="114"/>
      <c r="U509" s="114"/>
      <c r="V509" s="114"/>
      <c r="W509" s="114"/>
      <c r="X509" s="114"/>
      <c r="Y509" s="114"/>
      <c r="Z509" s="114"/>
      <c r="AA509" s="114"/>
      <c r="AB509" s="113"/>
      <c r="AC509" s="113"/>
      <c r="AD509" s="113"/>
    </row>
    <row r="510" spans="2:30">
      <c r="B510" s="113"/>
      <c r="C510" s="113"/>
      <c r="D510" s="113"/>
      <c r="E510" s="113"/>
      <c r="F510" s="113"/>
      <c r="G510" s="113"/>
      <c r="H510" s="113"/>
      <c r="I510" s="113"/>
      <c r="J510" s="113"/>
      <c r="K510" s="113"/>
      <c r="L510" s="113"/>
      <c r="M510" s="113"/>
      <c r="N510" s="113"/>
      <c r="O510" s="113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  <c r="Z510" s="114"/>
      <c r="AA510" s="114"/>
      <c r="AB510" s="113"/>
      <c r="AC510" s="113"/>
      <c r="AD510" s="113"/>
    </row>
    <row r="511" spans="2:30">
      <c r="B511" s="113"/>
      <c r="C511" s="113"/>
      <c r="D511" s="113"/>
      <c r="E511" s="113"/>
      <c r="F511" s="113"/>
      <c r="G511" s="113"/>
      <c r="H511" s="113"/>
      <c r="I511" s="113"/>
      <c r="J511" s="113"/>
      <c r="K511" s="113"/>
      <c r="L511" s="113"/>
      <c r="M511" s="113"/>
      <c r="N511" s="113"/>
      <c r="O511" s="113"/>
      <c r="P511" s="114"/>
      <c r="Q511" s="114"/>
      <c r="R511" s="114"/>
      <c r="S511" s="114"/>
      <c r="T511" s="114"/>
      <c r="U511" s="114"/>
      <c r="V511" s="114"/>
      <c r="W511" s="114"/>
      <c r="X511" s="114"/>
      <c r="Y511" s="114"/>
      <c r="Z511" s="114"/>
      <c r="AA511" s="114"/>
      <c r="AB511" s="113"/>
      <c r="AC511" s="113"/>
      <c r="AD511" s="113"/>
    </row>
    <row r="512" spans="2:30">
      <c r="B512" s="113"/>
      <c r="C512" s="113"/>
      <c r="D512" s="113"/>
      <c r="E512" s="113"/>
      <c r="F512" s="113"/>
      <c r="G512" s="113"/>
      <c r="H512" s="113"/>
      <c r="I512" s="113"/>
      <c r="J512" s="113"/>
      <c r="K512" s="113"/>
      <c r="L512" s="113"/>
      <c r="M512" s="113"/>
      <c r="N512" s="113"/>
      <c r="O512" s="113"/>
      <c r="P512" s="114"/>
      <c r="Q512" s="114"/>
      <c r="R512" s="114"/>
      <c r="S512" s="114"/>
      <c r="T512" s="114"/>
      <c r="U512" s="114"/>
      <c r="V512" s="114"/>
      <c r="W512" s="114"/>
      <c r="X512" s="114"/>
      <c r="Y512" s="114"/>
      <c r="Z512" s="114"/>
      <c r="AA512" s="114"/>
      <c r="AB512" s="113"/>
      <c r="AC512" s="113"/>
      <c r="AD512" s="113"/>
    </row>
    <row r="513" spans="2:30">
      <c r="B513" s="113"/>
      <c r="C513" s="113"/>
      <c r="D513" s="113"/>
      <c r="E513" s="113"/>
      <c r="F513" s="113"/>
      <c r="G513" s="113"/>
      <c r="H513" s="113"/>
      <c r="I513" s="113"/>
      <c r="J513" s="113"/>
      <c r="K513" s="113"/>
      <c r="L513" s="113"/>
      <c r="M513" s="113"/>
      <c r="N513" s="113"/>
      <c r="O513" s="113"/>
      <c r="P513" s="114"/>
      <c r="Q513" s="114"/>
      <c r="R513" s="114"/>
      <c r="S513" s="114"/>
      <c r="T513" s="114"/>
      <c r="U513" s="114"/>
      <c r="V513" s="114"/>
      <c r="W513" s="114"/>
      <c r="X513" s="114"/>
      <c r="Y513" s="114"/>
      <c r="Z513" s="114"/>
      <c r="AA513" s="114"/>
      <c r="AB513" s="113"/>
      <c r="AC513" s="113"/>
      <c r="AD513" s="113"/>
    </row>
    <row r="514" spans="2:30">
      <c r="B514" s="113"/>
      <c r="C514" s="113"/>
      <c r="D514" s="113"/>
      <c r="E514" s="113"/>
      <c r="F514" s="113"/>
      <c r="G514" s="113"/>
      <c r="H514" s="113"/>
      <c r="I514" s="113"/>
      <c r="J514" s="113"/>
      <c r="K514" s="113"/>
      <c r="L514" s="113"/>
      <c r="M514" s="113"/>
      <c r="N514" s="113"/>
      <c r="O514" s="113"/>
      <c r="P514" s="114"/>
      <c r="Q514" s="114"/>
      <c r="R514" s="114"/>
      <c r="S514" s="114"/>
      <c r="T514" s="114"/>
      <c r="U514" s="114"/>
      <c r="V514" s="114"/>
      <c r="W514" s="114"/>
      <c r="X514" s="114"/>
      <c r="Y514" s="114"/>
      <c r="Z514" s="114"/>
      <c r="AA514" s="114"/>
      <c r="AB514" s="113"/>
      <c r="AC514" s="113"/>
      <c r="AD514" s="113"/>
    </row>
    <row r="515" spans="2:30">
      <c r="B515" s="113"/>
      <c r="C515" s="113"/>
      <c r="D515" s="113"/>
      <c r="E515" s="113"/>
      <c r="F515" s="113"/>
      <c r="G515" s="113"/>
      <c r="H515" s="113"/>
      <c r="I515" s="113"/>
      <c r="J515" s="113"/>
      <c r="K515" s="113"/>
      <c r="L515" s="113"/>
      <c r="M515" s="113"/>
      <c r="N515" s="113"/>
      <c r="O515" s="113"/>
      <c r="P515" s="114"/>
      <c r="Q515" s="114"/>
      <c r="R515" s="114"/>
      <c r="S515" s="114"/>
      <c r="T515" s="114"/>
      <c r="U515" s="114"/>
      <c r="V515" s="114"/>
      <c r="W515" s="114"/>
      <c r="X515" s="114"/>
      <c r="Y515" s="114"/>
      <c r="Z515" s="114"/>
      <c r="AA515" s="114"/>
      <c r="AB515" s="113"/>
      <c r="AC515" s="113"/>
      <c r="AD515" s="113"/>
    </row>
    <row r="516" spans="2:30">
      <c r="B516" s="113"/>
      <c r="C516" s="113"/>
      <c r="D516" s="113"/>
      <c r="E516" s="113"/>
      <c r="F516" s="113"/>
      <c r="G516" s="113"/>
      <c r="H516" s="113"/>
      <c r="I516" s="113"/>
      <c r="J516" s="113"/>
      <c r="K516" s="113"/>
      <c r="L516" s="113"/>
      <c r="M516" s="113"/>
      <c r="N516" s="113"/>
      <c r="O516" s="113"/>
      <c r="P516" s="114"/>
      <c r="Q516" s="114"/>
      <c r="R516" s="114"/>
      <c r="S516" s="114"/>
      <c r="T516" s="114"/>
      <c r="U516" s="114"/>
      <c r="V516" s="114"/>
      <c r="W516" s="114"/>
      <c r="X516" s="114"/>
      <c r="Y516" s="114"/>
      <c r="Z516" s="114"/>
      <c r="AA516" s="114"/>
      <c r="AB516" s="113"/>
      <c r="AC516" s="113"/>
      <c r="AD516" s="113"/>
    </row>
    <row r="517" spans="2:30">
      <c r="B517" s="113"/>
      <c r="C517" s="113"/>
      <c r="D517" s="113"/>
      <c r="E517" s="113"/>
      <c r="F517" s="113"/>
      <c r="G517" s="113"/>
      <c r="H517" s="113"/>
      <c r="I517" s="113"/>
      <c r="J517" s="113"/>
      <c r="K517" s="113"/>
      <c r="L517" s="113"/>
      <c r="M517" s="113"/>
      <c r="N517" s="113"/>
      <c r="O517" s="113"/>
      <c r="P517" s="114"/>
      <c r="Q517" s="114"/>
      <c r="R517" s="114"/>
      <c r="S517" s="114"/>
      <c r="T517" s="114"/>
      <c r="U517" s="114"/>
      <c r="V517" s="114"/>
      <c r="W517" s="114"/>
      <c r="X517" s="114"/>
      <c r="Y517" s="114"/>
      <c r="Z517" s="114"/>
      <c r="AA517" s="114"/>
      <c r="AB517" s="113"/>
      <c r="AC517" s="113"/>
      <c r="AD517" s="113"/>
    </row>
    <row r="518" spans="2:30">
      <c r="B518" s="113"/>
      <c r="C518" s="113"/>
      <c r="D518" s="113"/>
      <c r="E518" s="113"/>
      <c r="F518" s="113"/>
      <c r="G518" s="113"/>
      <c r="H518" s="113"/>
      <c r="I518" s="113"/>
      <c r="J518" s="113"/>
      <c r="K518" s="113"/>
      <c r="L518" s="113"/>
      <c r="M518" s="113"/>
      <c r="N518" s="113"/>
      <c r="O518" s="113"/>
      <c r="P518" s="114"/>
      <c r="Q518" s="114"/>
      <c r="R518" s="114"/>
      <c r="S518" s="114"/>
      <c r="T518" s="114"/>
      <c r="U518" s="114"/>
      <c r="V518" s="114"/>
      <c r="W518" s="114"/>
      <c r="X518" s="114"/>
      <c r="Y518" s="114"/>
      <c r="Z518" s="114"/>
      <c r="AA518" s="114"/>
      <c r="AB518" s="113"/>
      <c r="AC518" s="113"/>
      <c r="AD518" s="113"/>
    </row>
    <row r="519" spans="2:30">
      <c r="B519" s="113"/>
      <c r="C519" s="113"/>
      <c r="D519" s="113"/>
      <c r="E519" s="113"/>
      <c r="F519" s="113"/>
      <c r="G519" s="113"/>
      <c r="H519" s="113"/>
      <c r="I519" s="113"/>
      <c r="J519" s="113"/>
      <c r="K519" s="113"/>
      <c r="L519" s="113"/>
      <c r="M519" s="113"/>
      <c r="N519" s="113"/>
      <c r="O519" s="113"/>
      <c r="P519" s="114"/>
      <c r="Q519" s="114"/>
      <c r="R519" s="114"/>
      <c r="S519" s="114"/>
      <c r="T519" s="114"/>
      <c r="U519" s="114"/>
      <c r="V519" s="114"/>
      <c r="W519" s="114"/>
      <c r="X519" s="114"/>
      <c r="Y519" s="114"/>
      <c r="Z519" s="114"/>
      <c r="AA519" s="114"/>
      <c r="AB519" s="113"/>
      <c r="AC519" s="113"/>
      <c r="AD519" s="113"/>
    </row>
    <row r="520" spans="2:30">
      <c r="B520" s="113"/>
      <c r="C520" s="113"/>
      <c r="D520" s="113"/>
      <c r="E520" s="113"/>
      <c r="F520" s="113"/>
      <c r="G520" s="113"/>
      <c r="H520" s="113"/>
      <c r="I520" s="113"/>
      <c r="J520" s="113"/>
      <c r="K520" s="113"/>
      <c r="L520" s="113"/>
      <c r="M520" s="113"/>
      <c r="N520" s="113"/>
      <c r="O520" s="113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  <c r="Z520" s="114"/>
      <c r="AA520" s="114"/>
      <c r="AB520" s="113"/>
      <c r="AC520" s="113"/>
      <c r="AD520" s="113"/>
    </row>
    <row r="521" spans="2:30">
      <c r="B521" s="113"/>
      <c r="C521" s="113"/>
      <c r="D521" s="113"/>
      <c r="E521" s="113"/>
      <c r="F521" s="113"/>
      <c r="G521" s="113"/>
      <c r="H521" s="113"/>
      <c r="I521" s="113"/>
      <c r="J521" s="113"/>
      <c r="K521" s="113"/>
      <c r="L521" s="113"/>
      <c r="M521" s="113"/>
      <c r="N521" s="113"/>
      <c r="O521" s="113"/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  <c r="Z521" s="114"/>
      <c r="AA521" s="114"/>
      <c r="AB521" s="113"/>
      <c r="AC521" s="113"/>
      <c r="AD521" s="113"/>
    </row>
    <row r="522" spans="2:30">
      <c r="B522" s="113"/>
      <c r="C522" s="113"/>
      <c r="D522" s="113"/>
      <c r="E522" s="113"/>
      <c r="F522" s="113"/>
      <c r="G522" s="113"/>
      <c r="H522" s="113"/>
      <c r="I522" s="113"/>
      <c r="J522" s="113"/>
      <c r="K522" s="113"/>
      <c r="L522" s="113"/>
      <c r="M522" s="113"/>
      <c r="N522" s="113"/>
      <c r="O522" s="113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  <c r="Z522" s="114"/>
      <c r="AA522" s="114"/>
      <c r="AB522" s="113"/>
      <c r="AC522" s="113"/>
      <c r="AD522" s="113"/>
    </row>
    <row r="523" spans="2:30">
      <c r="B523" s="113"/>
      <c r="C523" s="113"/>
      <c r="D523" s="113"/>
      <c r="E523" s="113"/>
      <c r="F523" s="113"/>
      <c r="G523" s="113"/>
      <c r="H523" s="113"/>
      <c r="I523" s="113"/>
      <c r="J523" s="113"/>
      <c r="K523" s="113"/>
      <c r="L523" s="113"/>
      <c r="M523" s="113"/>
      <c r="N523" s="113"/>
      <c r="O523" s="113"/>
      <c r="P523" s="114"/>
      <c r="Q523" s="114"/>
      <c r="R523" s="114"/>
      <c r="S523" s="114"/>
      <c r="T523" s="114"/>
      <c r="U523" s="114"/>
      <c r="V523" s="114"/>
      <c r="W523" s="114"/>
      <c r="X523" s="114"/>
      <c r="Y523" s="114"/>
      <c r="Z523" s="114"/>
      <c r="AA523" s="114"/>
      <c r="AB523" s="113"/>
      <c r="AC523" s="113"/>
      <c r="AD523" s="113"/>
    </row>
    <row r="524" spans="2:30">
      <c r="B524" s="113"/>
      <c r="C524" s="113"/>
      <c r="D524" s="113"/>
      <c r="E524" s="113"/>
      <c r="F524" s="113"/>
      <c r="G524" s="113"/>
      <c r="H524" s="113"/>
      <c r="I524" s="113"/>
      <c r="J524" s="113"/>
      <c r="K524" s="113"/>
      <c r="L524" s="113"/>
      <c r="M524" s="113"/>
      <c r="N524" s="113"/>
      <c r="O524" s="113"/>
      <c r="P524" s="114"/>
      <c r="Q524" s="114"/>
      <c r="R524" s="114"/>
      <c r="S524" s="114"/>
      <c r="T524" s="114"/>
      <c r="U524" s="114"/>
      <c r="V524" s="114"/>
      <c r="W524" s="114"/>
      <c r="X524" s="114"/>
      <c r="Y524" s="114"/>
      <c r="Z524" s="114"/>
      <c r="AA524" s="114"/>
      <c r="AB524" s="113"/>
      <c r="AC524" s="113"/>
      <c r="AD524" s="113"/>
    </row>
    <row r="525" spans="2:30">
      <c r="B525" s="113"/>
      <c r="C525" s="113"/>
      <c r="D525" s="113"/>
      <c r="E525" s="113"/>
      <c r="F525" s="113"/>
      <c r="G525" s="113"/>
      <c r="H525" s="113"/>
      <c r="I525" s="113"/>
      <c r="J525" s="113"/>
      <c r="K525" s="113"/>
      <c r="L525" s="113"/>
      <c r="M525" s="113"/>
      <c r="N525" s="113"/>
      <c r="O525" s="113"/>
      <c r="P525" s="114"/>
      <c r="Q525" s="114"/>
      <c r="R525" s="114"/>
      <c r="S525" s="114"/>
      <c r="T525" s="114"/>
      <c r="U525" s="114"/>
      <c r="V525" s="114"/>
      <c r="W525" s="114"/>
      <c r="X525" s="114"/>
      <c r="Y525" s="114"/>
      <c r="Z525" s="114"/>
      <c r="AA525" s="114"/>
      <c r="AB525" s="113"/>
      <c r="AC525" s="113"/>
      <c r="AD525" s="113"/>
    </row>
    <row r="526" spans="2:30">
      <c r="B526" s="113"/>
      <c r="C526" s="113"/>
      <c r="D526" s="113"/>
      <c r="E526" s="113"/>
      <c r="F526" s="113"/>
      <c r="G526" s="113"/>
      <c r="H526" s="113"/>
      <c r="I526" s="113"/>
      <c r="J526" s="113"/>
      <c r="K526" s="113"/>
      <c r="L526" s="113"/>
      <c r="M526" s="113"/>
      <c r="N526" s="113"/>
      <c r="O526" s="113"/>
      <c r="P526" s="114"/>
      <c r="Q526" s="114"/>
      <c r="R526" s="114"/>
      <c r="S526" s="114"/>
      <c r="T526" s="114"/>
      <c r="U526" s="114"/>
      <c r="V526" s="114"/>
      <c r="W526" s="114"/>
      <c r="X526" s="114"/>
      <c r="Y526" s="114"/>
      <c r="Z526" s="114"/>
      <c r="AA526" s="114"/>
      <c r="AB526" s="113"/>
      <c r="AC526" s="113"/>
      <c r="AD526" s="113"/>
    </row>
    <row r="527" spans="2:30">
      <c r="B527" s="113"/>
      <c r="C527" s="113"/>
      <c r="D527" s="113"/>
      <c r="E527" s="113"/>
      <c r="F527" s="113"/>
      <c r="G527" s="113"/>
      <c r="H527" s="113"/>
      <c r="I527" s="113"/>
      <c r="J527" s="113"/>
      <c r="K527" s="113"/>
      <c r="L527" s="113"/>
      <c r="M527" s="113"/>
      <c r="N527" s="113"/>
      <c r="O527" s="113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  <c r="Z527" s="114"/>
      <c r="AA527" s="114"/>
      <c r="AB527" s="113"/>
      <c r="AC527" s="113"/>
      <c r="AD527" s="113"/>
    </row>
    <row r="528" spans="2:30">
      <c r="B528" s="113"/>
      <c r="C528" s="113"/>
      <c r="D528" s="113"/>
      <c r="E528" s="113"/>
      <c r="F528" s="113"/>
      <c r="G528" s="113"/>
      <c r="H528" s="113"/>
      <c r="I528" s="113"/>
      <c r="J528" s="113"/>
      <c r="K528" s="113"/>
      <c r="L528" s="113"/>
      <c r="M528" s="113"/>
      <c r="N528" s="113"/>
      <c r="O528" s="113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  <c r="Z528" s="114"/>
      <c r="AA528" s="114"/>
      <c r="AB528" s="113"/>
      <c r="AC528" s="113"/>
      <c r="AD528" s="113"/>
    </row>
    <row r="529" spans="2:30">
      <c r="B529" s="113"/>
      <c r="C529" s="113"/>
      <c r="D529" s="113"/>
      <c r="E529" s="113"/>
      <c r="F529" s="113"/>
      <c r="G529" s="113"/>
      <c r="H529" s="113"/>
      <c r="I529" s="113"/>
      <c r="J529" s="113"/>
      <c r="K529" s="113"/>
      <c r="L529" s="113"/>
      <c r="M529" s="113"/>
      <c r="N529" s="113"/>
      <c r="O529" s="113"/>
      <c r="P529" s="114"/>
      <c r="Q529" s="114"/>
      <c r="R529" s="114"/>
      <c r="S529" s="114"/>
      <c r="T529" s="114"/>
      <c r="U529" s="114"/>
      <c r="V529" s="114"/>
      <c r="W529" s="114"/>
      <c r="X529" s="114"/>
      <c r="Y529" s="114"/>
      <c r="Z529" s="114"/>
      <c r="AA529" s="114"/>
      <c r="AB529" s="113"/>
      <c r="AC529" s="113"/>
      <c r="AD529" s="113"/>
    </row>
    <row r="530" spans="2:30">
      <c r="B530" s="113"/>
      <c r="C530" s="113"/>
      <c r="D530" s="113"/>
      <c r="E530" s="113"/>
      <c r="F530" s="113"/>
      <c r="G530" s="113"/>
      <c r="H530" s="113"/>
      <c r="I530" s="113"/>
      <c r="J530" s="113"/>
      <c r="K530" s="113"/>
      <c r="L530" s="113"/>
      <c r="M530" s="113"/>
      <c r="N530" s="113"/>
      <c r="O530" s="113"/>
      <c r="P530" s="114"/>
      <c r="Q530" s="114"/>
      <c r="R530" s="114"/>
      <c r="S530" s="114"/>
      <c r="T530" s="114"/>
      <c r="U530" s="114"/>
      <c r="V530" s="114"/>
      <c r="W530" s="114"/>
      <c r="X530" s="114"/>
      <c r="Y530" s="114"/>
      <c r="Z530" s="114"/>
      <c r="AA530" s="114"/>
      <c r="AB530" s="113"/>
      <c r="AC530" s="113"/>
      <c r="AD530" s="113"/>
    </row>
    <row r="531" spans="2:30">
      <c r="B531" s="113"/>
      <c r="C531" s="113"/>
      <c r="D531" s="113"/>
      <c r="E531" s="113"/>
      <c r="F531" s="113"/>
      <c r="G531" s="113"/>
      <c r="H531" s="113"/>
      <c r="I531" s="113"/>
      <c r="J531" s="113"/>
      <c r="K531" s="113"/>
      <c r="L531" s="113"/>
      <c r="M531" s="113"/>
      <c r="N531" s="113"/>
      <c r="O531" s="113"/>
      <c r="P531" s="114"/>
      <c r="Q531" s="114"/>
      <c r="R531" s="114"/>
      <c r="S531" s="114"/>
      <c r="T531" s="114"/>
      <c r="U531" s="114"/>
      <c r="V531" s="114"/>
      <c r="W531" s="114"/>
      <c r="X531" s="114"/>
      <c r="Y531" s="114"/>
      <c r="Z531" s="114"/>
      <c r="AA531" s="114"/>
      <c r="AB531" s="113"/>
      <c r="AC531" s="113"/>
      <c r="AD531" s="113"/>
    </row>
    <row r="532" spans="2:30">
      <c r="B532" s="113"/>
      <c r="C532" s="113"/>
      <c r="D532" s="113"/>
      <c r="E532" s="113"/>
      <c r="F532" s="113"/>
      <c r="G532" s="113"/>
      <c r="H532" s="113"/>
      <c r="I532" s="113"/>
      <c r="J532" s="113"/>
      <c r="K532" s="113"/>
      <c r="L532" s="113"/>
      <c r="M532" s="113"/>
      <c r="N532" s="113"/>
      <c r="O532" s="113"/>
      <c r="P532" s="114"/>
      <c r="Q532" s="114"/>
      <c r="R532" s="114"/>
      <c r="S532" s="114"/>
      <c r="T532" s="114"/>
      <c r="U532" s="114"/>
      <c r="V532" s="114"/>
      <c r="W532" s="114"/>
      <c r="X532" s="114"/>
      <c r="Y532" s="114"/>
      <c r="Z532" s="114"/>
      <c r="AA532" s="114"/>
      <c r="AB532" s="113"/>
      <c r="AC532" s="113"/>
      <c r="AD532" s="113"/>
    </row>
    <row r="533" spans="2:30">
      <c r="B533" s="113"/>
      <c r="C533" s="113"/>
      <c r="D533" s="113"/>
      <c r="E533" s="113"/>
      <c r="F533" s="113"/>
      <c r="G533" s="113"/>
      <c r="H533" s="113"/>
      <c r="I533" s="113"/>
      <c r="J533" s="113"/>
      <c r="K533" s="113"/>
      <c r="L533" s="113"/>
      <c r="M533" s="113"/>
      <c r="N533" s="113"/>
      <c r="O533" s="113"/>
      <c r="P533" s="114"/>
      <c r="Q533" s="114"/>
      <c r="R533" s="114"/>
      <c r="S533" s="114"/>
      <c r="T533" s="114"/>
      <c r="U533" s="114"/>
      <c r="V533" s="114"/>
      <c r="W533" s="114"/>
      <c r="X533" s="114"/>
      <c r="Y533" s="114"/>
      <c r="Z533" s="114"/>
      <c r="AA533" s="114"/>
      <c r="AB533" s="113"/>
      <c r="AC533" s="113"/>
      <c r="AD533" s="113"/>
    </row>
    <row r="534" spans="2:30">
      <c r="B534" s="113"/>
      <c r="C534" s="113"/>
      <c r="D534" s="113"/>
      <c r="E534" s="113"/>
      <c r="F534" s="113"/>
      <c r="G534" s="113"/>
      <c r="H534" s="113"/>
      <c r="I534" s="113"/>
      <c r="J534" s="113"/>
      <c r="K534" s="113"/>
      <c r="L534" s="113"/>
      <c r="M534" s="113"/>
      <c r="N534" s="113"/>
      <c r="O534" s="113"/>
      <c r="P534" s="114"/>
      <c r="Q534" s="114"/>
      <c r="R534" s="114"/>
      <c r="S534" s="114"/>
      <c r="T534" s="114"/>
      <c r="U534" s="114"/>
      <c r="V534" s="114"/>
      <c r="W534" s="114"/>
      <c r="X534" s="114"/>
      <c r="Y534" s="114"/>
      <c r="Z534" s="114"/>
      <c r="AA534" s="114"/>
      <c r="AB534" s="113"/>
      <c r="AC534" s="113"/>
      <c r="AD534" s="113"/>
    </row>
    <row r="535" spans="2:30">
      <c r="B535" s="113"/>
      <c r="C535" s="113"/>
      <c r="D535" s="113"/>
      <c r="E535" s="113"/>
      <c r="F535" s="113"/>
      <c r="G535" s="113"/>
      <c r="H535" s="113"/>
      <c r="I535" s="113"/>
      <c r="J535" s="113"/>
      <c r="K535" s="113"/>
      <c r="L535" s="113"/>
      <c r="M535" s="113"/>
      <c r="N535" s="113"/>
      <c r="O535" s="113"/>
      <c r="P535" s="114"/>
      <c r="Q535" s="114"/>
      <c r="R535" s="114"/>
      <c r="S535" s="114"/>
      <c r="T535" s="114"/>
      <c r="U535" s="114"/>
      <c r="V535" s="114"/>
      <c r="W535" s="114"/>
      <c r="X535" s="114"/>
      <c r="Y535" s="114"/>
      <c r="Z535" s="114"/>
      <c r="AA535" s="114"/>
      <c r="AB535" s="113"/>
      <c r="AC535" s="113"/>
      <c r="AD535" s="113"/>
    </row>
    <row r="536" spans="2:30">
      <c r="B536" s="113"/>
      <c r="C536" s="113"/>
      <c r="D536" s="113"/>
      <c r="E536" s="113"/>
      <c r="F536" s="113"/>
      <c r="G536" s="113"/>
      <c r="H536" s="113"/>
      <c r="I536" s="113"/>
      <c r="J536" s="113"/>
      <c r="K536" s="113"/>
      <c r="L536" s="113"/>
      <c r="M536" s="113"/>
      <c r="N536" s="113"/>
      <c r="O536" s="113"/>
      <c r="P536" s="114"/>
      <c r="Q536" s="114"/>
      <c r="R536" s="114"/>
      <c r="S536" s="114"/>
      <c r="T536" s="114"/>
      <c r="U536" s="114"/>
      <c r="V536" s="114"/>
      <c r="W536" s="114"/>
      <c r="X536" s="114"/>
      <c r="Y536" s="114"/>
      <c r="Z536" s="114"/>
      <c r="AA536" s="114"/>
      <c r="AB536" s="113"/>
      <c r="AC536" s="113"/>
      <c r="AD536" s="113"/>
    </row>
    <row r="537" spans="2:30">
      <c r="B537" s="113"/>
      <c r="C537" s="113"/>
      <c r="D537" s="113"/>
      <c r="E537" s="113"/>
      <c r="F537" s="113"/>
      <c r="G537" s="113"/>
      <c r="H537" s="113"/>
      <c r="I537" s="113"/>
      <c r="J537" s="113"/>
      <c r="K537" s="113"/>
      <c r="L537" s="113"/>
      <c r="M537" s="113"/>
      <c r="N537" s="113"/>
      <c r="O537" s="113"/>
      <c r="P537" s="114"/>
      <c r="Q537" s="114"/>
      <c r="R537" s="114"/>
      <c r="S537" s="114"/>
      <c r="T537" s="114"/>
      <c r="U537" s="114"/>
      <c r="V537" s="114"/>
      <c r="W537" s="114"/>
      <c r="X537" s="114"/>
      <c r="Y537" s="114"/>
      <c r="Z537" s="114"/>
      <c r="AA537" s="114"/>
      <c r="AB537" s="113"/>
      <c r="AC537" s="113"/>
      <c r="AD537" s="113"/>
    </row>
    <row r="538" spans="2:30">
      <c r="B538" s="113"/>
      <c r="C538" s="113"/>
      <c r="D538" s="113"/>
      <c r="E538" s="113"/>
      <c r="F538" s="113"/>
      <c r="G538" s="113"/>
      <c r="H538" s="113"/>
      <c r="I538" s="113"/>
      <c r="J538" s="113"/>
      <c r="K538" s="113"/>
      <c r="L538" s="113"/>
      <c r="M538" s="113"/>
      <c r="N538" s="113"/>
      <c r="O538" s="113"/>
      <c r="P538" s="114"/>
      <c r="Q538" s="114"/>
      <c r="R538" s="114"/>
      <c r="S538" s="114"/>
      <c r="T538" s="114"/>
      <c r="U538" s="114"/>
      <c r="V538" s="114"/>
      <c r="W538" s="114"/>
      <c r="X538" s="114"/>
      <c r="Y538" s="114"/>
      <c r="Z538" s="114"/>
      <c r="AA538" s="114"/>
      <c r="AB538" s="113"/>
      <c r="AC538" s="113"/>
      <c r="AD538" s="113"/>
    </row>
    <row r="539" spans="2:30">
      <c r="B539" s="113"/>
      <c r="C539" s="113"/>
      <c r="D539" s="113"/>
      <c r="E539" s="113"/>
      <c r="F539" s="113"/>
      <c r="G539" s="113"/>
      <c r="H539" s="113"/>
      <c r="I539" s="113"/>
      <c r="J539" s="113"/>
      <c r="K539" s="113"/>
      <c r="L539" s="113"/>
      <c r="M539" s="113"/>
      <c r="N539" s="113"/>
      <c r="O539" s="113"/>
      <c r="P539" s="114"/>
      <c r="Q539" s="114"/>
      <c r="R539" s="114"/>
      <c r="S539" s="114"/>
      <c r="T539" s="114"/>
      <c r="U539" s="114"/>
      <c r="V539" s="114"/>
      <c r="W539" s="114"/>
      <c r="X539" s="114"/>
      <c r="Y539" s="114"/>
      <c r="Z539" s="114"/>
      <c r="AA539" s="114"/>
      <c r="AB539" s="113"/>
      <c r="AC539" s="113"/>
      <c r="AD539" s="113"/>
    </row>
    <row r="540" spans="2:30">
      <c r="B540" s="113"/>
      <c r="C540" s="113"/>
      <c r="D540" s="113"/>
      <c r="E540" s="113"/>
      <c r="F540" s="113"/>
      <c r="G540" s="113"/>
      <c r="H540" s="113"/>
      <c r="I540" s="113"/>
      <c r="J540" s="113"/>
      <c r="K540" s="113"/>
      <c r="L540" s="113"/>
      <c r="M540" s="113"/>
      <c r="N540" s="113"/>
      <c r="O540" s="113"/>
      <c r="P540" s="114"/>
      <c r="Q540" s="114"/>
      <c r="R540" s="114"/>
      <c r="S540" s="114"/>
      <c r="T540" s="114"/>
      <c r="U540" s="114"/>
      <c r="V540" s="114"/>
      <c r="W540" s="114"/>
      <c r="X540" s="114"/>
      <c r="Y540" s="114"/>
      <c r="Z540" s="114"/>
      <c r="AA540" s="114"/>
      <c r="AB540" s="113"/>
      <c r="AC540" s="113"/>
      <c r="AD540" s="113"/>
    </row>
    <row r="541" spans="2:30">
      <c r="B541" s="113"/>
      <c r="C541" s="113"/>
      <c r="D541" s="113"/>
      <c r="E541" s="113"/>
      <c r="F541" s="113"/>
      <c r="G541" s="113"/>
      <c r="H541" s="113"/>
      <c r="I541" s="113"/>
      <c r="J541" s="113"/>
      <c r="K541" s="113"/>
      <c r="L541" s="113"/>
      <c r="M541" s="113"/>
      <c r="N541" s="113"/>
      <c r="O541" s="113"/>
      <c r="P541" s="114"/>
      <c r="Q541" s="114"/>
      <c r="R541" s="114"/>
      <c r="S541" s="114"/>
      <c r="T541" s="114"/>
      <c r="U541" s="114"/>
      <c r="V541" s="114"/>
      <c r="W541" s="114"/>
      <c r="X541" s="114"/>
      <c r="Y541" s="114"/>
      <c r="Z541" s="114"/>
      <c r="AA541" s="114"/>
      <c r="AB541" s="113"/>
      <c r="AC541" s="113"/>
      <c r="AD541" s="113"/>
    </row>
    <row r="542" spans="2:30">
      <c r="B542" s="113"/>
      <c r="C542" s="113"/>
      <c r="D542" s="113"/>
      <c r="E542" s="113"/>
      <c r="F542" s="113"/>
      <c r="G542" s="113"/>
      <c r="H542" s="113"/>
      <c r="I542" s="113"/>
      <c r="J542" s="113"/>
      <c r="K542" s="113"/>
      <c r="L542" s="113"/>
      <c r="M542" s="113"/>
      <c r="N542" s="113"/>
      <c r="O542" s="113"/>
      <c r="P542" s="114"/>
      <c r="Q542" s="114"/>
      <c r="R542" s="114"/>
      <c r="S542" s="114"/>
      <c r="T542" s="114"/>
      <c r="U542" s="114"/>
      <c r="V542" s="114"/>
      <c r="W542" s="114"/>
      <c r="X542" s="114"/>
      <c r="Y542" s="114"/>
      <c r="Z542" s="114"/>
      <c r="AA542" s="114"/>
      <c r="AB542" s="113"/>
      <c r="AC542" s="113"/>
      <c r="AD542" s="113"/>
    </row>
    <row r="543" spans="2:30">
      <c r="B543" s="113"/>
      <c r="C543" s="113"/>
      <c r="D543" s="113"/>
      <c r="E543" s="113"/>
      <c r="F543" s="113"/>
      <c r="G543" s="113"/>
      <c r="H543" s="113"/>
      <c r="I543" s="113"/>
      <c r="J543" s="113"/>
      <c r="K543" s="113"/>
      <c r="L543" s="113"/>
      <c r="M543" s="113"/>
      <c r="N543" s="113"/>
      <c r="O543" s="113"/>
      <c r="P543" s="114"/>
      <c r="Q543" s="114"/>
      <c r="R543" s="114"/>
      <c r="S543" s="114"/>
      <c r="T543" s="114"/>
      <c r="U543" s="114"/>
      <c r="V543" s="114"/>
      <c r="W543" s="114"/>
      <c r="X543" s="114"/>
      <c r="Y543" s="114"/>
      <c r="Z543" s="114"/>
      <c r="AA543" s="114"/>
      <c r="AB543" s="113"/>
      <c r="AC543" s="113"/>
      <c r="AD543" s="113"/>
    </row>
    <row r="544" spans="2:30">
      <c r="B544" s="113"/>
      <c r="C544" s="113"/>
      <c r="D544" s="113"/>
      <c r="E544" s="113"/>
      <c r="F544" s="113"/>
      <c r="G544" s="113"/>
      <c r="H544" s="113"/>
      <c r="I544" s="113"/>
      <c r="J544" s="113"/>
      <c r="K544" s="113"/>
      <c r="L544" s="113"/>
      <c r="M544" s="113"/>
      <c r="N544" s="113"/>
      <c r="O544" s="113"/>
      <c r="P544" s="114"/>
      <c r="Q544" s="114"/>
      <c r="R544" s="114"/>
      <c r="S544" s="114"/>
      <c r="T544" s="114"/>
      <c r="U544" s="114"/>
      <c r="V544" s="114"/>
      <c r="W544" s="114"/>
      <c r="X544" s="114"/>
      <c r="Y544" s="114"/>
      <c r="Z544" s="114"/>
      <c r="AA544" s="114"/>
      <c r="AB544" s="113"/>
      <c r="AC544" s="113"/>
      <c r="AD544" s="113"/>
    </row>
    <row r="545" spans="2:30">
      <c r="B545" s="113"/>
      <c r="C545" s="113"/>
      <c r="D545" s="113"/>
      <c r="E545" s="113"/>
      <c r="F545" s="113"/>
      <c r="G545" s="113"/>
      <c r="H545" s="113"/>
      <c r="I545" s="113"/>
      <c r="J545" s="113"/>
      <c r="K545" s="113"/>
      <c r="L545" s="113"/>
      <c r="M545" s="113"/>
      <c r="N545" s="113"/>
      <c r="O545" s="113"/>
      <c r="P545" s="114"/>
      <c r="Q545" s="114"/>
      <c r="R545" s="114"/>
      <c r="S545" s="114"/>
      <c r="T545" s="114"/>
      <c r="U545" s="114"/>
      <c r="V545" s="114"/>
      <c r="W545" s="114"/>
      <c r="X545" s="114"/>
      <c r="Y545" s="114"/>
      <c r="Z545" s="114"/>
      <c r="AA545" s="114"/>
      <c r="AB545" s="113"/>
      <c r="AC545" s="113"/>
      <c r="AD545" s="113"/>
    </row>
    <row r="546" spans="2:30">
      <c r="B546" s="113"/>
      <c r="C546" s="113"/>
      <c r="D546" s="113"/>
      <c r="E546" s="113"/>
      <c r="F546" s="113"/>
      <c r="G546" s="113"/>
      <c r="H546" s="113"/>
      <c r="I546" s="113"/>
      <c r="J546" s="113"/>
      <c r="K546" s="113"/>
      <c r="L546" s="113"/>
      <c r="M546" s="113"/>
      <c r="N546" s="113"/>
      <c r="O546" s="113"/>
      <c r="P546" s="114"/>
      <c r="Q546" s="114"/>
      <c r="R546" s="114"/>
      <c r="S546" s="114"/>
      <c r="T546" s="114"/>
      <c r="U546" s="114"/>
      <c r="V546" s="114"/>
      <c r="W546" s="114"/>
      <c r="X546" s="114"/>
      <c r="Y546" s="114"/>
      <c r="Z546" s="114"/>
      <c r="AA546" s="114"/>
      <c r="AB546" s="113"/>
      <c r="AC546" s="113"/>
      <c r="AD546" s="113"/>
    </row>
    <row r="547" spans="2:30">
      <c r="B547" s="113"/>
      <c r="C547" s="113"/>
      <c r="D547" s="113"/>
      <c r="E547" s="113"/>
      <c r="F547" s="113"/>
      <c r="G547" s="113"/>
      <c r="H547" s="113"/>
      <c r="I547" s="113"/>
      <c r="J547" s="113"/>
      <c r="K547" s="113"/>
      <c r="L547" s="113"/>
      <c r="M547" s="113"/>
      <c r="N547" s="113"/>
      <c r="O547" s="113"/>
      <c r="P547" s="114"/>
      <c r="Q547" s="114"/>
      <c r="R547" s="114"/>
      <c r="S547" s="114"/>
      <c r="T547" s="114"/>
      <c r="U547" s="114"/>
      <c r="V547" s="114"/>
      <c r="W547" s="114"/>
      <c r="X547" s="114"/>
      <c r="Y547" s="114"/>
      <c r="Z547" s="114"/>
      <c r="AA547" s="114"/>
      <c r="AB547" s="113"/>
      <c r="AC547" s="113"/>
      <c r="AD547" s="113"/>
    </row>
    <row r="548" spans="2:30">
      <c r="B548" s="113"/>
      <c r="C548" s="113"/>
      <c r="D548" s="113"/>
      <c r="E548" s="113"/>
      <c r="F548" s="113"/>
      <c r="G548" s="113"/>
      <c r="H548" s="113"/>
      <c r="I548" s="113"/>
      <c r="J548" s="113"/>
      <c r="K548" s="113"/>
      <c r="L548" s="113"/>
      <c r="M548" s="113"/>
      <c r="N548" s="113"/>
      <c r="O548" s="113"/>
      <c r="P548" s="114"/>
      <c r="Q548" s="114"/>
      <c r="R548" s="114"/>
      <c r="S548" s="114"/>
      <c r="T548" s="114"/>
      <c r="U548" s="114"/>
      <c r="V548" s="114"/>
      <c r="W548" s="114"/>
      <c r="X548" s="114"/>
      <c r="Y548" s="114"/>
      <c r="Z548" s="114"/>
      <c r="AA548" s="114"/>
      <c r="AB548" s="113"/>
      <c r="AC548" s="113"/>
      <c r="AD548" s="113"/>
    </row>
    <row r="549" spans="2:30">
      <c r="B549" s="113"/>
      <c r="C549" s="113"/>
      <c r="D549" s="113"/>
      <c r="E549" s="113"/>
      <c r="F549" s="113"/>
      <c r="G549" s="113"/>
      <c r="H549" s="113"/>
      <c r="I549" s="113"/>
      <c r="J549" s="113"/>
      <c r="K549" s="113"/>
      <c r="L549" s="113"/>
      <c r="M549" s="113"/>
      <c r="N549" s="113"/>
      <c r="O549" s="113"/>
      <c r="P549" s="114"/>
      <c r="Q549" s="114"/>
      <c r="R549" s="114"/>
      <c r="S549" s="114"/>
      <c r="T549" s="114"/>
      <c r="U549" s="114"/>
      <c r="V549" s="114"/>
      <c r="W549" s="114"/>
      <c r="X549" s="114"/>
      <c r="Y549" s="114"/>
      <c r="Z549" s="114"/>
      <c r="AA549" s="114"/>
      <c r="AB549" s="113"/>
      <c r="AC549" s="113"/>
      <c r="AD549" s="113"/>
    </row>
    <row r="550" spans="2:30">
      <c r="B550" s="113"/>
      <c r="C550" s="113"/>
      <c r="D550" s="113"/>
      <c r="E550" s="113"/>
      <c r="F550" s="113"/>
      <c r="G550" s="113"/>
      <c r="H550" s="113"/>
      <c r="I550" s="113"/>
      <c r="J550" s="113"/>
      <c r="K550" s="113"/>
      <c r="L550" s="113"/>
      <c r="M550" s="113"/>
      <c r="N550" s="113"/>
      <c r="O550" s="113"/>
      <c r="P550" s="114"/>
      <c r="Q550" s="114"/>
      <c r="R550" s="114"/>
      <c r="S550" s="114"/>
      <c r="T550" s="114"/>
      <c r="U550" s="114"/>
      <c r="V550" s="114"/>
      <c r="W550" s="114"/>
      <c r="X550" s="114"/>
      <c r="Y550" s="114"/>
      <c r="Z550" s="114"/>
      <c r="AA550" s="114"/>
      <c r="AB550" s="113"/>
      <c r="AC550" s="113"/>
      <c r="AD550" s="113"/>
    </row>
    <row r="551" spans="2:30">
      <c r="B551" s="113"/>
      <c r="C551" s="113"/>
      <c r="D551" s="113"/>
      <c r="E551" s="113"/>
      <c r="F551" s="113"/>
      <c r="G551" s="113"/>
      <c r="H551" s="113"/>
      <c r="I551" s="113"/>
      <c r="J551" s="113"/>
      <c r="K551" s="113"/>
      <c r="L551" s="113"/>
      <c r="M551" s="113"/>
      <c r="N551" s="113"/>
      <c r="O551" s="113"/>
      <c r="P551" s="114"/>
      <c r="Q551" s="114"/>
      <c r="R551" s="114"/>
      <c r="S551" s="114"/>
      <c r="T551" s="114"/>
      <c r="U551" s="114"/>
      <c r="V551" s="114"/>
      <c r="W551" s="114"/>
      <c r="X551" s="114"/>
      <c r="Y551" s="114"/>
      <c r="Z551" s="114"/>
      <c r="AA551" s="114"/>
      <c r="AB551" s="113"/>
      <c r="AC551" s="113"/>
      <c r="AD551" s="113"/>
    </row>
    <row r="552" spans="2:30">
      <c r="B552" s="113"/>
      <c r="C552" s="113"/>
      <c r="D552" s="113"/>
      <c r="E552" s="113"/>
      <c r="F552" s="113"/>
      <c r="G552" s="113"/>
      <c r="H552" s="113"/>
      <c r="I552" s="113"/>
      <c r="J552" s="113"/>
      <c r="K552" s="113"/>
      <c r="L552" s="113"/>
      <c r="M552" s="113"/>
      <c r="N552" s="113"/>
      <c r="O552" s="113"/>
      <c r="P552" s="114"/>
      <c r="Q552" s="114"/>
      <c r="R552" s="114"/>
      <c r="S552" s="114"/>
      <c r="T552" s="114"/>
      <c r="U552" s="114"/>
      <c r="V552" s="114"/>
      <c r="W552" s="114"/>
      <c r="X552" s="114"/>
      <c r="Y552" s="114"/>
      <c r="Z552" s="114"/>
      <c r="AA552" s="114"/>
      <c r="AB552" s="113"/>
      <c r="AC552" s="113"/>
      <c r="AD552" s="113"/>
    </row>
    <row r="553" spans="2:30">
      <c r="B553" s="113"/>
      <c r="C553" s="113"/>
      <c r="D553" s="113"/>
      <c r="E553" s="113"/>
      <c r="F553" s="113"/>
      <c r="G553" s="113"/>
      <c r="H553" s="113"/>
      <c r="I553" s="113"/>
      <c r="J553" s="113"/>
      <c r="K553" s="113"/>
      <c r="L553" s="113"/>
      <c r="M553" s="113"/>
      <c r="N553" s="113"/>
      <c r="O553" s="113"/>
      <c r="P553" s="114"/>
      <c r="Q553" s="114"/>
      <c r="R553" s="114"/>
      <c r="S553" s="114"/>
      <c r="T553" s="114"/>
      <c r="U553" s="114"/>
      <c r="V553" s="114"/>
      <c r="W553" s="114"/>
      <c r="X553" s="114"/>
      <c r="Y553" s="114"/>
      <c r="Z553" s="114"/>
      <c r="AA553" s="114"/>
      <c r="AB553" s="113"/>
      <c r="AC553" s="113"/>
      <c r="AD553" s="113"/>
    </row>
    <row r="554" spans="2:30">
      <c r="B554" s="113"/>
      <c r="C554" s="113"/>
      <c r="D554" s="113"/>
      <c r="E554" s="113"/>
      <c r="F554" s="113"/>
      <c r="G554" s="113"/>
      <c r="H554" s="113"/>
      <c r="I554" s="113"/>
      <c r="J554" s="113"/>
      <c r="K554" s="113"/>
      <c r="L554" s="113"/>
      <c r="M554" s="113"/>
      <c r="N554" s="113"/>
      <c r="O554" s="113"/>
      <c r="P554" s="114"/>
      <c r="Q554" s="114"/>
      <c r="R554" s="114"/>
      <c r="S554" s="114"/>
      <c r="T554" s="114"/>
      <c r="U554" s="114"/>
      <c r="V554" s="114"/>
      <c r="W554" s="114"/>
      <c r="X554" s="114"/>
      <c r="Y554" s="114"/>
      <c r="Z554" s="114"/>
      <c r="AA554" s="114"/>
      <c r="AB554" s="113"/>
      <c r="AC554" s="113"/>
      <c r="AD554" s="113"/>
    </row>
    <row r="555" spans="2:30">
      <c r="B555" s="113"/>
      <c r="C555" s="113"/>
      <c r="D555" s="113"/>
      <c r="E555" s="113"/>
      <c r="F555" s="113"/>
      <c r="G555" s="113"/>
      <c r="H555" s="113"/>
      <c r="I555" s="113"/>
      <c r="J555" s="113"/>
      <c r="K555" s="113"/>
      <c r="L555" s="113"/>
      <c r="M555" s="113"/>
      <c r="N555" s="113"/>
      <c r="O555" s="113"/>
      <c r="P555" s="114"/>
      <c r="Q555" s="114"/>
      <c r="R555" s="114"/>
      <c r="S555" s="114"/>
      <c r="T555" s="114"/>
      <c r="U555" s="114"/>
      <c r="V555" s="114"/>
      <c r="W555" s="114"/>
      <c r="X555" s="114"/>
      <c r="Y555" s="114"/>
      <c r="Z555" s="114"/>
      <c r="AA555" s="114"/>
      <c r="AB555" s="113"/>
      <c r="AC555" s="113"/>
      <c r="AD555" s="113"/>
    </row>
    <row r="556" spans="2:30">
      <c r="B556" s="113"/>
      <c r="C556" s="113"/>
      <c r="D556" s="113"/>
      <c r="E556" s="113"/>
      <c r="F556" s="113"/>
      <c r="G556" s="113"/>
      <c r="H556" s="113"/>
      <c r="I556" s="113"/>
      <c r="J556" s="113"/>
      <c r="K556" s="113"/>
      <c r="L556" s="113"/>
      <c r="M556" s="113"/>
      <c r="N556" s="113"/>
      <c r="O556" s="113"/>
      <c r="P556" s="114"/>
      <c r="Q556" s="114"/>
      <c r="R556" s="114"/>
      <c r="S556" s="114"/>
      <c r="T556" s="114"/>
      <c r="U556" s="114"/>
      <c r="V556" s="114"/>
      <c r="W556" s="114"/>
      <c r="X556" s="114"/>
      <c r="Y556" s="114"/>
      <c r="Z556" s="114"/>
      <c r="AA556" s="114"/>
      <c r="AB556" s="113"/>
      <c r="AC556" s="113"/>
      <c r="AD556" s="113"/>
    </row>
    <row r="557" spans="2:30">
      <c r="B557" s="113"/>
      <c r="C557" s="113"/>
      <c r="D557" s="113"/>
      <c r="E557" s="113"/>
      <c r="F557" s="113"/>
      <c r="G557" s="113"/>
      <c r="H557" s="113"/>
      <c r="I557" s="113"/>
      <c r="J557" s="113"/>
      <c r="K557" s="113"/>
      <c r="L557" s="113"/>
      <c r="M557" s="113"/>
      <c r="N557" s="113"/>
      <c r="O557" s="113"/>
      <c r="P557" s="114"/>
      <c r="Q557" s="114"/>
      <c r="R557" s="114"/>
      <c r="S557" s="114"/>
      <c r="T557" s="114"/>
      <c r="U557" s="114"/>
      <c r="V557" s="114"/>
      <c r="W557" s="114"/>
      <c r="X557" s="114"/>
      <c r="Y557" s="114"/>
      <c r="Z557" s="114"/>
      <c r="AA557" s="114"/>
      <c r="AB557" s="113"/>
      <c r="AC557" s="113"/>
      <c r="AD557" s="113"/>
    </row>
    <row r="558" spans="2:30">
      <c r="B558" s="113"/>
      <c r="C558" s="113"/>
      <c r="D558" s="113"/>
      <c r="E558" s="113"/>
      <c r="F558" s="113"/>
      <c r="G558" s="113"/>
      <c r="H558" s="113"/>
      <c r="I558" s="113"/>
      <c r="J558" s="113"/>
      <c r="K558" s="113"/>
      <c r="L558" s="113"/>
      <c r="M558" s="113"/>
      <c r="N558" s="113"/>
      <c r="O558" s="113"/>
      <c r="P558" s="114"/>
      <c r="Q558" s="114"/>
      <c r="R558" s="114"/>
      <c r="S558" s="114"/>
      <c r="T558" s="114"/>
      <c r="U558" s="114"/>
      <c r="V558" s="114"/>
      <c r="W558" s="114"/>
      <c r="X558" s="114"/>
      <c r="Y558" s="114"/>
      <c r="Z558" s="114"/>
      <c r="AA558" s="114"/>
      <c r="AB558" s="113"/>
      <c r="AC558" s="113"/>
      <c r="AD558" s="113"/>
    </row>
    <row r="559" spans="2:30">
      <c r="B559" s="113"/>
      <c r="C559" s="113"/>
      <c r="D559" s="113"/>
      <c r="E559" s="113"/>
      <c r="F559" s="113"/>
      <c r="G559" s="113"/>
      <c r="H559" s="113"/>
      <c r="I559" s="113"/>
      <c r="J559" s="113"/>
      <c r="K559" s="113"/>
      <c r="L559" s="113"/>
      <c r="M559" s="113"/>
      <c r="N559" s="113"/>
      <c r="O559" s="113"/>
      <c r="P559" s="114"/>
      <c r="Q559" s="114"/>
      <c r="R559" s="114"/>
      <c r="S559" s="114"/>
      <c r="T559" s="114"/>
      <c r="U559" s="114"/>
      <c r="V559" s="114"/>
      <c r="W559" s="114"/>
      <c r="X559" s="114"/>
      <c r="Y559" s="114"/>
      <c r="Z559" s="114"/>
      <c r="AA559" s="114"/>
      <c r="AB559" s="113"/>
      <c r="AC559" s="113"/>
      <c r="AD559" s="113"/>
    </row>
    <row r="560" spans="2:30">
      <c r="B560" s="113"/>
      <c r="C560" s="113"/>
      <c r="D560" s="113"/>
      <c r="E560" s="113"/>
      <c r="F560" s="113"/>
      <c r="G560" s="113"/>
      <c r="H560" s="113"/>
      <c r="I560" s="113"/>
      <c r="J560" s="113"/>
      <c r="K560" s="113"/>
      <c r="L560" s="113"/>
      <c r="M560" s="113"/>
      <c r="N560" s="113"/>
      <c r="O560" s="113"/>
      <c r="P560" s="114"/>
      <c r="Q560" s="114"/>
      <c r="R560" s="114"/>
      <c r="S560" s="114"/>
      <c r="T560" s="114"/>
      <c r="U560" s="114"/>
      <c r="V560" s="114"/>
      <c r="W560" s="114"/>
      <c r="X560" s="114"/>
      <c r="Y560" s="114"/>
      <c r="Z560" s="114"/>
      <c r="AA560" s="114"/>
      <c r="AB560" s="113"/>
      <c r="AC560" s="113"/>
      <c r="AD560" s="113"/>
    </row>
    <row r="561" spans="2:30">
      <c r="B561" s="113"/>
      <c r="C561" s="113"/>
      <c r="D561" s="113"/>
      <c r="E561" s="113"/>
      <c r="F561" s="113"/>
      <c r="G561" s="113"/>
      <c r="H561" s="113"/>
      <c r="I561" s="113"/>
      <c r="J561" s="113"/>
      <c r="K561" s="113"/>
      <c r="L561" s="113"/>
      <c r="M561" s="113"/>
      <c r="N561" s="113"/>
      <c r="O561" s="113"/>
      <c r="P561" s="114"/>
      <c r="Q561" s="114"/>
      <c r="R561" s="114"/>
      <c r="S561" s="114"/>
      <c r="T561" s="114"/>
      <c r="U561" s="114"/>
      <c r="V561" s="114"/>
      <c r="W561" s="114"/>
      <c r="X561" s="114"/>
      <c r="Y561" s="114"/>
      <c r="Z561" s="114"/>
      <c r="AA561" s="114"/>
      <c r="AB561" s="113"/>
      <c r="AC561" s="113"/>
      <c r="AD561" s="113"/>
    </row>
    <row r="562" spans="2:30">
      <c r="B562" s="113"/>
      <c r="C562" s="113"/>
      <c r="D562" s="113"/>
      <c r="E562" s="113"/>
      <c r="F562" s="113"/>
      <c r="G562" s="113"/>
      <c r="H562" s="113"/>
      <c r="I562" s="113"/>
      <c r="J562" s="113"/>
      <c r="K562" s="113"/>
      <c r="L562" s="113"/>
      <c r="M562" s="113"/>
      <c r="N562" s="113"/>
      <c r="O562" s="113"/>
      <c r="P562" s="114"/>
      <c r="Q562" s="114"/>
      <c r="R562" s="114"/>
      <c r="S562" s="114"/>
      <c r="T562" s="114"/>
      <c r="U562" s="114"/>
      <c r="V562" s="114"/>
      <c r="W562" s="114"/>
      <c r="X562" s="114"/>
      <c r="Y562" s="114"/>
      <c r="Z562" s="114"/>
      <c r="AA562" s="114"/>
      <c r="AB562" s="113"/>
      <c r="AC562" s="113"/>
      <c r="AD562" s="113"/>
    </row>
    <row r="563" spans="2:30">
      <c r="B563" s="113"/>
      <c r="C563" s="113"/>
      <c r="D563" s="113"/>
      <c r="E563" s="113"/>
      <c r="F563" s="113"/>
      <c r="G563" s="113"/>
      <c r="H563" s="113"/>
      <c r="I563" s="113"/>
      <c r="J563" s="113"/>
      <c r="K563" s="113"/>
      <c r="L563" s="113"/>
      <c r="M563" s="113"/>
      <c r="N563" s="113"/>
      <c r="O563" s="113"/>
      <c r="P563" s="114"/>
      <c r="Q563" s="114"/>
      <c r="R563" s="114"/>
      <c r="S563" s="114"/>
      <c r="T563" s="114"/>
      <c r="U563" s="114"/>
      <c r="V563" s="114"/>
      <c r="W563" s="114"/>
      <c r="X563" s="114"/>
      <c r="Y563" s="114"/>
      <c r="Z563" s="114"/>
      <c r="AA563" s="114"/>
      <c r="AB563" s="113"/>
      <c r="AC563" s="113"/>
      <c r="AD563" s="113"/>
    </row>
    <row r="564" spans="2:30">
      <c r="B564" s="113"/>
      <c r="C564" s="113"/>
      <c r="D564" s="113"/>
      <c r="E564" s="113"/>
      <c r="F564" s="113"/>
      <c r="G564" s="113"/>
      <c r="H564" s="113"/>
      <c r="I564" s="113"/>
      <c r="J564" s="113"/>
      <c r="K564" s="113"/>
      <c r="L564" s="113"/>
      <c r="M564" s="113"/>
      <c r="N564" s="113"/>
      <c r="O564" s="113"/>
      <c r="P564" s="114"/>
      <c r="Q564" s="114"/>
      <c r="R564" s="114"/>
      <c r="S564" s="114"/>
      <c r="T564" s="114"/>
      <c r="U564" s="114"/>
      <c r="V564" s="114"/>
      <c r="W564" s="114"/>
      <c r="X564" s="114"/>
      <c r="Y564" s="114"/>
      <c r="Z564" s="114"/>
      <c r="AA564" s="114"/>
      <c r="AB564" s="113"/>
      <c r="AC564" s="113"/>
      <c r="AD564" s="113"/>
    </row>
    <row r="565" spans="2:30">
      <c r="B565" s="113"/>
      <c r="C565" s="113"/>
      <c r="D565" s="113"/>
      <c r="E565" s="113"/>
      <c r="F565" s="113"/>
      <c r="G565" s="113"/>
      <c r="H565" s="113"/>
      <c r="I565" s="113"/>
      <c r="J565" s="113"/>
      <c r="K565" s="113"/>
      <c r="L565" s="113"/>
      <c r="M565" s="113"/>
      <c r="N565" s="113"/>
      <c r="O565" s="113"/>
      <c r="P565" s="114"/>
      <c r="Q565" s="114"/>
      <c r="R565" s="114"/>
      <c r="S565" s="114"/>
      <c r="T565" s="114"/>
      <c r="U565" s="114"/>
      <c r="V565" s="114"/>
      <c r="W565" s="114"/>
      <c r="X565" s="114"/>
      <c r="Y565" s="114"/>
      <c r="Z565" s="114"/>
      <c r="AA565" s="114"/>
      <c r="AB565" s="113"/>
      <c r="AC565" s="113"/>
      <c r="AD565" s="113"/>
    </row>
    <row r="566" spans="2:30">
      <c r="B566" s="113"/>
      <c r="C566" s="113"/>
      <c r="D566" s="113"/>
      <c r="E566" s="113"/>
      <c r="F566" s="113"/>
      <c r="G566" s="113"/>
      <c r="H566" s="113"/>
      <c r="I566" s="113"/>
      <c r="J566" s="113"/>
      <c r="K566" s="113"/>
      <c r="L566" s="113"/>
      <c r="M566" s="113"/>
      <c r="N566" s="113"/>
      <c r="O566" s="113"/>
      <c r="P566" s="114"/>
      <c r="Q566" s="114"/>
      <c r="R566" s="114"/>
      <c r="S566" s="114"/>
      <c r="T566" s="114"/>
      <c r="U566" s="114"/>
      <c r="V566" s="114"/>
      <c r="W566" s="114"/>
      <c r="X566" s="114"/>
      <c r="Y566" s="114"/>
      <c r="Z566" s="114"/>
      <c r="AA566" s="114"/>
      <c r="AB566" s="113"/>
      <c r="AC566" s="113"/>
      <c r="AD566" s="113"/>
    </row>
    <row r="567" spans="2:30">
      <c r="B567" s="113"/>
      <c r="C567" s="113"/>
      <c r="D567" s="113"/>
      <c r="E567" s="113"/>
      <c r="F567" s="113"/>
      <c r="G567" s="113"/>
      <c r="H567" s="113"/>
      <c r="I567" s="113"/>
      <c r="J567" s="113"/>
      <c r="K567" s="113"/>
      <c r="L567" s="113"/>
      <c r="M567" s="113"/>
      <c r="N567" s="113"/>
      <c r="O567" s="113"/>
      <c r="P567" s="114"/>
      <c r="Q567" s="114"/>
      <c r="R567" s="114"/>
      <c r="S567" s="114"/>
      <c r="T567" s="114"/>
      <c r="U567" s="114"/>
      <c r="V567" s="114"/>
      <c r="W567" s="114"/>
      <c r="X567" s="114"/>
      <c r="Y567" s="114"/>
      <c r="Z567" s="114"/>
      <c r="AA567" s="114"/>
      <c r="AB567" s="113"/>
      <c r="AC567" s="113"/>
      <c r="AD567" s="113"/>
    </row>
    <row r="568" spans="2:30">
      <c r="B568" s="113"/>
      <c r="C568" s="113"/>
      <c r="D568" s="113"/>
      <c r="E568" s="113"/>
      <c r="F568" s="113"/>
      <c r="G568" s="113"/>
      <c r="H568" s="113"/>
      <c r="I568" s="113"/>
      <c r="J568" s="113"/>
      <c r="K568" s="113"/>
      <c r="L568" s="113"/>
      <c r="M568" s="113"/>
      <c r="N568" s="113"/>
      <c r="O568" s="113"/>
      <c r="P568" s="114"/>
      <c r="Q568" s="114"/>
      <c r="R568" s="114"/>
      <c r="S568" s="114"/>
      <c r="T568" s="114"/>
      <c r="U568" s="114"/>
      <c r="V568" s="114"/>
      <c r="W568" s="114"/>
      <c r="X568" s="114"/>
      <c r="Y568" s="114"/>
      <c r="Z568" s="114"/>
      <c r="AA568" s="114"/>
      <c r="AB568" s="113"/>
      <c r="AC568" s="113"/>
      <c r="AD568" s="113"/>
    </row>
    <row r="569" spans="2:30">
      <c r="B569" s="113"/>
      <c r="C569" s="113"/>
      <c r="D569" s="113"/>
      <c r="E569" s="113"/>
      <c r="F569" s="113"/>
      <c r="G569" s="113"/>
      <c r="H569" s="113"/>
      <c r="I569" s="113"/>
      <c r="J569" s="113"/>
      <c r="K569" s="113"/>
      <c r="L569" s="113"/>
      <c r="M569" s="113"/>
      <c r="N569" s="113"/>
      <c r="O569" s="113"/>
      <c r="P569" s="114"/>
      <c r="Q569" s="114"/>
      <c r="R569" s="114"/>
      <c r="S569" s="114"/>
      <c r="T569" s="114"/>
      <c r="U569" s="114"/>
      <c r="V569" s="114"/>
      <c r="W569" s="114"/>
      <c r="X569" s="114"/>
      <c r="Y569" s="114"/>
      <c r="Z569" s="114"/>
      <c r="AA569" s="114"/>
      <c r="AB569" s="113"/>
      <c r="AC569" s="113"/>
      <c r="AD569" s="113"/>
    </row>
    <row r="570" spans="2:30">
      <c r="B570" s="113"/>
      <c r="C570" s="113"/>
      <c r="D570" s="113"/>
      <c r="E570" s="113"/>
      <c r="F570" s="113"/>
      <c r="G570" s="113"/>
      <c r="H570" s="113"/>
      <c r="I570" s="113"/>
      <c r="J570" s="113"/>
      <c r="K570" s="113"/>
      <c r="L570" s="113"/>
      <c r="M570" s="113"/>
      <c r="N570" s="113"/>
      <c r="O570" s="113"/>
      <c r="P570" s="114"/>
      <c r="Q570" s="114"/>
      <c r="R570" s="114"/>
      <c r="S570" s="114"/>
      <c r="T570" s="114"/>
      <c r="U570" s="114"/>
      <c r="V570" s="114"/>
      <c r="W570" s="114"/>
      <c r="X570" s="114"/>
      <c r="Y570" s="114"/>
      <c r="Z570" s="114"/>
      <c r="AA570" s="114"/>
      <c r="AB570" s="113"/>
      <c r="AC570" s="113"/>
      <c r="AD570" s="113"/>
    </row>
    <row r="571" spans="2:30">
      <c r="B571" s="113"/>
      <c r="C571" s="113"/>
      <c r="D571" s="113"/>
      <c r="E571" s="113"/>
      <c r="F571" s="113"/>
      <c r="G571" s="113"/>
      <c r="H571" s="113"/>
      <c r="I571" s="113"/>
      <c r="J571" s="113"/>
      <c r="K571" s="113"/>
      <c r="L571" s="113"/>
      <c r="M571" s="113"/>
      <c r="N571" s="113"/>
      <c r="O571" s="113"/>
      <c r="P571" s="114"/>
      <c r="Q571" s="114"/>
      <c r="R571" s="114"/>
      <c r="S571" s="114"/>
      <c r="T571" s="114"/>
      <c r="U571" s="114"/>
      <c r="V571" s="114"/>
      <c r="W571" s="114"/>
      <c r="X571" s="114"/>
      <c r="Y571" s="114"/>
      <c r="Z571" s="114"/>
      <c r="AA571" s="114"/>
      <c r="AB571" s="113"/>
      <c r="AC571" s="113"/>
      <c r="AD571" s="113"/>
    </row>
    <row r="572" spans="2:30">
      <c r="B572" s="113"/>
      <c r="C572" s="113"/>
      <c r="D572" s="113"/>
      <c r="E572" s="113"/>
      <c r="F572" s="113"/>
      <c r="G572" s="113"/>
      <c r="H572" s="113"/>
      <c r="I572" s="113"/>
      <c r="J572" s="113"/>
      <c r="K572" s="113"/>
      <c r="L572" s="113"/>
      <c r="M572" s="113"/>
      <c r="N572" s="113"/>
      <c r="O572" s="113"/>
      <c r="P572" s="114"/>
      <c r="Q572" s="114"/>
      <c r="R572" s="114"/>
      <c r="S572" s="114"/>
      <c r="T572" s="114"/>
      <c r="U572" s="114"/>
      <c r="V572" s="114"/>
      <c r="W572" s="114"/>
      <c r="X572" s="114"/>
      <c r="Y572" s="114"/>
      <c r="Z572" s="114"/>
      <c r="AA572" s="114"/>
      <c r="AB572" s="113"/>
      <c r="AC572" s="113"/>
      <c r="AD572" s="113"/>
    </row>
    <row r="573" spans="2:30">
      <c r="B573" s="113"/>
      <c r="C573" s="113"/>
      <c r="D573" s="113"/>
      <c r="E573" s="113"/>
      <c r="F573" s="113"/>
      <c r="G573" s="113"/>
      <c r="H573" s="113"/>
      <c r="I573" s="113"/>
      <c r="J573" s="113"/>
      <c r="K573" s="113"/>
      <c r="L573" s="113"/>
      <c r="M573" s="113"/>
      <c r="N573" s="113"/>
      <c r="O573" s="113"/>
      <c r="P573" s="114"/>
      <c r="Q573" s="114"/>
      <c r="R573" s="114"/>
      <c r="S573" s="114"/>
      <c r="T573" s="114"/>
      <c r="U573" s="114"/>
      <c r="V573" s="114"/>
      <c r="W573" s="114"/>
      <c r="X573" s="114"/>
      <c r="Y573" s="114"/>
      <c r="Z573" s="114"/>
      <c r="AA573" s="114"/>
      <c r="AB573" s="113"/>
      <c r="AC573" s="113"/>
      <c r="AD573" s="113"/>
    </row>
    <row r="574" spans="2:30">
      <c r="B574" s="113"/>
      <c r="C574" s="113"/>
      <c r="D574" s="113"/>
      <c r="E574" s="113"/>
      <c r="F574" s="113"/>
      <c r="G574" s="113"/>
      <c r="H574" s="113"/>
      <c r="I574" s="113"/>
      <c r="J574" s="113"/>
      <c r="K574" s="113"/>
      <c r="L574" s="113"/>
      <c r="M574" s="113"/>
      <c r="N574" s="113"/>
      <c r="O574" s="113"/>
      <c r="P574" s="114"/>
      <c r="Q574" s="114"/>
      <c r="R574" s="114"/>
      <c r="S574" s="114"/>
      <c r="T574" s="114"/>
      <c r="U574" s="114"/>
      <c r="V574" s="114"/>
      <c r="W574" s="114"/>
      <c r="X574" s="114"/>
      <c r="Y574" s="114"/>
      <c r="Z574" s="114"/>
      <c r="AA574" s="114"/>
      <c r="AB574" s="113"/>
      <c r="AC574" s="113"/>
      <c r="AD574" s="113"/>
    </row>
    <row r="575" spans="2:30">
      <c r="B575" s="113"/>
      <c r="C575" s="113"/>
      <c r="D575" s="113"/>
      <c r="E575" s="113"/>
      <c r="F575" s="113"/>
      <c r="G575" s="113"/>
      <c r="H575" s="113"/>
      <c r="I575" s="113"/>
      <c r="J575" s="113"/>
      <c r="K575" s="113"/>
      <c r="L575" s="113"/>
      <c r="M575" s="113"/>
      <c r="N575" s="113"/>
      <c r="O575" s="113"/>
      <c r="P575" s="114"/>
      <c r="Q575" s="114"/>
      <c r="R575" s="114"/>
      <c r="S575" s="114"/>
      <c r="T575" s="114"/>
      <c r="U575" s="114"/>
      <c r="V575" s="114"/>
      <c r="W575" s="114"/>
      <c r="X575" s="114"/>
      <c r="Y575" s="114"/>
      <c r="Z575" s="114"/>
      <c r="AA575" s="114"/>
      <c r="AB575" s="113"/>
      <c r="AC575" s="113"/>
      <c r="AD575" s="113"/>
    </row>
    <row r="576" spans="2:30">
      <c r="B576" s="113"/>
      <c r="C576" s="113"/>
      <c r="D576" s="113"/>
      <c r="E576" s="113"/>
      <c r="F576" s="113"/>
      <c r="G576" s="113"/>
      <c r="H576" s="113"/>
      <c r="I576" s="113"/>
      <c r="J576" s="113"/>
      <c r="K576" s="113"/>
      <c r="L576" s="113"/>
      <c r="M576" s="113"/>
      <c r="N576" s="113"/>
      <c r="O576" s="113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  <c r="Z576" s="114"/>
      <c r="AA576" s="114"/>
      <c r="AB576" s="113"/>
      <c r="AC576" s="113"/>
      <c r="AD576" s="113"/>
    </row>
    <row r="577" spans="2:30">
      <c r="B577" s="113"/>
      <c r="C577" s="113"/>
      <c r="D577" s="113"/>
      <c r="E577" s="113"/>
      <c r="F577" s="113"/>
      <c r="G577" s="113"/>
      <c r="H577" s="113"/>
      <c r="I577" s="113"/>
      <c r="J577" s="113"/>
      <c r="K577" s="113"/>
      <c r="L577" s="113"/>
      <c r="M577" s="113"/>
      <c r="N577" s="113"/>
      <c r="O577" s="113"/>
      <c r="P577" s="114"/>
      <c r="Q577" s="114"/>
      <c r="R577" s="114"/>
      <c r="S577" s="114"/>
      <c r="T577" s="114"/>
      <c r="U577" s="114"/>
      <c r="V577" s="114"/>
      <c r="W577" s="114"/>
      <c r="X577" s="114"/>
      <c r="Y577" s="114"/>
      <c r="Z577" s="114"/>
      <c r="AA577" s="114"/>
      <c r="AB577" s="113"/>
      <c r="AC577" s="113"/>
      <c r="AD577" s="113"/>
    </row>
    <row r="578" spans="2:30">
      <c r="B578" s="113"/>
      <c r="C578" s="113"/>
      <c r="D578" s="113"/>
      <c r="E578" s="113"/>
      <c r="F578" s="113"/>
      <c r="G578" s="113"/>
      <c r="H578" s="113"/>
      <c r="I578" s="113"/>
      <c r="J578" s="113"/>
      <c r="K578" s="113"/>
      <c r="L578" s="113"/>
      <c r="M578" s="113"/>
      <c r="N578" s="113"/>
      <c r="O578" s="113"/>
      <c r="P578" s="114"/>
      <c r="Q578" s="114"/>
      <c r="R578" s="114"/>
      <c r="S578" s="114"/>
      <c r="T578" s="114"/>
      <c r="U578" s="114"/>
      <c r="V578" s="114"/>
      <c r="W578" s="114"/>
      <c r="X578" s="114"/>
      <c r="Y578" s="114"/>
      <c r="Z578" s="114"/>
      <c r="AA578" s="114"/>
      <c r="AB578" s="113"/>
      <c r="AC578" s="113"/>
      <c r="AD578" s="113"/>
    </row>
    <row r="579" spans="2:30">
      <c r="B579" s="113"/>
      <c r="C579" s="113"/>
      <c r="D579" s="113"/>
      <c r="E579" s="113"/>
      <c r="F579" s="113"/>
      <c r="G579" s="113"/>
      <c r="H579" s="113"/>
      <c r="I579" s="113"/>
      <c r="J579" s="113"/>
      <c r="K579" s="113"/>
      <c r="L579" s="113"/>
      <c r="M579" s="113"/>
      <c r="N579" s="113"/>
      <c r="O579" s="113"/>
      <c r="P579" s="114"/>
      <c r="Q579" s="114"/>
      <c r="R579" s="114"/>
      <c r="S579" s="114"/>
      <c r="T579" s="114"/>
      <c r="U579" s="114"/>
      <c r="V579" s="114"/>
      <c r="W579" s="114"/>
      <c r="X579" s="114"/>
      <c r="Y579" s="114"/>
      <c r="Z579" s="114"/>
      <c r="AA579" s="114"/>
      <c r="AB579" s="113"/>
      <c r="AC579" s="113"/>
      <c r="AD579" s="113"/>
    </row>
    <row r="580" spans="2:30">
      <c r="B580" s="113"/>
      <c r="C580" s="113"/>
      <c r="D580" s="113"/>
      <c r="E580" s="113"/>
      <c r="F580" s="113"/>
      <c r="G580" s="113"/>
      <c r="H580" s="113"/>
      <c r="I580" s="113"/>
      <c r="J580" s="113"/>
      <c r="K580" s="113"/>
      <c r="L580" s="113"/>
      <c r="M580" s="113"/>
      <c r="N580" s="113"/>
      <c r="O580" s="113"/>
      <c r="P580" s="114"/>
      <c r="Q580" s="114"/>
      <c r="R580" s="114"/>
      <c r="S580" s="114"/>
      <c r="T580" s="114"/>
      <c r="U580" s="114"/>
      <c r="V580" s="114"/>
      <c r="W580" s="114"/>
      <c r="X580" s="114"/>
      <c r="Y580" s="114"/>
      <c r="Z580" s="114"/>
      <c r="AA580" s="114"/>
      <c r="AB580" s="113"/>
      <c r="AC580" s="113"/>
      <c r="AD580" s="113"/>
    </row>
    <row r="581" spans="2:30">
      <c r="B581" s="113"/>
      <c r="C581" s="113"/>
      <c r="D581" s="113"/>
      <c r="E581" s="113"/>
      <c r="F581" s="113"/>
      <c r="G581" s="113"/>
      <c r="H581" s="113"/>
      <c r="I581" s="113"/>
      <c r="J581" s="113"/>
      <c r="K581" s="113"/>
      <c r="L581" s="113"/>
      <c r="M581" s="113"/>
      <c r="N581" s="113"/>
      <c r="O581" s="113"/>
      <c r="P581" s="114"/>
      <c r="Q581" s="114"/>
      <c r="R581" s="114"/>
      <c r="S581" s="114"/>
      <c r="T581" s="114"/>
      <c r="U581" s="114"/>
      <c r="V581" s="114"/>
      <c r="W581" s="114"/>
      <c r="X581" s="114"/>
      <c r="Y581" s="114"/>
      <c r="Z581" s="114"/>
      <c r="AA581" s="114"/>
      <c r="AB581" s="113"/>
      <c r="AC581" s="113"/>
      <c r="AD581" s="113"/>
    </row>
    <row r="582" spans="2:30">
      <c r="B582" s="113"/>
      <c r="C582" s="113"/>
      <c r="D582" s="113"/>
      <c r="E582" s="113"/>
      <c r="F582" s="113"/>
      <c r="G582" s="113"/>
      <c r="H582" s="113"/>
      <c r="I582" s="113"/>
      <c r="J582" s="113"/>
      <c r="K582" s="113"/>
      <c r="L582" s="113"/>
      <c r="M582" s="113"/>
      <c r="N582" s="113"/>
      <c r="O582" s="113"/>
      <c r="P582" s="114"/>
      <c r="Q582" s="114"/>
      <c r="R582" s="114"/>
      <c r="S582" s="114"/>
      <c r="T582" s="114"/>
      <c r="U582" s="114"/>
      <c r="V582" s="114"/>
      <c r="W582" s="114"/>
      <c r="X582" s="114"/>
      <c r="Y582" s="114"/>
      <c r="Z582" s="114"/>
      <c r="AA582" s="114"/>
      <c r="AB582" s="113"/>
      <c r="AC582" s="113"/>
      <c r="AD582" s="113"/>
    </row>
    <row r="583" spans="2:30">
      <c r="B583" s="113"/>
      <c r="C583" s="113"/>
      <c r="D583" s="113"/>
      <c r="E583" s="113"/>
      <c r="F583" s="113"/>
      <c r="G583" s="113"/>
      <c r="H583" s="113"/>
      <c r="I583" s="113"/>
      <c r="J583" s="113"/>
      <c r="K583" s="113"/>
      <c r="L583" s="113"/>
      <c r="M583" s="113"/>
      <c r="N583" s="113"/>
      <c r="O583" s="113"/>
      <c r="P583" s="114"/>
      <c r="Q583" s="114"/>
      <c r="R583" s="114"/>
      <c r="S583" s="114"/>
      <c r="T583" s="114"/>
      <c r="U583" s="114"/>
      <c r="V583" s="114"/>
      <c r="W583" s="114"/>
      <c r="X583" s="114"/>
      <c r="Y583" s="114"/>
      <c r="Z583" s="114"/>
      <c r="AA583" s="114"/>
      <c r="AB583" s="113"/>
      <c r="AC583" s="113"/>
      <c r="AD583" s="113"/>
    </row>
    <row r="584" spans="2:30">
      <c r="B584" s="113"/>
      <c r="C584" s="113"/>
      <c r="D584" s="113"/>
      <c r="E584" s="113"/>
      <c r="F584" s="113"/>
      <c r="G584" s="113"/>
      <c r="H584" s="113"/>
      <c r="I584" s="113"/>
      <c r="J584" s="113"/>
      <c r="K584" s="113"/>
      <c r="L584" s="113"/>
      <c r="M584" s="113"/>
      <c r="N584" s="113"/>
      <c r="O584" s="113"/>
      <c r="P584" s="114"/>
      <c r="Q584" s="114"/>
      <c r="R584" s="114"/>
      <c r="S584" s="114"/>
      <c r="T584" s="114"/>
      <c r="U584" s="114"/>
      <c r="V584" s="114"/>
      <c r="W584" s="114"/>
      <c r="X584" s="114"/>
      <c r="Y584" s="114"/>
      <c r="Z584" s="114"/>
      <c r="AA584" s="114"/>
      <c r="AB584" s="113"/>
      <c r="AC584" s="113"/>
      <c r="AD584" s="113"/>
    </row>
    <row r="585" spans="2:30">
      <c r="B585" s="113"/>
      <c r="C585" s="113"/>
      <c r="D585" s="113"/>
      <c r="E585" s="113"/>
      <c r="F585" s="113"/>
      <c r="G585" s="113"/>
      <c r="H585" s="113"/>
      <c r="I585" s="113"/>
      <c r="J585" s="113"/>
      <c r="K585" s="113"/>
      <c r="L585" s="113"/>
      <c r="M585" s="113"/>
      <c r="N585" s="113"/>
      <c r="O585" s="113"/>
      <c r="P585" s="114"/>
      <c r="Q585" s="114"/>
      <c r="R585" s="114"/>
      <c r="S585" s="114"/>
      <c r="T585" s="114"/>
      <c r="U585" s="114"/>
      <c r="V585" s="114"/>
      <c r="W585" s="114"/>
      <c r="X585" s="114"/>
      <c r="Y585" s="114"/>
      <c r="Z585" s="114"/>
      <c r="AA585" s="114"/>
      <c r="AB585" s="113"/>
      <c r="AC585" s="113"/>
      <c r="AD585" s="113"/>
    </row>
    <row r="586" spans="2:30">
      <c r="B586" s="113"/>
      <c r="C586" s="113"/>
      <c r="D586" s="113"/>
      <c r="E586" s="113"/>
      <c r="F586" s="113"/>
      <c r="G586" s="113"/>
      <c r="H586" s="113"/>
      <c r="I586" s="113"/>
      <c r="J586" s="113"/>
      <c r="K586" s="113"/>
      <c r="L586" s="113"/>
      <c r="M586" s="113"/>
      <c r="N586" s="113"/>
      <c r="O586" s="113"/>
      <c r="P586" s="114"/>
      <c r="Q586" s="114"/>
      <c r="R586" s="114"/>
      <c r="S586" s="114"/>
      <c r="T586" s="114"/>
      <c r="U586" s="114"/>
      <c r="V586" s="114"/>
      <c r="W586" s="114"/>
      <c r="X586" s="114"/>
      <c r="Y586" s="114"/>
      <c r="Z586" s="114"/>
      <c r="AA586" s="114"/>
      <c r="AB586" s="113"/>
      <c r="AC586" s="113"/>
      <c r="AD586" s="113"/>
    </row>
    <row r="587" spans="2:30">
      <c r="B587" s="113"/>
      <c r="C587" s="113"/>
      <c r="D587" s="113"/>
      <c r="E587" s="113"/>
      <c r="F587" s="113"/>
      <c r="G587" s="113"/>
      <c r="H587" s="113"/>
      <c r="I587" s="113"/>
      <c r="J587" s="113"/>
      <c r="K587" s="113"/>
      <c r="L587" s="113"/>
      <c r="M587" s="113"/>
      <c r="N587" s="113"/>
      <c r="O587" s="113"/>
      <c r="P587" s="114"/>
      <c r="Q587" s="114"/>
      <c r="R587" s="114"/>
      <c r="S587" s="114"/>
      <c r="T587" s="114"/>
      <c r="U587" s="114"/>
      <c r="V587" s="114"/>
      <c r="W587" s="114"/>
      <c r="X587" s="114"/>
      <c r="Y587" s="114"/>
      <c r="Z587" s="114"/>
      <c r="AA587" s="114"/>
      <c r="AB587" s="113"/>
      <c r="AC587" s="113"/>
      <c r="AD587" s="113"/>
    </row>
    <row r="588" spans="2:30">
      <c r="B588" s="113"/>
      <c r="C588" s="113"/>
      <c r="D588" s="113"/>
      <c r="E588" s="113"/>
      <c r="F588" s="113"/>
      <c r="G588" s="113"/>
      <c r="H588" s="113"/>
      <c r="I588" s="113"/>
      <c r="J588" s="113"/>
      <c r="K588" s="113"/>
      <c r="L588" s="113"/>
      <c r="M588" s="113"/>
      <c r="N588" s="113"/>
      <c r="O588" s="113"/>
      <c r="P588" s="114"/>
      <c r="Q588" s="114"/>
      <c r="R588" s="114"/>
      <c r="S588" s="114"/>
      <c r="T588" s="114"/>
      <c r="U588" s="114"/>
      <c r="V588" s="114"/>
      <c r="W588" s="114"/>
      <c r="X588" s="114"/>
      <c r="Y588" s="114"/>
      <c r="Z588" s="114"/>
      <c r="AA588" s="114"/>
      <c r="AB588" s="113"/>
      <c r="AC588" s="113"/>
      <c r="AD588" s="113"/>
    </row>
    <row r="589" spans="2:30">
      <c r="B589" s="113"/>
      <c r="C589" s="113"/>
      <c r="D589" s="113"/>
      <c r="E589" s="113"/>
      <c r="F589" s="113"/>
      <c r="G589" s="113"/>
      <c r="H589" s="113"/>
      <c r="I589" s="113"/>
      <c r="J589" s="113"/>
      <c r="K589" s="113"/>
      <c r="L589" s="113"/>
      <c r="M589" s="113"/>
      <c r="N589" s="113"/>
      <c r="O589" s="113"/>
      <c r="P589" s="114"/>
      <c r="Q589" s="114"/>
      <c r="R589" s="114"/>
      <c r="S589" s="114"/>
      <c r="T589" s="114"/>
      <c r="U589" s="114"/>
      <c r="V589" s="114"/>
      <c r="W589" s="114"/>
      <c r="X589" s="114"/>
      <c r="Y589" s="114"/>
      <c r="Z589" s="114"/>
      <c r="AA589" s="114"/>
      <c r="AB589" s="113"/>
      <c r="AC589" s="113"/>
      <c r="AD589" s="113"/>
    </row>
    <row r="590" spans="2:30">
      <c r="B590" s="113"/>
      <c r="C590" s="113"/>
      <c r="D590" s="113"/>
      <c r="E590" s="113"/>
      <c r="F590" s="113"/>
      <c r="G590" s="113"/>
      <c r="H590" s="113"/>
      <c r="I590" s="113"/>
      <c r="J590" s="113"/>
      <c r="K590" s="113"/>
      <c r="L590" s="113"/>
      <c r="M590" s="113"/>
      <c r="N590" s="113"/>
      <c r="O590" s="113"/>
      <c r="P590" s="114"/>
      <c r="Q590" s="114"/>
      <c r="R590" s="114"/>
      <c r="S590" s="114"/>
      <c r="T590" s="114"/>
      <c r="U590" s="114"/>
      <c r="V590" s="114"/>
      <c r="W590" s="114"/>
      <c r="X590" s="114"/>
      <c r="Y590" s="114"/>
      <c r="Z590" s="114"/>
      <c r="AA590" s="114"/>
      <c r="AB590" s="113"/>
      <c r="AC590" s="113"/>
      <c r="AD590" s="113"/>
    </row>
    <row r="591" spans="2:30">
      <c r="B591" s="113"/>
      <c r="C591" s="113"/>
      <c r="D591" s="113"/>
      <c r="E591" s="113"/>
      <c r="F591" s="113"/>
      <c r="G591" s="113"/>
      <c r="H591" s="113"/>
      <c r="I591" s="113"/>
      <c r="J591" s="113"/>
      <c r="K591" s="113"/>
      <c r="L591" s="113"/>
      <c r="M591" s="113"/>
      <c r="N591" s="113"/>
      <c r="O591" s="113"/>
      <c r="P591" s="114"/>
      <c r="Q591" s="114"/>
      <c r="R591" s="114"/>
      <c r="S591" s="114"/>
      <c r="T591" s="114"/>
      <c r="U591" s="114"/>
      <c r="V591" s="114"/>
      <c r="W591" s="114"/>
      <c r="X591" s="114"/>
      <c r="Y591" s="114"/>
      <c r="Z591" s="114"/>
      <c r="AA591" s="114"/>
      <c r="AB591" s="113"/>
      <c r="AC591" s="113"/>
      <c r="AD591" s="113"/>
    </row>
    <row r="592" spans="2:30">
      <c r="B592" s="113"/>
      <c r="C592" s="113"/>
      <c r="D592" s="113"/>
      <c r="E592" s="113"/>
      <c r="F592" s="113"/>
      <c r="G592" s="113"/>
      <c r="H592" s="113"/>
      <c r="I592" s="113"/>
      <c r="J592" s="113"/>
      <c r="K592" s="113"/>
      <c r="L592" s="113"/>
      <c r="M592" s="113"/>
      <c r="N592" s="113"/>
      <c r="O592" s="113"/>
      <c r="P592" s="114"/>
      <c r="Q592" s="114"/>
      <c r="R592" s="114"/>
      <c r="S592" s="114"/>
      <c r="T592" s="114"/>
      <c r="U592" s="114"/>
      <c r="V592" s="114"/>
      <c r="W592" s="114"/>
      <c r="X592" s="114"/>
      <c r="Y592" s="114"/>
      <c r="Z592" s="114"/>
      <c r="AA592" s="114"/>
      <c r="AB592" s="113"/>
      <c r="AC592" s="113"/>
      <c r="AD592" s="113"/>
    </row>
    <row r="593" spans="2:30">
      <c r="B593" s="113"/>
      <c r="C593" s="113"/>
      <c r="D593" s="113"/>
      <c r="E593" s="113"/>
      <c r="F593" s="113"/>
      <c r="G593" s="113"/>
      <c r="H593" s="113"/>
      <c r="I593" s="113"/>
      <c r="J593" s="113"/>
      <c r="K593" s="113"/>
      <c r="L593" s="113"/>
      <c r="M593" s="113"/>
      <c r="N593" s="113"/>
      <c r="O593" s="113"/>
      <c r="P593" s="114"/>
      <c r="Q593" s="114"/>
      <c r="R593" s="114"/>
      <c r="S593" s="114"/>
      <c r="T593" s="114"/>
      <c r="U593" s="114"/>
      <c r="V593" s="114"/>
      <c r="W593" s="114"/>
      <c r="X593" s="114"/>
      <c r="Y593" s="114"/>
      <c r="Z593" s="114"/>
      <c r="AA593" s="114"/>
      <c r="AB593" s="113"/>
      <c r="AC593" s="113"/>
      <c r="AD593" s="113"/>
    </row>
    <row r="594" spans="2:30">
      <c r="B594" s="113"/>
      <c r="C594" s="113"/>
      <c r="D594" s="113"/>
      <c r="E594" s="113"/>
      <c r="F594" s="113"/>
      <c r="G594" s="113"/>
      <c r="H594" s="113"/>
      <c r="I594" s="113"/>
      <c r="J594" s="113"/>
      <c r="K594" s="113"/>
      <c r="L594" s="113"/>
      <c r="M594" s="113"/>
      <c r="N594" s="113"/>
      <c r="O594" s="113"/>
      <c r="P594" s="114"/>
      <c r="Q594" s="114"/>
      <c r="R594" s="114"/>
      <c r="S594" s="114"/>
      <c r="T594" s="114"/>
      <c r="U594" s="114"/>
      <c r="V594" s="114"/>
      <c r="W594" s="114"/>
      <c r="X594" s="114"/>
      <c r="Y594" s="114"/>
      <c r="Z594" s="114"/>
      <c r="AA594" s="114"/>
      <c r="AB594" s="113"/>
      <c r="AC594" s="113"/>
      <c r="AD594" s="113"/>
    </row>
    <row r="595" spans="2:30">
      <c r="B595" s="113"/>
      <c r="C595" s="113"/>
      <c r="D595" s="113"/>
      <c r="E595" s="113"/>
      <c r="F595" s="113"/>
      <c r="G595" s="113"/>
      <c r="H595" s="113"/>
      <c r="I595" s="113"/>
      <c r="J595" s="113"/>
      <c r="K595" s="113"/>
      <c r="L595" s="113"/>
      <c r="M595" s="113"/>
      <c r="N595" s="113"/>
      <c r="O595" s="113"/>
      <c r="P595" s="114"/>
      <c r="Q595" s="114"/>
      <c r="R595" s="114"/>
      <c r="S595" s="114"/>
      <c r="T595" s="114"/>
      <c r="U595" s="114"/>
      <c r="V595" s="114"/>
      <c r="W595" s="114"/>
      <c r="X595" s="114"/>
      <c r="Y595" s="114"/>
      <c r="Z595" s="114"/>
      <c r="AA595" s="114"/>
      <c r="AB595" s="113"/>
      <c r="AC595" s="113"/>
      <c r="AD595" s="113"/>
    </row>
    <row r="596" spans="2:30">
      <c r="B596" s="113"/>
      <c r="C596" s="113"/>
      <c r="D596" s="113"/>
      <c r="E596" s="113"/>
      <c r="F596" s="113"/>
      <c r="G596" s="113"/>
      <c r="H596" s="113"/>
      <c r="I596" s="113"/>
      <c r="J596" s="113"/>
      <c r="K596" s="113"/>
      <c r="L596" s="113"/>
      <c r="M596" s="113"/>
      <c r="N596" s="113"/>
      <c r="O596" s="113"/>
      <c r="P596" s="114"/>
      <c r="Q596" s="114"/>
      <c r="R596" s="114"/>
      <c r="S596" s="114"/>
      <c r="T596" s="114"/>
      <c r="U596" s="114"/>
      <c r="V596" s="114"/>
      <c r="W596" s="114"/>
      <c r="X596" s="114"/>
      <c r="Y596" s="114"/>
      <c r="Z596" s="114"/>
      <c r="AA596" s="114"/>
      <c r="AB596" s="113"/>
      <c r="AC596" s="113"/>
      <c r="AD596" s="113"/>
    </row>
    <row r="597" spans="2:30">
      <c r="B597" s="113"/>
      <c r="C597" s="113"/>
      <c r="D597" s="113"/>
      <c r="E597" s="113"/>
      <c r="F597" s="113"/>
      <c r="G597" s="113"/>
      <c r="H597" s="113"/>
      <c r="I597" s="113"/>
      <c r="J597" s="113"/>
      <c r="K597" s="113"/>
      <c r="L597" s="113"/>
      <c r="M597" s="113"/>
      <c r="N597" s="113"/>
      <c r="O597" s="113"/>
      <c r="P597" s="114"/>
      <c r="Q597" s="114"/>
      <c r="R597" s="114"/>
      <c r="S597" s="114"/>
      <c r="T597" s="114"/>
      <c r="U597" s="114"/>
      <c r="V597" s="114"/>
      <c r="W597" s="114"/>
      <c r="X597" s="114"/>
      <c r="Y597" s="114"/>
      <c r="Z597" s="114"/>
      <c r="AA597" s="114"/>
      <c r="AB597" s="113"/>
      <c r="AC597" s="113"/>
      <c r="AD597" s="113"/>
    </row>
    <row r="598" spans="2:30">
      <c r="B598" s="113"/>
      <c r="C598" s="113"/>
      <c r="D598" s="113"/>
      <c r="E598" s="113"/>
      <c r="F598" s="113"/>
      <c r="G598" s="113"/>
      <c r="H598" s="113"/>
      <c r="I598" s="113"/>
      <c r="J598" s="113"/>
      <c r="K598" s="113"/>
      <c r="L598" s="113"/>
      <c r="M598" s="113"/>
      <c r="N598" s="113"/>
      <c r="O598" s="113"/>
      <c r="P598" s="114"/>
      <c r="Q598" s="114"/>
      <c r="R598" s="114"/>
      <c r="S598" s="114"/>
      <c r="T598" s="114"/>
      <c r="U598" s="114"/>
      <c r="V598" s="114"/>
      <c r="W598" s="114"/>
      <c r="X598" s="114"/>
      <c r="Y598" s="114"/>
      <c r="Z598" s="114"/>
      <c r="AA598" s="114"/>
      <c r="AB598" s="113"/>
      <c r="AC598" s="113"/>
      <c r="AD598" s="113"/>
    </row>
    <row r="599" spans="2:30">
      <c r="B599" s="113"/>
      <c r="C599" s="113"/>
      <c r="D599" s="113"/>
      <c r="E599" s="113"/>
      <c r="F599" s="113"/>
      <c r="G599" s="113"/>
      <c r="H599" s="113"/>
      <c r="I599" s="113"/>
      <c r="J599" s="113"/>
      <c r="K599" s="113"/>
      <c r="L599" s="113"/>
      <c r="M599" s="113"/>
      <c r="N599" s="113"/>
      <c r="O599" s="113"/>
      <c r="P599" s="114"/>
      <c r="Q599" s="114"/>
      <c r="R599" s="114"/>
      <c r="S599" s="114"/>
      <c r="T599" s="114"/>
      <c r="U599" s="114"/>
      <c r="V599" s="114"/>
      <c r="W599" s="114"/>
      <c r="X599" s="114"/>
      <c r="Y599" s="114"/>
      <c r="Z599" s="114"/>
      <c r="AA599" s="114"/>
      <c r="AB599" s="113"/>
      <c r="AC599" s="113"/>
      <c r="AD599" s="113"/>
    </row>
    <row r="600" spans="2:30">
      <c r="B600" s="113"/>
      <c r="C600" s="113"/>
      <c r="D600" s="113"/>
      <c r="E600" s="113"/>
      <c r="F600" s="113"/>
      <c r="G600" s="113"/>
      <c r="H600" s="113"/>
      <c r="I600" s="113"/>
      <c r="J600" s="113"/>
      <c r="K600" s="113"/>
      <c r="L600" s="113"/>
      <c r="M600" s="113"/>
      <c r="N600" s="113"/>
      <c r="O600" s="113"/>
      <c r="P600" s="114"/>
      <c r="Q600" s="114"/>
      <c r="R600" s="114"/>
      <c r="S600" s="114"/>
      <c r="T600" s="114"/>
      <c r="U600" s="114"/>
      <c r="V600" s="114"/>
      <c r="W600" s="114"/>
      <c r="X600" s="114"/>
      <c r="Y600" s="114"/>
      <c r="Z600" s="114"/>
      <c r="AA600" s="114"/>
      <c r="AB600" s="113"/>
      <c r="AC600" s="113"/>
      <c r="AD600" s="113"/>
    </row>
    <row r="601" spans="2:30">
      <c r="B601" s="113"/>
      <c r="C601" s="113"/>
      <c r="D601" s="113"/>
      <c r="E601" s="113"/>
      <c r="F601" s="113"/>
      <c r="G601" s="113"/>
      <c r="H601" s="113"/>
      <c r="I601" s="113"/>
      <c r="J601" s="113"/>
      <c r="K601" s="113"/>
      <c r="L601" s="113"/>
      <c r="M601" s="113"/>
      <c r="N601" s="113"/>
      <c r="O601" s="113"/>
      <c r="P601" s="114"/>
      <c r="Q601" s="114"/>
      <c r="R601" s="114"/>
      <c r="S601" s="114"/>
      <c r="T601" s="114"/>
      <c r="U601" s="114"/>
      <c r="V601" s="114"/>
      <c r="W601" s="114"/>
      <c r="X601" s="114"/>
      <c r="Y601" s="114"/>
      <c r="Z601" s="114"/>
      <c r="AA601" s="114"/>
      <c r="AB601" s="113"/>
      <c r="AC601" s="113"/>
      <c r="AD601" s="113"/>
    </row>
    <row r="602" spans="2:30">
      <c r="B602" s="113"/>
      <c r="C602" s="113"/>
      <c r="D602" s="113"/>
      <c r="E602" s="113"/>
      <c r="F602" s="113"/>
      <c r="G602" s="113"/>
      <c r="H602" s="113"/>
      <c r="I602" s="113"/>
      <c r="J602" s="113"/>
      <c r="K602" s="113"/>
      <c r="L602" s="113"/>
      <c r="M602" s="113"/>
      <c r="N602" s="113"/>
      <c r="O602" s="113"/>
      <c r="P602" s="114"/>
      <c r="Q602" s="114"/>
      <c r="R602" s="114"/>
      <c r="S602" s="114"/>
      <c r="T602" s="114"/>
      <c r="U602" s="114"/>
      <c r="V602" s="114"/>
      <c r="W602" s="114"/>
      <c r="X602" s="114"/>
      <c r="Y602" s="114"/>
      <c r="Z602" s="114"/>
      <c r="AA602" s="114"/>
      <c r="AB602" s="113"/>
      <c r="AC602" s="113"/>
      <c r="AD602" s="113"/>
    </row>
    <row r="603" spans="2:30">
      <c r="B603" s="113"/>
      <c r="C603" s="113"/>
      <c r="D603" s="113"/>
      <c r="E603" s="113"/>
      <c r="F603" s="113"/>
      <c r="G603" s="113"/>
      <c r="H603" s="113"/>
      <c r="I603" s="113"/>
      <c r="J603" s="113"/>
      <c r="K603" s="113"/>
      <c r="L603" s="113"/>
      <c r="M603" s="113"/>
      <c r="N603" s="113"/>
      <c r="O603" s="113"/>
      <c r="P603" s="114"/>
      <c r="Q603" s="114"/>
      <c r="R603" s="114"/>
      <c r="S603" s="114"/>
      <c r="T603" s="114"/>
      <c r="U603" s="114"/>
      <c r="V603" s="114"/>
      <c r="W603" s="114"/>
      <c r="X603" s="114"/>
      <c r="Y603" s="114"/>
      <c r="Z603" s="114"/>
      <c r="AA603" s="114"/>
      <c r="AB603" s="113"/>
      <c r="AC603" s="113"/>
      <c r="AD603" s="113"/>
    </row>
    <row r="604" spans="2:30">
      <c r="B604" s="113"/>
      <c r="C604" s="113"/>
      <c r="D604" s="113"/>
      <c r="E604" s="113"/>
      <c r="F604" s="113"/>
      <c r="G604" s="113"/>
      <c r="H604" s="113"/>
      <c r="I604" s="113"/>
      <c r="J604" s="113"/>
      <c r="K604" s="113"/>
      <c r="L604" s="113"/>
      <c r="M604" s="113"/>
      <c r="N604" s="113"/>
      <c r="O604" s="113"/>
      <c r="P604" s="114"/>
      <c r="Q604" s="114"/>
      <c r="R604" s="114"/>
      <c r="S604" s="114"/>
      <c r="T604" s="114"/>
      <c r="U604" s="114"/>
      <c r="V604" s="114"/>
      <c r="W604" s="114"/>
      <c r="X604" s="114"/>
      <c r="Y604" s="114"/>
      <c r="Z604" s="114"/>
      <c r="AA604" s="114"/>
      <c r="AB604" s="113"/>
      <c r="AC604" s="113"/>
      <c r="AD604" s="113"/>
    </row>
    <row r="605" spans="2:30">
      <c r="B605" s="113"/>
      <c r="C605" s="113"/>
      <c r="D605" s="113"/>
      <c r="E605" s="113"/>
      <c r="F605" s="113"/>
      <c r="G605" s="113"/>
      <c r="H605" s="113"/>
      <c r="I605" s="113"/>
      <c r="J605" s="113"/>
      <c r="K605" s="113"/>
      <c r="L605" s="113"/>
      <c r="M605" s="113"/>
      <c r="N605" s="113"/>
      <c r="O605" s="113"/>
      <c r="P605" s="114"/>
      <c r="Q605" s="114"/>
      <c r="R605" s="114"/>
      <c r="S605" s="114"/>
      <c r="T605" s="114"/>
      <c r="U605" s="114"/>
      <c r="V605" s="114"/>
      <c r="W605" s="114"/>
      <c r="X605" s="114"/>
      <c r="Y605" s="114"/>
      <c r="Z605" s="114"/>
      <c r="AA605" s="114"/>
      <c r="AB605" s="113"/>
      <c r="AC605" s="113"/>
      <c r="AD605" s="113"/>
    </row>
    <row r="606" spans="2:30">
      <c r="B606" s="113"/>
      <c r="C606" s="113"/>
      <c r="D606" s="113"/>
      <c r="E606" s="113"/>
      <c r="F606" s="113"/>
      <c r="G606" s="113"/>
      <c r="H606" s="113"/>
      <c r="I606" s="113"/>
      <c r="J606" s="113"/>
      <c r="K606" s="113"/>
      <c r="L606" s="113"/>
      <c r="M606" s="113"/>
      <c r="N606" s="113"/>
      <c r="O606" s="113"/>
      <c r="P606" s="114"/>
      <c r="Q606" s="114"/>
      <c r="R606" s="114"/>
      <c r="S606" s="114"/>
      <c r="T606" s="114"/>
      <c r="U606" s="114"/>
      <c r="V606" s="114"/>
      <c r="W606" s="114"/>
      <c r="X606" s="114"/>
      <c r="Y606" s="114"/>
      <c r="Z606" s="114"/>
      <c r="AA606" s="114"/>
      <c r="AB606" s="113"/>
      <c r="AC606" s="113"/>
      <c r="AD606" s="113"/>
    </row>
    <row r="607" spans="2:30">
      <c r="B607" s="113"/>
      <c r="C607" s="113"/>
      <c r="D607" s="113"/>
      <c r="E607" s="113"/>
      <c r="F607" s="113"/>
      <c r="G607" s="113"/>
      <c r="H607" s="113"/>
      <c r="I607" s="113"/>
      <c r="J607" s="113"/>
      <c r="K607" s="113"/>
      <c r="L607" s="113"/>
      <c r="M607" s="113"/>
      <c r="N607" s="113"/>
      <c r="O607" s="113"/>
      <c r="P607" s="114"/>
      <c r="Q607" s="114"/>
      <c r="R607" s="114"/>
      <c r="S607" s="114"/>
      <c r="T607" s="114"/>
      <c r="U607" s="114"/>
      <c r="V607" s="114"/>
      <c r="W607" s="114"/>
      <c r="X607" s="114"/>
      <c r="Y607" s="114"/>
      <c r="Z607" s="114"/>
      <c r="AA607" s="114"/>
      <c r="AB607" s="113"/>
      <c r="AC607" s="113"/>
      <c r="AD607" s="113"/>
    </row>
    <row r="608" spans="2:30">
      <c r="B608" s="113"/>
      <c r="C608" s="113"/>
      <c r="D608" s="113"/>
      <c r="E608" s="113"/>
      <c r="F608" s="113"/>
      <c r="G608" s="113"/>
      <c r="H608" s="113"/>
      <c r="I608" s="113"/>
      <c r="J608" s="113"/>
      <c r="K608" s="113"/>
      <c r="L608" s="113"/>
      <c r="M608" s="113"/>
      <c r="N608" s="113"/>
      <c r="O608" s="113"/>
      <c r="P608" s="114"/>
      <c r="Q608" s="114"/>
      <c r="R608" s="114"/>
      <c r="S608" s="114"/>
      <c r="T608" s="114"/>
      <c r="U608" s="114"/>
      <c r="V608" s="114"/>
      <c r="W608" s="114"/>
      <c r="X608" s="114"/>
      <c r="Y608" s="114"/>
      <c r="Z608" s="114"/>
      <c r="AA608" s="114"/>
      <c r="AB608" s="113"/>
      <c r="AC608" s="113"/>
      <c r="AD608" s="113"/>
    </row>
    <row r="609" spans="2:30">
      <c r="B609" s="113"/>
      <c r="C609" s="113"/>
      <c r="D609" s="113"/>
      <c r="E609" s="113"/>
      <c r="F609" s="113"/>
      <c r="G609" s="113"/>
      <c r="H609" s="113"/>
      <c r="I609" s="113"/>
      <c r="J609" s="113"/>
      <c r="K609" s="113"/>
      <c r="L609" s="113"/>
      <c r="M609" s="113"/>
      <c r="N609" s="113"/>
      <c r="O609" s="113"/>
      <c r="P609" s="114"/>
      <c r="Q609" s="114"/>
      <c r="R609" s="114"/>
      <c r="S609" s="114"/>
      <c r="T609" s="114"/>
      <c r="U609" s="114"/>
      <c r="V609" s="114"/>
      <c r="W609" s="114"/>
      <c r="X609" s="114"/>
      <c r="Y609" s="114"/>
      <c r="Z609" s="114"/>
      <c r="AA609" s="114"/>
      <c r="AB609" s="113"/>
      <c r="AC609" s="113"/>
      <c r="AD609" s="113"/>
    </row>
    <row r="610" spans="2:30">
      <c r="B610" s="113"/>
      <c r="C610" s="113"/>
      <c r="D610" s="113"/>
      <c r="E610" s="113"/>
      <c r="F610" s="113"/>
      <c r="G610" s="113"/>
      <c r="H610" s="113"/>
      <c r="I610" s="113"/>
      <c r="J610" s="113"/>
      <c r="K610" s="113"/>
      <c r="L610" s="113"/>
      <c r="M610" s="113"/>
      <c r="N610" s="113"/>
      <c r="O610" s="113"/>
      <c r="P610" s="114"/>
      <c r="Q610" s="114"/>
      <c r="R610" s="114"/>
      <c r="S610" s="114"/>
      <c r="T610" s="114"/>
      <c r="U610" s="114"/>
      <c r="V610" s="114"/>
      <c r="W610" s="114"/>
      <c r="X610" s="114"/>
      <c r="Y610" s="114"/>
      <c r="Z610" s="114"/>
      <c r="AA610" s="114"/>
      <c r="AB610" s="113"/>
      <c r="AC610" s="113"/>
      <c r="AD610" s="113"/>
    </row>
    <row r="611" spans="2:30">
      <c r="B611" s="113"/>
      <c r="C611" s="113"/>
      <c r="D611" s="113"/>
      <c r="E611" s="113"/>
      <c r="F611" s="113"/>
      <c r="G611" s="113"/>
      <c r="H611" s="113"/>
      <c r="I611" s="113"/>
      <c r="J611" s="113"/>
      <c r="K611" s="113"/>
      <c r="L611" s="113"/>
      <c r="M611" s="113"/>
      <c r="N611" s="113"/>
      <c r="O611" s="113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  <c r="Z611" s="114"/>
      <c r="AA611" s="114"/>
      <c r="AB611" s="113"/>
      <c r="AC611" s="113"/>
      <c r="AD611" s="113"/>
    </row>
    <row r="612" spans="2:30">
      <c r="B612" s="113"/>
      <c r="C612" s="113"/>
      <c r="D612" s="113"/>
      <c r="E612" s="113"/>
      <c r="F612" s="113"/>
      <c r="G612" s="113"/>
      <c r="H612" s="113"/>
      <c r="I612" s="113"/>
      <c r="J612" s="113"/>
      <c r="K612" s="113"/>
      <c r="L612" s="113"/>
      <c r="M612" s="113"/>
      <c r="N612" s="113"/>
      <c r="O612" s="113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  <c r="Z612" s="114"/>
      <c r="AA612" s="114"/>
      <c r="AB612" s="113"/>
      <c r="AC612" s="113"/>
      <c r="AD612" s="113"/>
    </row>
    <row r="613" spans="2:30">
      <c r="B613" s="113"/>
      <c r="C613" s="113"/>
      <c r="D613" s="113"/>
      <c r="E613" s="113"/>
      <c r="F613" s="113"/>
      <c r="G613" s="113"/>
      <c r="H613" s="113"/>
      <c r="I613" s="113"/>
      <c r="J613" s="113"/>
      <c r="K613" s="113"/>
      <c r="L613" s="113"/>
      <c r="M613" s="113"/>
      <c r="N613" s="113"/>
      <c r="O613" s="113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  <c r="Z613" s="114"/>
      <c r="AA613" s="114"/>
      <c r="AB613" s="113"/>
      <c r="AC613" s="113"/>
      <c r="AD613" s="113"/>
    </row>
    <row r="614" spans="2:30">
      <c r="B614" s="113"/>
      <c r="C614" s="113"/>
      <c r="D614" s="113"/>
      <c r="E614" s="113"/>
      <c r="F614" s="113"/>
      <c r="G614" s="113"/>
      <c r="H614" s="113"/>
      <c r="I614" s="113"/>
      <c r="J614" s="113"/>
      <c r="K614" s="113"/>
      <c r="L614" s="113"/>
      <c r="M614" s="113"/>
      <c r="N614" s="113"/>
      <c r="O614" s="113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  <c r="Z614" s="114"/>
      <c r="AA614" s="114"/>
      <c r="AB614" s="113"/>
      <c r="AC614" s="113"/>
      <c r="AD614" s="113"/>
    </row>
    <row r="615" spans="2:30">
      <c r="B615" s="113"/>
      <c r="C615" s="113"/>
      <c r="D615" s="113"/>
      <c r="E615" s="113"/>
      <c r="F615" s="113"/>
      <c r="G615" s="113"/>
      <c r="H615" s="113"/>
      <c r="I615" s="113"/>
      <c r="J615" s="113"/>
      <c r="K615" s="113"/>
      <c r="L615" s="113"/>
      <c r="M615" s="113"/>
      <c r="N615" s="113"/>
      <c r="O615" s="113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  <c r="Z615" s="114"/>
      <c r="AA615" s="114"/>
      <c r="AB615" s="113"/>
      <c r="AC615" s="113"/>
      <c r="AD615" s="113"/>
    </row>
    <row r="616" spans="2:30">
      <c r="B616" s="113"/>
      <c r="C616" s="113"/>
      <c r="D616" s="113"/>
      <c r="E616" s="113"/>
      <c r="F616" s="113"/>
      <c r="G616" s="113"/>
      <c r="H616" s="113"/>
      <c r="I616" s="113"/>
      <c r="J616" s="113"/>
      <c r="K616" s="113"/>
      <c r="L616" s="113"/>
      <c r="M616" s="113"/>
      <c r="N616" s="113"/>
      <c r="O616" s="113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  <c r="Z616" s="114"/>
      <c r="AA616" s="114"/>
      <c r="AB616" s="113"/>
      <c r="AC616" s="113"/>
      <c r="AD616" s="113"/>
    </row>
    <row r="617" spans="2:30">
      <c r="B617" s="113"/>
      <c r="C617" s="113"/>
      <c r="D617" s="113"/>
      <c r="E617" s="113"/>
      <c r="F617" s="113"/>
      <c r="G617" s="113"/>
      <c r="H617" s="113"/>
      <c r="I617" s="113"/>
      <c r="J617" s="113"/>
      <c r="K617" s="113"/>
      <c r="L617" s="113"/>
      <c r="M617" s="113"/>
      <c r="N617" s="113"/>
      <c r="O617" s="113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  <c r="Z617" s="114"/>
      <c r="AA617" s="114"/>
      <c r="AB617" s="113"/>
      <c r="AC617" s="113"/>
      <c r="AD617" s="113"/>
    </row>
    <row r="618" spans="2:30">
      <c r="B618" s="113"/>
      <c r="C618" s="113"/>
      <c r="D618" s="113"/>
      <c r="E618" s="113"/>
      <c r="F618" s="113"/>
      <c r="G618" s="113"/>
      <c r="H618" s="113"/>
      <c r="I618" s="113"/>
      <c r="J618" s="113"/>
      <c r="K618" s="113"/>
      <c r="L618" s="113"/>
      <c r="M618" s="113"/>
      <c r="N618" s="113"/>
      <c r="O618" s="113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  <c r="Z618" s="114"/>
      <c r="AA618" s="114"/>
      <c r="AB618" s="113"/>
      <c r="AC618" s="113"/>
      <c r="AD618" s="113"/>
    </row>
    <row r="619" spans="2:30">
      <c r="B619" s="113"/>
      <c r="C619" s="113"/>
      <c r="D619" s="113"/>
      <c r="E619" s="113"/>
      <c r="F619" s="113"/>
      <c r="G619" s="113"/>
      <c r="H619" s="113"/>
      <c r="I619" s="113"/>
      <c r="J619" s="113"/>
      <c r="K619" s="113"/>
      <c r="L619" s="113"/>
      <c r="M619" s="113"/>
      <c r="N619" s="113"/>
      <c r="O619" s="113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  <c r="Z619" s="114"/>
      <c r="AA619" s="114"/>
      <c r="AB619" s="113"/>
      <c r="AC619" s="113"/>
      <c r="AD619" s="113"/>
    </row>
    <row r="620" spans="2:30">
      <c r="B620" s="113"/>
      <c r="C620" s="113"/>
      <c r="D620" s="113"/>
      <c r="E620" s="113"/>
      <c r="F620" s="113"/>
      <c r="G620" s="113"/>
      <c r="H620" s="113"/>
      <c r="I620" s="113"/>
      <c r="J620" s="113"/>
      <c r="K620" s="113"/>
      <c r="L620" s="113"/>
      <c r="M620" s="113"/>
      <c r="N620" s="113"/>
      <c r="O620" s="113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  <c r="Z620" s="114"/>
      <c r="AA620" s="114"/>
      <c r="AB620" s="113"/>
      <c r="AC620" s="113"/>
      <c r="AD620" s="113"/>
    </row>
    <row r="621" spans="2:30">
      <c r="B621" s="113"/>
      <c r="C621" s="113"/>
      <c r="D621" s="113"/>
      <c r="E621" s="113"/>
      <c r="F621" s="113"/>
      <c r="G621" s="113"/>
      <c r="H621" s="113"/>
      <c r="I621" s="113"/>
      <c r="J621" s="113"/>
      <c r="K621" s="113"/>
      <c r="L621" s="113"/>
      <c r="M621" s="113"/>
      <c r="N621" s="113"/>
      <c r="O621" s="113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  <c r="Z621" s="114"/>
      <c r="AA621" s="114"/>
      <c r="AB621" s="113"/>
      <c r="AC621" s="113"/>
      <c r="AD621" s="113"/>
    </row>
    <row r="622" spans="2:30">
      <c r="B622" s="113"/>
      <c r="C622" s="113"/>
      <c r="D622" s="113"/>
      <c r="E622" s="113"/>
      <c r="F622" s="113"/>
      <c r="G622" s="113"/>
      <c r="H622" s="113"/>
      <c r="I622" s="113"/>
      <c r="J622" s="113"/>
      <c r="K622" s="113"/>
      <c r="L622" s="113"/>
      <c r="M622" s="113"/>
      <c r="N622" s="113"/>
      <c r="O622" s="113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  <c r="Z622" s="114"/>
      <c r="AA622" s="114"/>
      <c r="AB622" s="113"/>
      <c r="AC622" s="113"/>
      <c r="AD622" s="113"/>
    </row>
    <row r="623" spans="2:30">
      <c r="B623" s="113"/>
      <c r="C623" s="113"/>
      <c r="D623" s="113"/>
      <c r="E623" s="113"/>
      <c r="F623" s="113"/>
      <c r="G623" s="113"/>
      <c r="H623" s="113"/>
      <c r="I623" s="113"/>
      <c r="J623" s="113"/>
      <c r="K623" s="113"/>
      <c r="L623" s="113"/>
      <c r="M623" s="113"/>
      <c r="N623" s="113"/>
      <c r="O623" s="113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  <c r="Z623" s="114"/>
      <c r="AA623" s="114"/>
      <c r="AB623" s="113"/>
      <c r="AC623" s="113"/>
      <c r="AD623" s="113"/>
    </row>
    <row r="624" spans="2:30">
      <c r="B624" s="113"/>
      <c r="C624" s="113"/>
      <c r="D624" s="113"/>
      <c r="E624" s="113"/>
      <c r="F624" s="113"/>
      <c r="G624" s="113"/>
      <c r="H624" s="113"/>
      <c r="I624" s="113"/>
      <c r="J624" s="113"/>
      <c r="K624" s="113"/>
      <c r="L624" s="113"/>
      <c r="M624" s="113"/>
      <c r="N624" s="113"/>
      <c r="O624" s="113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  <c r="Z624" s="114"/>
      <c r="AA624" s="114"/>
      <c r="AB624" s="113"/>
      <c r="AC624" s="113"/>
      <c r="AD624" s="113"/>
    </row>
    <row r="625" spans="2:30">
      <c r="B625" s="113"/>
      <c r="C625" s="113"/>
      <c r="D625" s="113"/>
      <c r="E625" s="113"/>
      <c r="F625" s="113"/>
      <c r="G625" s="113"/>
      <c r="H625" s="113"/>
      <c r="I625" s="113"/>
      <c r="J625" s="113"/>
      <c r="K625" s="113"/>
      <c r="L625" s="113"/>
      <c r="M625" s="113"/>
      <c r="N625" s="113"/>
      <c r="O625" s="113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  <c r="Z625" s="114"/>
      <c r="AA625" s="114"/>
      <c r="AB625" s="113"/>
      <c r="AC625" s="113"/>
      <c r="AD625" s="113"/>
    </row>
    <row r="626" spans="2:30">
      <c r="B626" s="113"/>
      <c r="C626" s="113"/>
      <c r="D626" s="113"/>
      <c r="E626" s="113"/>
      <c r="F626" s="113"/>
      <c r="G626" s="113"/>
      <c r="H626" s="113"/>
      <c r="I626" s="113"/>
      <c r="J626" s="113"/>
      <c r="K626" s="113"/>
      <c r="L626" s="113"/>
      <c r="M626" s="113"/>
      <c r="N626" s="113"/>
      <c r="O626" s="113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  <c r="Z626" s="114"/>
      <c r="AA626" s="114"/>
      <c r="AB626" s="113"/>
      <c r="AC626" s="113"/>
      <c r="AD626" s="113"/>
    </row>
    <row r="627" spans="2:30">
      <c r="B627" s="113"/>
      <c r="C627" s="113"/>
      <c r="D627" s="113"/>
      <c r="E627" s="113"/>
      <c r="F627" s="113"/>
      <c r="G627" s="113"/>
      <c r="H627" s="113"/>
      <c r="I627" s="113"/>
      <c r="J627" s="113"/>
      <c r="K627" s="113"/>
      <c r="L627" s="113"/>
      <c r="M627" s="113"/>
      <c r="N627" s="113"/>
      <c r="O627" s="113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  <c r="Z627" s="114"/>
      <c r="AA627" s="114"/>
      <c r="AB627" s="113"/>
      <c r="AC627" s="113"/>
      <c r="AD627" s="113"/>
    </row>
    <row r="628" spans="2:30">
      <c r="B628" s="113"/>
      <c r="C628" s="113"/>
      <c r="D628" s="113"/>
      <c r="E628" s="113"/>
      <c r="F628" s="113"/>
      <c r="G628" s="113"/>
      <c r="H628" s="113"/>
      <c r="I628" s="113"/>
      <c r="J628" s="113"/>
      <c r="K628" s="113"/>
      <c r="L628" s="113"/>
      <c r="M628" s="113"/>
      <c r="N628" s="113"/>
      <c r="O628" s="113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  <c r="Z628" s="114"/>
      <c r="AA628" s="114"/>
      <c r="AB628" s="113"/>
      <c r="AC628" s="113"/>
      <c r="AD628" s="113"/>
    </row>
    <row r="629" spans="2:30">
      <c r="B629" s="113"/>
      <c r="C629" s="113"/>
      <c r="D629" s="113"/>
      <c r="E629" s="113"/>
      <c r="F629" s="113"/>
      <c r="G629" s="113"/>
      <c r="H629" s="113"/>
      <c r="I629" s="113"/>
      <c r="J629" s="113"/>
      <c r="K629" s="113"/>
      <c r="L629" s="113"/>
      <c r="M629" s="113"/>
      <c r="N629" s="113"/>
      <c r="O629" s="113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  <c r="Z629" s="114"/>
      <c r="AA629" s="114"/>
      <c r="AB629" s="113"/>
      <c r="AC629" s="113"/>
      <c r="AD629" s="113"/>
    </row>
    <row r="630" spans="2:30">
      <c r="B630" s="113"/>
      <c r="C630" s="113"/>
      <c r="D630" s="113"/>
      <c r="E630" s="113"/>
      <c r="F630" s="113"/>
      <c r="G630" s="113"/>
      <c r="H630" s="113"/>
      <c r="I630" s="113"/>
      <c r="J630" s="113"/>
      <c r="K630" s="113"/>
      <c r="L630" s="113"/>
      <c r="M630" s="113"/>
      <c r="N630" s="113"/>
      <c r="O630" s="113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  <c r="Z630" s="114"/>
      <c r="AA630" s="114"/>
      <c r="AB630" s="113"/>
      <c r="AC630" s="113"/>
      <c r="AD630" s="113"/>
    </row>
    <row r="631" spans="2:30">
      <c r="B631" s="113"/>
      <c r="C631" s="113"/>
      <c r="D631" s="113"/>
      <c r="E631" s="113"/>
      <c r="F631" s="113"/>
      <c r="G631" s="113"/>
      <c r="H631" s="113"/>
      <c r="I631" s="113"/>
      <c r="J631" s="113"/>
      <c r="K631" s="113"/>
      <c r="L631" s="113"/>
      <c r="M631" s="113"/>
      <c r="N631" s="113"/>
      <c r="O631" s="113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  <c r="Z631" s="114"/>
      <c r="AA631" s="114"/>
      <c r="AB631" s="113"/>
      <c r="AC631" s="113"/>
      <c r="AD631" s="113"/>
    </row>
    <row r="632" spans="2:30">
      <c r="B632" s="113"/>
      <c r="C632" s="113"/>
      <c r="D632" s="113"/>
      <c r="E632" s="113"/>
      <c r="F632" s="113"/>
      <c r="G632" s="113"/>
      <c r="H632" s="113"/>
      <c r="I632" s="113"/>
      <c r="J632" s="113"/>
      <c r="K632" s="113"/>
      <c r="L632" s="113"/>
      <c r="M632" s="113"/>
      <c r="N632" s="113"/>
      <c r="O632" s="113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  <c r="Z632" s="114"/>
      <c r="AA632" s="114"/>
      <c r="AB632" s="113"/>
      <c r="AC632" s="113"/>
      <c r="AD632" s="113"/>
    </row>
    <row r="633" spans="2:30">
      <c r="B633" s="113"/>
      <c r="C633" s="113"/>
      <c r="D633" s="113"/>
      <c r="E633" s="113"/>
      <c r="F633" s="113"/>
      <c r="G633" s="113"/>
      <c r="H633" s="113"/>
      <c r="I633" s="113"/>
      <c r="J633" s="113"/>
      <c r="K633" s="113"/>
      <c r="L633" s="113"/>
      <c r="M633" s="113"/>
      <c r="N633" s="113"/>
      <c r="O633" s="113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  <c r="Z633" s="114"/>
      <c r="AA633" s="114"/>
      <c r="AB633" s="113"/>
      <c r="AC633" s="113"/>
      <c r="AD633" s="113"/>
    </row>
    <row r="634" spans="2:30">
      <c r="B634" s="113"/>
      <c r="C634" s="113"/>
      <c r="D634" s="113"/>
      <c r="E634" s="113"/>
      <c r="F634" s="113"/>
      <c r="G634" s="113"/>
      <c r="H634" s="113"/>
      <c r="I634" s="113"/>
      <c r="J634" s="113"/>
      <c r="K634" s="113"/>
      <c r="L634" s="113"/>
      <c r="M634" s="113"/>
      <c r="N634" s="113"/>
      <c r="O634" s="113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  <c r="Z634" s="114"/>
      <c r="AA634" s="114"/>
      <c r="AB634" s="113"/>
      <c r="AC634" s="113"/>
      <c r="AD634" s="113"/>
    </row>
    <row r="635" spans="2:30">
      <c r="B635" s="113"/>
      <c r="C635" s="113"/>
      <c r="D635" s="113"/>
      <c r="E635" s="113"/>
      <c r="F635" s="113"/>
      <c r="G635" s="113"/>
      <c r="H635" s="113"/>
      <c r="I635" s="113"/>
      <c r="J635" s="113"/>
      <c r="K635" s="113"/>
      <c r="L635" s="113"/>
      <c r="M635" s="113"/>
      <c r="N635" s="113"/>
      <c r="O635" s="113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  <c r="Z635" s="114"/>
      <c r="AA635" s="114"/>
      <c r="AB635" s="113"/>
      <c r="AC635" s="113"/>
      <c r="AD635" s="113"/>
    </row>
    <row r="636" spans="2:30">
      <c r="B636" s="113"/>
      <c r="C636" s="113"/>
      <c r="D636" s="113"/>
      <c r="E636" s="113"/>
      <c r="F636" s="113"/>
      <c r="G636" s="113"/>
      <c r="H636" s="113"/>
      <c r="I636" s="113"/>
      <c r="J636" s="113"/>
      <c r="K636" s="113"/>
      <c r="L636" s="113"/>
      <c r="M636" s="113"/>
      <c r="N636" s="113"/>
      <c r="O636" s="113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  <c r="Z636" s="114"/>
      <c r="AA636" s="114"/>
      <c r="AB636" s="113"/>
      <c r="AC636" s="113"/>
      <c r="AD636" s="113"/>
    </row>
    <row r="637" spans="2:30">
      <c r="B637" s="113"/>
      <c r="C637" s="113"/>
      <c r="D637" s="113"/>
      <c r="E637" s="113"/>
      <c r="F637" s="113"/>
      <c r="G637" s="113"/>
      <c r="H637" s="113"/>
      <c r="I637" s="113"/>
      <c r="J637" s="113"/>
      <c r="K637" s="113"/>
      <c r="L637" s="113"/>
      <c r="M637" s="113"/>
      <c r="N637" s="113"/>
      <c r="O637" s="113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  <c r="Z637" s="114"/>
      <c r="AA637" s="114"/>
      <c r="AB637" s="113"/>
      <c r="AC637" s="113"/>
      <c r="AD637" s="113"/>
    </row>
    <row r="638" spans="2:30">
      <c r="B638" s="113"/>
      <c r="C638" s="113"/>
      <c r="D638" s="113"/>
      <c r="E638" s="113"/>
      <c r="F638" s="113"/>
      <c r="G638" s="113"/>
      <c r="H638" s="113"/>
      <c r="I638" s="113"/>
      <c r="J638" s="113"/>
      <c r="K638" s="113"/>
      <c r="L638" s="113"/>
      <c r="M638" s="113"/>
      <c r="N638" s="113"/>
      <c r="O638" s="113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  <c r="Z638" s="114"/>
      <c r="AA638" s="114"/>
      <c r="AB638" s="113"/>
      <c r="AC638" s="113"/>
      <c r="AD638" s="113"/>
    </row>
    <row r="639" spans="2:30">
      <c r="B639" s="113"/>
      <c r="C639" s="113"/>
      <c r="D639" s="113"/>
      <c r="E639" s="113"/>
      <c r="F639" s="113"/>
      <c r="G639" s="113"/>
      <c r="H639" s="113"/>
      <c r="I639" s="113"/>
      <c r="J639" s="113"/>
      <c r="K639" s="113"/>
      <c r="L639" s="113"/>
      <c r="M639" s="113"/>
      <c r="N639" s="113"/>
      <c r="O639" s="113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  <c r="Z639" s="114"/>
      <c r="AA639" s="114"/>
      <c r="AB639" s="113"/>
      <c r="AC639" s="113"/>
      <c r="AD639" s="113"/>
    </row>
    <row r="640" spans="2:30">
      <c r="B640" s="113"/>
      <c r="C640" s="113"/>
      <c r="D640" s="113"/>
      <c r="E640" s="113"/>
      <c r="F640" s="113"/>
      <c r="G640" s="113"/>
      <c r="H640" s="113"/>
      <c r="I640" s="113"/>
      <c r="J640" s="113"/>
      <c r="K640" s="113"/>
      <c r="L640" s="113"/>
      <c r="M640" s="113"/>
      <c r="N640" s="113"/>
      <c r="O640" s="113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  <c r="Z640" s="114"/>
      <c r="AA640" s="114"/>
      <c r="AB640" s="113"/>
      <c r="AC640" s="113"/>
      <c r="AD640" s="113"/>
    </row>
    <row r="641" spans="2:30">
      <c r="B641" s="113"/>
      <c r="C641" s="113"/>
      <c r="D641" s="113"/>
      <c r="E641" s="113"/>
      <c r="F641" s="113"/>
      <c r="G641" s="113"/>
      <c r="H641" s="113"/>
      <c r="I641" s="113"/>
      <c r="J641" s="113"/>
      <c r="K641" s="113"/>
      <c r="L641" s="113"/>
      <c r="M641" s="113"/>
      <c r="N641" s="113"/>
      <c r="O641" s="113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  <c r="Z641" s="114"/>
      <c r="AA641" s="114"/>
      <c r="AB641" s="113"/>
      <c r="AC641" s="113"/>
      <c r="AD641" s="113"/>
    </row>
    <row r="642" spans="2:30">
      <c r="B642" s="113"/>
      <c r="C642" s="113"/>
      <c r="D642" s="113"/>
      <c r="E642" s="113"/>
      <c r="F642" s="113"/>
      <c r="G642" s="113"/>
      <c r="H642" s="113"/>
      <c r="I642" s="113"/>
      <c r="J642" s="113"/>
      <c r="K642" s="113"/>
      <c r="L642" s="113"/>
      <c r="M642" s="113"/>
      <c r="N642" s="113"/>
      <c r="O642" s="113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  <c r="Z642" s="114"/>
      <c r="AA642" s="114"/>
      <c r="AB642" s="113"/>
      <c r="AC642" s="113"/>
      <c r="AD642" s="113"/>
    </row>
    <row r="643" spans="2:30">
      <c r="B643" s="113"/>
      <c r="C643" s="113"/>
      <c r="D643" s="113"/>
      <c r="E643" s="113"/>
      <c r="F643" s="113"/>
      <c r="G643" s="113"/>
      <c r="H643" s="113"/>
      <c r="I643" s="113"/>
      <c r="J643" s="113"/>
      <c r="K643" s="113"/>
      <c r="L643" s="113"/>
      <c r="M643" s="113"/>
      <c r="N643" s="113"/>
      <c r="O643" s="113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  <c r="Z643" s="114"/>
      <c r="AA643" s="114"/>
      <c r="AB643" s="113"/>
      <c r="AC643" s="113"/>
      <c r="AD643" s="113"/>
    </row>
    <row r="644" spans="2:30">
      <c r="B644" s="113"/>
      <c r="C644" s="113"/>
      <c r="D644" s="113"/>
      <c r="E644" s="113"/>
      <c r="F644" s="113"/>
      <c r="G644" s="113"/>
      <c r="H644" s="113"/>
      <c r="I644" s="113"/>
      <c r="J644" s="113"/>
      <c r="K644" s="113"/>
      <c r="L644" s="113"/>
      <c r="M644" s="113"/>
      <c r="N644" s="113"/>
      <c r="O644" s="113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  <c r="Z644" s="114"/>
      <c r="AA644" s="114"/>
      <c r="AB644" s="113"/>
      <c r="AC644" s="113"/>
      <c r="AD644" s="113"/>
    </row>
    <row r="645" spans="2:30">
      <c r="B645" s="113"/>
      <c r="C645" s="113"/>
      <c r="D645" s="113"/>
      <c r="E645" s="113"/>
      <c r="F645" s="113"/>
      <c r="G645" s="113"/>
      <c r="H645" s="113"/>
      <c r="I645" s="113"/>
      <c r="J645" s="113"/>
      <c r="K645" s="113"/>
      <c r="L645" s="113"/>
      <c r="M645" s="113"/>
      <c r="N645" s="113"/>
      <c r="O645" s="113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  <c r="Z645" s="114"/>
      <c r="AA645" s="114"/>
      <c r="AB645" s="113"/>
      <c r="AC645" s="113"/>
      <c r="AD645" s="113"/>
    </row>
    <row r="646" spans="2:30">
      <c r="B646" s="113"/>
      <c r="C646" s="113"/>
      <c r="D646" s="113"/>
      <c r="E646" s="113"/>
      <c r="F646" s="113"/>
      <c r="G646" s="113"/>
      <c r="H646" s="113"/>
      <c r="I646" s="113"/>
      <c r="J646" s="113"/>
      <c r="K646" s="113"/>
      <c r="L646" s="113"/>
      <c r="M646" s="113"/>
      <c r="N646" s="113"/>
      <c r="O646" s="113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  <c r="Z646" s="114"/>
      <c r="AA646" s="114"/>
      <c r="AB646" s="113"/>
      <c r="AC646" s="113"/>
      <c r="AD646" s="113"/>
    </row>
    <row r="647" spans="2:30">
      <c r="B647" s="113"/>
      <c r="C647" s="113"/>
      <c r="D647" s="113"/>
      <c r="E647" s="113"/>
      <c r="F647" s="113"/>
      <c r="G647" s="113"/>
      <c r="H647" s="113"/>
      <c r="I647" s="113"/>
      <c r="J647" s="113"/>
      <c r="K647" s="113"/>
      <c r="L647" s="113"/>
      <c r="M647" s="113"/>
      <c r="N647" s="113"/>
      <c r="O647" s="113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  <c r="Z647" s="114"/>
      <c r="AA647" s="114"/>
      <c r="AB647" s="113"/>
      <c r="AC647" s="113"/>
      <c r="AD647" s="113"/>
    </row>
    <row r="648" spans="2:30">
      <c r="B648" s="113"/>
      <c r="C648" s="113"/>
      <c r="D648" s="113"/>
      <c r="E648" s="113"/>
      <c r="F648" s="113"/>
      <c r="G648" s="113"/>
      <c r="H648" s="113"/>
      <c r="I648" s="113"/>
      <c r="J648" s="113"/>
      <c r="K648" s="113"/>
      <c r="L648" s="113"/>
      <c r="M648" s="113"/>
      <c r="N648" s="113"/>
      <c r="O648" s="113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  <c r="Z648" s="114"/>
      <c r="AA648" s="114"/>
      <c r="AB648" s="113"/>
      <c r="AC648" s="113"/>
      <c r="AD648" s="113"/>
    </row>
    <row r="649" spans="2:30">
      <c r="B649" s="113"/>
      <c r="C649" s="113"/>
      <c r="D649" s="113"/>
      <c r="E649" s="113"/>
      <c r="F649" s="113"/>
      <c r="G649" s="113"/>
      <c r="H649" s="113"/>
      <c r="I649" s="113"/>
      <c r="J649" s="113"/>
      <c r="K649" s="113"/>
      <c r="L649" s="113"/>
      <c r="M649" s="113"/>
      <c r="N649" s="113"/>
      <c r="O649" s="113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  <c r="Z649" s="114"/>
      <c r="AA649" s="114"/>
      <c r="AB649" s="113"/>
      <c r="AC649" s="113"/>
      <c r="AD649" s="113"/>
    </row>
    <row r="650" spans="2:30">
      <c r="B650" s="113"/>
      <c r="C650" s="113"/>
      <c r="D650" s="113"/>
      <c r="E650" s="113"/>
      <c r="F650" s="113"/>
      <c r="G650" s="113"/>
      <c r="H650" s="113"/>
      <c r="I650" s="113"/>
      <c r="J650" s="113"/>
      <c r="K650" s="113"/>
      <c r="L650" s="113"/>
      <c r="M650" s="113"/>
      <c r="N650" s="113"/>
      <c r="O650" s="113"/>
      <c r="P650" s="114"/>
      <c r="Q650" s="114"/>
      <c r="R650" s="114"/>
      <c r="S650" s="114"/>
      <c r="T650" s="114"/>
      <c r="U650" s="114"/>
      <c r="V650" s="114"/>
      <c r="W650" s="114"/>
      <c r="X650" s="114"/>
      <c r="Y650" s="114"/>
      <c r="Z650" s="114"/>
      <c r="AA650" s="114"/>
      <c r="AB650" s="113"/>
      <c r="AC650" s="113"/>
      <c r="AD650" s="113"/>
    </row>
    <row r="651" spans="2:30">
      <c r="B651" s="113"/>
      <c r="C651" s="113"/>
      <c r="D651" s="113"/>
      <c r="E651" s="113"/>
      <c r="F651" s="113"/>
      <c r="G651" s="113"/>
      <c r="H651" s="113"/>
      <c r="I651" s="113"/>
      <c r="J651" s="113"/>
      <c r="K651" s="113"/>
      <c r="L651" s="113"/>
      <c r="M651" s="113"/>
      <c r="N651" s="113"/>
      <c r="O651" s="113"/>
      <c r="P651" s="114"/>
      <c r="Q651" s="114"/>
      <c r="R651" s="114"/>
      <c r="S651" s="114"/>
      <c r="T651" s="114"/>
      <c r="U651" s="114"/>
      <c r="V651" s="114"/>
      <c r="W651" s="114"/>
      <c r="X651" s="114"/>
      <c r="Y651" s="114"/>
      <c r="Z651" s="114"/>
      <c r="AA651" s="114"/>
      <c r="AB651" s="113"/>
      <c r="AC651" s="113"/>
      <c r="AD651" s="113"/>
    </row>
    <row r="652" spans="2:30">
      <c r="B652" s="113"/>
      <c r="C652" s="113"/>
      <c r="D652" s="113"/>
      <c r="E652" s="113"/>
      <c r="F652" s="113"/>
      <c r="G652" s="113"/>
      <c r="H652" s="113"/>
      <c r="I652" s="113"/>
      <c r="J652" s="113"/>
      <c r="K652" s="113"/>
      <c r="L652" s="113"/>
      <c r="M652" s="113"/>
      <c r="N652" s="113"/>
      <c r="O652" s="113"/>
      <c r="P652" s="114"/>
      <c r="Q652" s="114"/>
      <c r="R652" s="114"/>
      <c r="S652" s="114"/>
      <c r="T652" s="114"/>
      <c r="U652" s="114"/>
      <c r="V652" s="114"/>
      <c r="W652" s="114"/>
      <c r="X652" s="114"/>
      <c r="Y652" s="114"/>
      <c r="Z652" s="114"/>
      <c r="AA652" s="114"/>
      <c r="AB652" s="113"/>
      <c r="AC652" s="113"/>
      <c r="AD652" s="113"/>
    </row>
    <row r="653" spans="2:30">
      <c r="B653" s="113"/>
      <c r="C653" s="113"/>
      <c r="D653" s="113"/>
      <c r="E653" s="113"/>
      <c r="F653" s="113"/>
      <c r="G653" s="113"/>
      <c r="H653" s="113"/>
      <c r="I653" s="113"/>
      <c r="J653" s="113"/>
      <c r="K653" s="113"/>
      <c r="L653" s="113"/>
      <c r="M653" s="113"/>
      <c r="N653" s="113"/>
      <c r="O653" s="113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  <c r="Z653" s="114"/>
      <c r="AA653" s="114"/>
      <c r="AB653" s="113"/>
      <c r="AC653" s="113"/>
      <c r="AD653" s="113"/>
    </row>
    <row r="654" spans="2:30">
      <c r="B654" s="113"/>
      <c r="C654" s="113"/>
      <c r="D654" s="113"/>
      <c r="E654" s="113"/>
      <c r="F654" s="113"/>
      <c r="G654" s="113"/>
      <c r="H654" s="113"/>
      <c r="I654" s="113"/>
      <c r="J654" s="113"/>
      <c r="K654" s="113"/>
      <c r="L654" s="113"/>
      <c r="M654" s="113"/>
      <c r="N654" s="113"/>
      <c r="O654" s="113"/>
      <c r="P654" s="114"/>
      <c r="Q654" s="114"/>
      <c r="R654" s="114"/>
      <c r="S654" s="114"/>
      <c r="T654" s="114"/>
      <c r="U654" s="114"/>
      <c r="V654" s="114"/>
      <c r="W654" s="114"/>
      <c r="X654" s="114"/>
      <c r="Y654" s="114"/>
      <c r="Z654" s="114"/>
      <c r="AA654" s="114"/>
      <c r="AB654" s="113"/>
      <c r="AC654" s="113"/>
      <c r="AD654" s="113"/>
    </row>
    <row r="655" spans="2:30">
      <c r="B655" s="113"/>
      <c r="C655" s="113"/>
      <c r="D655" s="113"/>
      <c r="E655" s="113"/>
      <c r="F655" s="113"/>
      <c r="G655" s="113"/>
      <c r="H655" s="113"/>
      <c r="I655" s="113"/>
      <c r="J655" s="113"/>
      <c r="K655" s="113"/>
      <c r="L655" s="113"/>
      <c r="M655" s="113"/>
      <c r="N655" s="113"/>
      <c r="O655" s="113"/>
      <c r="P655" s="114"/>
      <c r="Q655" s="114"/>
      <c r="R655" s="114"/>
      <c r="S655" s="114"/>
      <c r="T655" s="114"/>
      <c r="U655" s="114"/>
      <c r="V655" s="114"/>
      <c r="W655" s="114"/>
      <c r="X655" s="114"/>
      <c r="Y655" s="114"/>
      <c r="Z655" s="114"/>
      <c r="AA655" s="114"/>
      <c r="AB655" s="113"/>
      <c r="AC655" s="113"/>
      <c r="AD655" s="113"/>
    </row>
    <row r="656" spans="2:30">
      <c r="B656" s="113"/>
      <c r="C656" s="113"/>
      <c r="D656" s="113"/>
      <c r="E656" s="113"/>
      <c r="F656" s="113"/>
      <c r="G656" s="113"/>
      <c r="H656" s="113"/>
      <c r="I656" s="113"/>
      <c r="J656" s="113"/>
      <c r="K656" s="113"/>
      <c r="L656" s="113"/>
      <c r="M656" s="113"/>
      <c r="N656" s="113"/>
      <c r="O656" s="113"/>
      <c r="P656" s="114"/>
      <c r="Q656" s="114"/>
      <c r="R656" s="114"/>
      <c r="S656" s="114"/>
      <c r="T656" s="114"/>
      <c r="U656" s="114"/>
      <c r="V656" s="114"/>
      <c r="W656" s="114"/>
      <c r="X656" s="114"/>
      <c r="Y656" s="114"/>
      <c r="Z656" s="114"/>
      <c r="AA656" s="114"/>
      <c r="AB656" s="113"/>
      <c r="AC656" s="113"/>
      <c r="AD656" s="113"/>
    </row>
    <row r="657" spans="2:30">
      <c r="B657" s="113"/>
      <c r="C657" s="113"/>
      <c r="D657" s="113"/>
      <c r="E657" s="113"/>
      <c r="F657" s="113"/>
      <c r="G657" s="113"/>
      <c r="H657" s="113"/>
      <c r="I657" s="113"/>
      <c r="J657" s="113"/>
      <c r="K657" s="113"/>
      <c r="L657" s="113"/>
      <c r="M657" s="113"/>
      <c r="N657" s="113"/>
      <c r="O657" s="113"/>
      <c r="P657" s="114"/>
      <c r="Q657" s="114"/>
      <c r="R657" s="114"/>
      <c r="S657" s="114"/>
      <c r="T657" s="114"/>
      <c r="U657" s="114"/>
      <c r="V657" s="114"/>
      <c r="W657" s="114"/>
      <c r="X657" s="114"/>
      <c r="Y657" s="114"/>
      <c r="Z657" s="114"/>
      <c r="AA657" s="114"/>
      <c r="AB657" s="113"/>
      <c r="AC657" s="113"/>
      <c r="AD657" s="113"/>
    </row>
    <row r="658" spans="2:30">
      <c r="B658" s="113"/>
      <c r="C658" s="113"/>
      <c r="D658" s="113"/>
      <c r="E658" s="113"/>
      <c r="F658" s="113"/>
      <c r="G658" s="113"/>
      <c r="H658" s="113"/>
      <c r="I658" s="113"/>
      <c r="J658" s="113"/>
      <c r="K658" s="113"/>
      <c r="L658" s="113"/>
      <c r="M658" s="113"/>
      <c r="N658" s="113"/>
      <c r="O658" s="113"/>
      <c r="P658" s="114"/>
      <c r="Q658" s="114"/>
      <c r="R658" s="114"/>
      <c r="S658" s="114"/>
      <c r="T658" s="114"/>
      <c r="U658" s="114"/>
      <c r="V658" s="114"/>
      <c r="W658" s="114"/>
      <c r="X658" s="114"/>
      <c r="Y658" s="114"/>
      <c r="Z658" s="114"/>
      <c r="AA658" s="114"/>
      <c r="AB658" s="113"/>
      <c r="AC658" s="113"/>
      <c r="AD658" s="113"/>
    </row>
    <row r="659" spans="2:30">
      <c r="B659" s="113"/>
      <c r="C659" s="113"/>
      <c r="D659" s="113"/>
      <c r="E659" s="113"/>
      <c r="F659" s="113"/>
      <c r="G659" s="113"/>
      <c r="H659" s="113"/>
      <c r="I659" s="113"/>
      <c r="J659" s="113"/>
      <c r="K659" s="113"/>
      <c r="L659" s="113"/>
      <c r="M659" s="113"/>
      <c r="N659" s="113"/>
      <c r="O659" s="113"/>
      <c r="P659" s="114"/>
      <c r="Q659" s="114"/>
      <c r="R659" s="114"/>
      <c r="S659" s="114"/>
      <c r="T659" s="114"/>
      <c r="U659" s="114"/>
      <c r="V659" s="114"/>
      <c r="W659" s="114"/>
      <c r="X659" s="114"/>
      <c r="Y659" s="114"/>
      <c r="Z659" s="114"/>
      <c r="AA659" s="114"/>
      <c r="AB659" s="113"/>
      <c r="AC659" s="113"/>
      <c r="AD659" s="113"/>
    </row>
    <row r="660" spans="2:30">
      <c r="B660" s="113"/>
      <c r="C660" s="113"/>
      <c r="D660" s="113"/>
      <c r="E660" s="113"/>
      <c r="F660" s="113"/>
      <c r="G660" s="113"/>
      <c r="H660" s="113"/>
      <c r="I660" s="113"/>
      <c r="J660" s="113"/>
      <c r="K660" s="113"/>
      <c r="L660" s="113"/>
      <c r="M660" s="113"/>
      <c r="N660" s="113"/>
      <c r="O660" s="113"/>
      <c r="P660" s="114"/>
      <c r="Q660" s="114"/>
      <c r="R660" s="114"/>
      <c r="S660" s="114"/>
      <c r="T660" s="114"/>
      <c r="U660" s="114"/>
      <c r="V660" s="114"/>
      <c r="W660" s="114"/>
      <c r="X660" s="114"/>
      <c r="Y660" s="114"/>
      <c r="Z660" s="114"/>
      <c r="AA660" s="114"/>
      <c r="AB660" s="113"/>
      <c r="AC660" s="113"/>
      <c r="AD660" s="113"/>
    </row>
    <row r="661" spans="2:30">
      <c r="B661" s="113"/>
      <c r="C661" s="113"/>
      <c r="D661" s="113"/>
      <c r="E661" s="113"/>
      <c r="F661" s="113"/>
      <c r="G661" s="113"/>
      <c r="H661" s="113"/>
      <c r="I661" s="113"/>
      <c r="J661" s="113"/>
      <c r="K661" s="113"/>
      <c r="L661" s="113"/>
      <c r="M661" s="113"/>
      <c r="N661" s="113"/>
      <c r="O661" s="113"/>
      <c r="P661" s="114"/>
      <c r="Q661" s="114"/>
      <c r="R661" s="114"/>
      <c r="S661" s="114"/>
      <c r="T661" s="114"/>
      <c r="U661" s="114"/>
      <c r="V661" s="114"/>
      <c r="W661" s="114"/>
      <c r="X661" s="114"/>
      <c r="Y661" s="114"/>
      <c r="Z661" s="114"/>
      <c r="AA661" s="114"/>
      <c r="AB661" s="113"/>
      <c r="AC661" s="113"/>
      <c r="AD661" s="113"/>
    </row>
    <row r="662" spans="2:30">
      <c r="B662" s="113"/>
      <c r="C662" s="113"/>
      <c r="D662" s="113"/>
      <c r="E662" s="113"/>
      <c r="F662" s="113"/>
      <c r="G662" s="113"/>
      <c r="H662" s="113"/>
      <c r="I662" s="113"/>
      <c r="J662" s="113"/>
      <c r="K662" s="113"/>
      <c r="L662" s="113"/>
      <c r="M662" s="113"/>
      <c r="N662" s="113"/>
      <c r="O662" s="113"/>
      <c r="P662" s="114"/>
      <c r="Q662" s="114"/>
      <c r="R662" s="114"/>
      <c r="S662" s="114"/>
      <c r="T662" s="114"/>
      <c r="U662" s="114"/>
      <c r="V662" s="114"/>
      <c r="W662" s="114"/>
      <c r="X662" s="114"/>
      <c r="Y662" s="114"/>
      <c r="Z662" s="114"/>
      <c r="AA662" s="114"/>
      <c r="AB662" s="113"/>
      <c r="AC662" s="113"/>
      <c r="AD662" s="113"/>
    </row>
    <row r="663" spans="2:30">
      <c r="B663" s="113"/>
      <c r="C663" s="113"/>
      <c r="D663" s="113"/>
      <c r="E663" s="113"/>
      <c r="F663" s="113"/>
      <c r="G663" s="113"/>
      <c r="H663" s="113"/>
      <c r="I663" s="113"/>
      <c r="J663" s="113"/>
      <c r="K663" s="113"/>
      <c r="L663" s="113"/>
      <c r="M663" s="113"/>
      <c r="N663" s="113"/>
      <c r="O663" s="113"/>
      <c r="P663" s="114"/>
      <c r="Q663" s="114"/>
      <c r="R663" s="114"/>
      <c r="S663" s="114"/>
      <c r="T663" s="114"/>
      <c r="U663" s="114"/>
      <c r="V663" s="114"/>
      <c r="W663" s="114"/>
      <c r="X663" s="114"/>
      <c r="Y663" s="114"/>
      <c r="Z663" s="114"/>
      <c r="AA663" s="114"/>
      <c r="AB663" s="113"/>
      <c r="AC663" s="113"/>
      <c r="AD663" s="113"/>
    </row>
    <row r="664" spans="2:30">
      <c r="B664" s="113"/>
      <c r="C664" s="113"/>
      <c r="D664" s="113"/>
      <c r="E664" s="113"/>
      <c r="F664" s="113"/>
      <c r="G664" s="113"/>
      <c r="H664" s="113"/>
      <c r="I664" s="113"/>
      <c r="J664" s="113"/>
      <c r="K664" s="113"/>
      <c r="L664" s="113"/>
      <c r="M664" s="113"/>
      <c r="N664" s="113"/>
      <c r="O664" s="113"/>
      <c r="P664" s="114"/>
      <c r="Q664" s="114"/>
      <c r="R664" s="114"/>
      <c r="S664" s="114"/>
      <c r="T664" s="114"/>
      <c r="U664" s="114"/>
      <c r="V664" s="114"/>
      <c r="W664" s="114"/>
      <c r="X664" s="114"/>
      <c r="Y664" s="114"/>
      <c r="Z664" s="114"/>
      <c r="AA664" s="114"/>
      <c r="AB664" s="113"/>
      <c r="AC664" s="113"/>
      <c r="AD664" s="113"/>
    </row>
    <row r="665" spans="2:30">
      <c r="B665" s="113"/>
      <c r="C665" s="113"/>
      <c r="D665" s="113"/>
      <c r="E665" s="113"/>
      <c r="F665" s="113"/>
      <c r="G665" s="113"/>
      <c r="H665" s="113"/>
      <c r="I665" s="113"/>
      <c r="J665" s="113"/>
      <c r="K665" s="113"/>
      <c r="L665" s="113"/>
      <c r="M665" s="113"/>
      <c r="N665" s="113"/>
      <c r="O665" s="113"/>
      <c r="P665" s="114"/>
      <c r="Q665" s="114"/>
      <c r="R665" s="114"/>
      <c r="S665" s="114"/>
      <c r="T665" s="114"/>
      <c r="U665" s="114"/>
      <c r="V665" s="114"/>
      <c r="W665" s="114"/>
      <c r="X665" s="114"/>
      <c r="Y665" s="114"/>
      <c r="Z665" s="114"/>
      <c r="AA665" s="114"/>
      <c r="AB665" s="113"/>
      <c r="AC665" s="113"/>
      <c r="AD665" s="113"/>
    </row>
    <row r="666" spans="2:30">
      <c r="B666" s="113"/>
      <c r="C666" s="113"/>
      <c r="D666" s="113"/>
      <c r="E666" s="113"/>
      <c r="F666" s="113"/>
      <c r="G666" s="113"/>
      <c r="H666" s="113"/>
      <c r="I666" s="113"/>
      <c r="J666" s="113"/>
      <c r="K666" s="113"/>
      <c r="L666" s="113"/>
      <c r="M666" s="113"/>
      <c r="N666" s="113"/>
      <c r="O666" s="113"/>
      <c r="P666" s="114"/>
      <c r="Q666" s="114"/>
      <c r="R666" s="114"/>
      <c r="S666" s="114"/>
      <c r="T666" s="114"/>
      <c r="U666" s="114"/>
      <c r="V666" s="114"/>
      <c r="W666" s="114"/>
      <c r="X666" s="114"/>
      <c r="Y666" s="114"/>
      <c r="Z666" s="114"/>
      <c r="AA666" s="114"/>
      <c r="AB666" s="113"/>
      <c r="AC666" s="113"/>
      <c r="AD666" s="113"/>
    </row>
    <row r="667" spans="2:30">
      <c r="B667" s="113"/>
      <c r="C667" s="113"/>
      <c r="D667" s="113"/>
      <c r="E667" s="113"/>
      <c r="F667" s="113"/>
      <c r="G667" s="113"/>
      <c r="H667" s="113"/>
      <c r="I667" s="113"/>
      <c r="J667" s="113"/>
      <c r="K667" s="113"/>
      <c r="L667" s="113"/>
      <c r="M667" s="113"/>
      <c r="N667" s="113"/>
      <c r="O667" s="113"/>
      <c r="P667" s="114"/>
      <c r="Q667" s="114"/>
      <c r="R667" s="114"/>
      <c r="S667" s="114"/>
      <c r="T667" s="114"/>
      <c r="U667" s="114"/>
      <c r="V667" s="114"/>
      <c r="W667" s="114"/>
      <c r="X667" s="114"/>
      <c r="Y667" s="114"/>
      <c r="Z667" s="114"/>
      <c r="AA667" s="114"/>
      <c r="AB667" s="113"/>
      <c r="AC667" s="113"/>
      <c r="AD667" s="113"/>
    </row>
    <row r="668" spans="2:30">
      <c r="B668" s="113"/>
      <c r="C668" s="113"/>
      <c r="D668" s="113"/>
      <c r="E668" s="113"/>
      <c r="F668" s="113"/>
      <c r="G668" s="113"/>
      <c r="H668" s="113"/>
      <c r="I668" s="113"/>
      <c r="J668" s="113"/>
      <c r="K668" s="113"/>
      <c r="L668" s="113"/>
      <c r="M668" s="113"/>
      <c r="N668" s="113"/>
      <c r="O668" s="113"/>
      <c r="P668" s="114"/>
      <c r="Q668" s="114"/>
      <c r="R668" s="114"/>
      <c r="S668" s="114"/>
      <c r="T668" s="114"/>
      <c r="U668" s="114"/>
      <c r="V668" s="114"/>
      <c r="W668" s="114"/>
      <c r="X668" s="114"/>
      <c r="Y668" s="114"/>
      <c r="Z668" s="114"/>
      <c r="AA668" s="114"/>
      <c r="AB668" s="113"/>
      <c r="AC668" s="113"/>
      <c r="AD668" s="113"/>
    </row>
    <row r="669" spans="2:30">
      <c r="B669" s="113"/>
      <c r="C669" s="113"/>
      <c r="D669" s="113"/>
      <c r="E669" s="113"/>
      <c r="F669" s="113"/>
      <c r="G669" s="113"/>
      <c r="H669" s="113"/>
      <c r="I669" s="113"/>
      <c r="J669" s="113"/>
      <c r="K669" s="113"/>
      <c r="L669" s="113"/>
      <c r="M669" s="113"/>
      <c r="N669" s="113"/>
      <c r="O669" s="113"/>
      <c r="P669" s="114"/>
      <c r="Q669" s="114"/>
      <c r="R669" s="114"/>
      <c r="S669" s="114"/>
      <c r="T669" s="114"/>
      <c r="U669" s="114"/>
      <c r="V669" s="114"/>
      <c r="W669" s="114"/>
      <c r="X669" s="114"/>
      <c r="Y669" s="114"/>
      <c r="Z669" s="114"/>
      <c r="AA669" s="114"/>
      <c r="AB669" s="113"/>
      <c r="AC669" s="113"/>
      <c r="AD669" s="113"/>
    </row>
    <row r="670" spans="2:30">
      <c r="B670" s="113"/>
      <c r="C670" s="113"/>
      <c r="D670" s="113"/>
      <c r="E670" s="113"/>
      <c r="F670" s="113"/>
      <c r="G670" s="113"/>
      <c r="H670" s="113"/>
      <c r="I670" s="113"/>
      <c r="J670" s="113"/>
      <c r="K670" s="113"/>
      <c r="L670" s="113"/>
      <c r="M670" s="113"/>
      <c r="N670" s="113"/>
      <c r="O670" s="113"/>
      <c r="P670" s="114"/>
      <c r="Q670" s="114"/>
      <c r="R670" s="114"/>
      <c r="S670" s="114"/>
      <c r="T670" s="114"/>
      <c r="U670" s="114"/>
      <c r="V670" s="114"/>
      <c r="W670" s="114"/>
      <c r="X670" s="114"/>
      <c r="Y670" s="114"/>
      <c r="Z670" s="114"/>
      <c r="AA670" s="114"/>
      <c r="AB670" s="113"/>
      <c r="AC670" s="113"/>
      <c r="AD670" s="113"/>
    </row>
    <row r="671" spans="2:30">
      <c r="B671" s="113"/>
      <c r="C671" s="113"/>
      <c r="D671" s="113"/>
      <c r="E671" s="113"/>
      <c r="F671" s="113"/>
      <c r="G671" s="113"/>
      <c r="H671" s="113"/>
      <c r="I671" s="113"/>
      <c r="J671" s="113"/>
      <c r="K671" s="113"/>
      <c r="L671" s="113"/>
      <c r="M671" s="113"/>
      <c r="N671" s="113"/>
      <c r="O671" s="113"/>
      <c r="P671" s="114"/>
      <c r="Q671" s="114"/>
      <c r="R671" s="114"/>
      <c r="S671" s="114"/>
      <c r="T671" s="114"/>
      <c r="U671" s="114"/>
      <c r="V671" s="114"/>
      <c r="W671" s="114"/>
      <c r="X671" s="114"/>
      <c r="Y671" s="114"/>
      <c r="Z671" s="114"/>
      <c r="AA671" s="114"/>
      <c r="AB671" s="113"/>
      <c r="AC671" s="113"/>
      <c r="AD671" s="113"/>
    </row>
    <row r="672" spans="2:30">
      <c r="B672" s="113"/>
      <c r="C672" s="113"/>
      <c r="D672" s="113"/>
      <c r="E672" s="113"/>
      <c r="F672" s="113"/>
      <c r="G672" s="113"/>
      <c r="H672" s="113"/>
      <c r="I672" s="113"/>
      <c r="J672" s="113"/>
      <c r="K672" s="113"/>
      <c r="L672" s="113"/>
      <c r="M672" s="113"/>
      <c r="N672" s="113"/>
      <c r="O672" s="113"/>
      <c r="P672" s="114"/>
      <c r="Q672" s="114"/>
      <c r="R672" s="114"/>
      <c r="S672" s="114"/>
      <c r="T672" s="114"/>
      <c r="U672" s="114"/>
      <c r="V672" s="114"/>
      <c r="W672" s="114"/>
      <c r="X672" s="114"/>
      <c r="Y672" s="114"/>
      <c r="Z672" s="114"/>
      <c r="AA672" s="114"/>
      <c r="AB672" s="113"/>
      <c r="AC672" s="113"/>
      <c r="AD672" s="113"/>
    </row>
    <row r="673" spans="2:30">
      <c r="B673" s="113"/>
      <c r="C673" s="113"/>
      <c r="D673" s="113"/>
      <c r="E673" s="113"/>
      <c r="F673" s="113"/>
      <c r="G673" s="113"/>
      <c r="H673" s="113"/>
      <c r="I673" s="113"/>
      <c r="J673" s="113"/>
      <c r="K673" s="113"/>
      <c r="L673" s="113"/>
      <c r="M673" s="113"/>
      <c r="N673" s="113"/>
      <c r="O673" s="113"/>
      <c r="P673" s="114"/>
      <c r="Q673" s="114"/>
      <c r="R673" s="114"/>
      <c r="S673" s="114"/>
      <c r="T673" s="114"/>
      <c r="U673" s="114"/>
      <c r="V673" s="114"/>
      <c r="W673" s="114"/>
      <c r="X673" s="114"/>
      <c r="Y673" s="114"/>
      <c r="Z673" s="114"/>
      <c r="AA673" s="114"/>
      <c r="AB673" s="113"/>
      <c r="AC673" s="113"/>
      <c r="AD673" s="113"/>
    </row>
    <row r="674" spans="2:30">
      <c r="B674" s="113"/>
      <c r="C674" s="113"/>
      <c r="D674" s="113"/>
      <c r="E674" s="113"/>
      <c r="F674" s="113"/>
      <c r="G674" s="113"/>
      <c r="H674" s="113"/>
      <c r="I674" s="113"/>
      <c r="J674" s="113"/>
      <c r="K674" s="113"/>
      <c r="L674" s="113"/>
      <c r="M674" s="113"/>
      <c r="N674" s="113"/>
      <c r="O674" s="113"/>
      <c r="P674" s="114"/>
      <c r="Q674" s="114"/>
      <c r="R674" s="114"/>
      <c r="S674" s="114"/>
      <c r="T674" s="114"/>
      <c r="U674" s="114"/>
      <c r="V674" s="114"/>
      <c r="W674" s="114"/>
      <c r="X674" s="114"/>
      <c r="Y674" s="114"/>
      <c r="Z674" s="114"/>
      <c r="AA674" s="114"/>
      <c r="AB674" s="113"/>
      <c r="AC674" s="113"/>
      <c r="AD674" s="113"/>
    </row>
    <row r="675" spans="2:30">
      <c r="B675" s="113"/>
      <c r="C675" s="113"/>
      <c r="D675" s="113"/>
      <c r="E675" s="113"/>
      <c r="F675" s="113"/>
      <c r="G675" s="113"/>
      <c r="H675" s="113"/>
      <c r="I675" s="113"/>
      <c r="J675" s="113"/>
      <c r="K675" s="113"/>
      <c r="L675" s="113"/>
      <c r="M675" s="113"/>
      <c r="N675" s="113"/>
      <c r="O675" s="113"/>
      <c r="P675" s="114"/>
      <c r="Q675" s="114"/>
      <c r="R675" s="114"/>
      <c r="S675" s="114"/>
      <c r="T675" s="114"/>
      <c r="U675" s="114"/>
      <c r="V675" s="114"/>
      <c r="W675" s="114"/>
      <c r="X675" s="114"/>
      <c r="Y675" s="114"/>
      <c r="Z675" s="114"/>
      <c r="AA675" s="114"/>
      <c r="AB675" s="113"/>
      <c r="AC675" s="113"/>
      <c r="AD675" s="113"/>
    </row>
    <row r="676" spans="2:30">
      <c r="B676" s="113"/>
      <c r="C676" s="113"/>
      <c r="D676" s="113"/>
      <c r="E676" s="113"/>
      <c r="F676" s="113"/>
      <c r="G676" s="113"/>
      <c r="H676" s="113"/>
      <c r="I676" s="113"/>
      <c r="J676" s="113"/>
      <c r="K676" s="113"/>
      <c r="L676" s="113"/>
      <c r="M676" s="113"/>
      <c r="N676" s="113"/>
      <c r="O676" s="113"/>
      <c r="P676" s="114"/>
      <c r="Q676" s="114"/>
      <c r="R676" s="114"/>
      <c r="S676" s="114"/>
      <c r="T676" s="114"/>
      <c r="U676" s="114"/>
      <c r="V676" s="114"/>
      <c r="W676" s="114"/>
      <c r="X676" s="114"/>
      <c r="Y676" s="114"/>
      <c r="Z676" s="114"/>
      <c r="AA676" s="114"/>
      <c r="AB676" s="113"/>
      <c r="AC676" s="113"/>
      <c r="AD676" s="113"/>
    </row>
    <row r="677" spans="2:30">
      <c r="B677" s="113"/>
      <c r="C677" s="113"/>
      <c r="D677" s="113"/>
      <c r="E677" s="113"/>
      <c r="F677" s="113"/>
      <c r="G677" s="113"/>
      <c r="H677" s="113"/>
      <c r="I677" s="113"/>
      <c r="J677" s="113"/>
      <c r="K677" s="113"/>
      <c r="L677" s="113"/>
      <c r="M677" s="113"/>
      <c r="N677" s="113"/>
      <c r="O677" s="113"/>
      <c r="P677" s="114"/>
      <c r="Q677" s="114"/>
      <c r="R677" s="114"/>
      <c r="S677" s="114"/>
      <c r="T677" s="114"/>
      <c r="U677" s="114"/>
      <c r="V677" s="114"/>
      <c r="W677" s="114"/>
      <c r="X677" s="114"/>
      <c r="Y677" s="114"/>
      <c r="Z677" s="114"/>
      <c r="AA677" s="114"/>
      <c r="AB677" s="113"/>
      <c r="AC677" s="113"/>
      <c r="AD677" s="113"/>
    </row>
    <row r="678" spans="2:30">
      <c r="B678" s="113"/>
      <c r="C678" s="113"/>
      <c r="D678" s="113"/>
      <c r="E678" s="113"/>
      <c r="F678" s="113"/>
      <c r="G678" s="113"/>
      <c r="H678" s="113"/>
      <c r="I678" s="113"/>
      <c r="J678" s="113"/>
      <c r="K678" s="113"/>
      <c r="L678" s="113"/>
      <c r="M678" s="113"/>
      <c r="N678" s="113"/>
      <c r="O678" s="113"/>
      <c r="P678" s="114"/>
      <c r="Q678" s="114"/>
      <c r="R678" s="114"/>
      <c r="S678" s="114"/>
      <c r="T678" s="114"/>
      <c r="U678" s="114"/>
      <c r="V678" s="114"/>
      <c r="W678" s="114"/>
      <c r="X678" s="114"/>
      <c r="Y678" s="114"/>
      <c r="Z678" s="114"/>
      <c r="AA678" s="114"/>
      <c r="AB678" s="113"/>
      <c r="AC678" s="113"/>
      <c r="AD678" s="113"/>
    </row>
    <row r="679" spans="2:30">
      <c r="B679" s="113"/>
      <c r="C679" s="113"/>
      <c r="D679" s="113"/>
      <c r="E679" s="113"/>
      <c r="F679" s="113"/>
      <c r="G679" s="113"/>
      <c r="H679" s="113"/>
      <c r="I679" s="113"/>
      <c r="J679" s="113"/>
      <c r="K679" s="113"/>
      <c r="L679" s="113"/>
      <c r="M679" s="113"/>
      <c r="N679" s="113"/>
      <c r="O679" s="113"/>
      <c r="P679" s="114"/>
      <c r="Q679" s="114"/>
      <c r="R679" s="114"/>
      <c r="S679" s="114"/>
      <c r="T679" s="114"/>
      <c r="U679" s="114"/>
      <c r="V679" s="114"/>
      <c r="W679" s="114"/>
      <c r="X679" s="114"/>
      <c r="Y679" s="114"/>
      <c r="Z679" s="114"/>
      <c r="AA679" s="114"/>
      <c r="AB679" s="113"/>
      <c r="AC679" s="113"/>
      <c r="AD679" s="113"/>
    </row>
    <row r="680" spans="2:30">
      <c r="B680" s="113"/>
      <c r="C680" s="113"/>
      <c r="D680" s="113"/>
      <c r="E680" s="113"/>
      <c r="F680" s="113"/>
      <c r="G680" s="113"/>
      <c r="H680" s="113"/>
      <c r="I680" s="113"/>
      <c r="J680" s="113"/>
      <c r="K680" s="113"/>
      <c r="L680" s="113"/>
      <c r="M680" s="113"/>
      <c r="N680" s="113"/>
      <c r="O680" s="113"/>
      <c r="P680" s="114"/>
      <c r="Q680" s="114"/>
      <c r="R680" s="114"/>
      <c r="S680" s="114"/>
      <c r="T680" s="114"/>
      <c r="U680" s="114"/>
      <c r="V680" s="114"/>
      <c r="W680" s="114"/>
      <c r="X680" s="114"/>
      <c r="Y680" s="114"/>
      <c r="Z680" s="114"/>
      <c r="AA680" s="114"/>
      <c r="AB680" s="113"/>
      <c r="AC680" s="113"/>
      <c r="AD680" s="113"/>
    </row>
    <row r="681" spans="2:30">
      <c r="B681" s="113"/>
      <c r="C681" s="113"/>
      <c r="D681" s="113"/>
      <c r="E681" s="113"/>
      <c r="F681" s="113"/>
      <c r="G681" s="113"/>
      <c r="H681" s="113"/>
      <c r="I681" s="113"/>
      <c r="J681" s="113"/>
      <c r="K681" s="113"/>
      <c r="L681" s="113"/>
      <c r="M681" s="113"/>
      <c r="N681" s="113"/>
      <c r="O681" s="113"/>
      <c r="P681" s="114"/>
      <c r="Q681" s="114"/>
      <c r="R681" s="114"/>
      <c r="S681" s="114"/>
      <c r="T681" s="114"/>
      <c r="U681" s="114"/>
      <c r="V681" s="114"/>
      <c r="W681" s="114"/>
      <c r="X681" s="114"/>
      <c r="Y681" s="114"/>
      <c r="Z681" s="114"/>
      <c r="AA681" s="114"/>
      <c r="AB681" s="113"/>
      <c r="AC681" s="113"/>
      <c r="AD681" s="113"/>
    </row>
    <row r="682" spans="2:30">
      <c r="B682" s="113"/>
      <c r="C682" s="113"/>
      <c r="D682" s="113"/>
      <c r="E682" s="113"/>
      <c r="F682" s="113"/>
      <c r="G682" s="113"/>
      <c r="H682" s="113"/>
      <c r="I682" s="113"/>
      <c r="J682" s="113"/>
      <c r="K682" s="113"/>
      <c r="L682" s="113"/>
      <c r="M682" s="113"/>
      <c r="N682" s="113"/>
      <c r="O682" s="113"/>
      <c r="P682" s="114"/>
      <c r="Q682" s="114"/>
      <c r="R682" s="114"/>
      <c r="S682" s="114"/>
      <c r="T682" s="114"/>
      <c r="U682" s="114"/>
      <c r="V682" s="114"/>
      <c r="W682" s="114"/>
      <c r="X682" s="114"/>
      <c r="Y682" s="114"/>
      <c r="Z682" s="114"/>
      <c r="AA682" s="114"/>
      <c r="AB682" s="113"/>
      <c r="AC682" s="113"/>
      <c r="AD682" s="113"/>
    </row>
    <row r="683" spans="2:30">
      <c r="B683" s="113"/>
      <c r="C683" s="113"/>
      <c r="D683" s="113"/>
      <c r="E683" s="113"/>
      <c r="F683" s="113"/>
      <c r="G683" s="113"/>
      <c r="H683" s="113"/>
      <c r="I683" s="113"/>
      <c r="J683" s="113"/>
      <c r="K683" s="113"/>
      <c r="L683" s="113"/>
      <c r="M683" s="113"/>
      <c r="N683" s="113"/>
      <c r="O683" s="113"/>
      <c r="P683" s="114"/>
      <c r="Q683" s="114"/>
      <c r="R683" s="114"/>
      <c r="S683" s="114"/>
      <c r="T683" s="114"/>
      <c r="U683" s="114"/>
      <c r="V683" s="114"/>
      <c r="W683" s="114"/>
      <c r="X683" s="114"/>
      <c r="Y683" s="114"/>
      <c r="Z683" s="114"/>
      <c r="AA683" s="114"/>
      <c r="AB683" s="113"/>
      <c r="AC683" s="113"/>
      <c r="AD683" s="113"/>
    </row>
    <row r="684" spans="2:30">
      <c r="B684" s="113"/>
      <c r="C684" s="113"/>
      <c r="D684" s="113"/>
      <c r="E684" s="113"/>
      <c r="F684" s="113"/>
      <c r="G684" s="113"/>
      <c r="H684" s="113"/>
      <c r="I684" s="113"/>
      <c r="J684" s="113"/>
      <c r="K684" s="113"/>
      <c r="L684" s="113"/>
      <c r="M684" s="113"/>
      <c r="N684" s="113"/>
      <c r="O684" s="113"/>
      <c r="P684" s="114"/>
      <c r="Q684" s="114"/>
      <c r="R684" s="114"/>
      <c r="S684" s="114"/>
      <c r="T684" s="114"/>
      <c r="U684" s="114"/>
      <c r="V684" s="114"/>
      <c r="W684" s="114"/>
      <c r="X684" s="114"/>
      <c r="Y684" s="114"/>
      <c r="Z684" s="114"/>
      <c r="AA684" s="114"/>
      <c r="AB684" s="113"/>
      <c r="AC684" s="113"/>
      <c r="AD684" s="113"/>
    </row>
    <row r="685" spans="2:30">
      <c r="B685" s="113"/>
      <c r="C685" s="113"/>
      <c r="D685" s="113"/>
      <c r="E685" s="113"/>
      <c r="F685" s="113"/>
      <c r="G685" s="113"/>
      <c r="H685" s="113"/>
      <c r="I685" s="113"/>
      <c r="J685" s="113"/>
      <c r="K685" s="113"/>
      <c r="L685" s="113"/>
      <c r="M685" s="113"/>
      <c r="N685" s="113"/>
      <c r="O685" s="113"/>
      <c r="P685" s="114"/>
      <c r="Q685" s="114"/>
      <c r="R685" s="114"/>
      <c r="S685" s="114"/>
      <c r="T685" s="114"/>
      <c r="U685" s="114"/>
      <c r="V685" s="114"/>
      <c r="W685" s="114"/>
      <c r="X685" s="114"/>
      <c r="Y685" s="114"/>
      <c r="Z685" s="114"/>
      <c r="AA685" s="114"/>
      <c r="AB685" s="113"/>
      <c r="AC685" s="113"/>
      <c r="AD685" s="113"/>
    </row>
    <row r="686" spans="2:30">
      <c r="B686" s="113"/>
      <c r="C686" s="113"/>
      <c r="D686" s="113"/>
      <c r="E686" s="113"/>
      <c r="F686" s="113"/>
      <c r="G686" s="113"/>
      <c r="H686" s="113"/>
      <c r="I686" s="113"/>
      <c r="J686" s="113"/>
      <c r="K686" s="113"/>
      <c r="L686" s="113"/>
      <c r="M686" s="113"/>
      <c r="N686" s="113"/>
      <c r="O686" s="113"/>
      <c r="P686" s="114"/>
      <c r="Q686" s="114"/>
      <c r="R686" s="114"/>
      <c r="S686" s="114"/>
      <c r="T686" s="114"/>
      <c r="U686" s="114"/>
      <c r="V686" s="114"/>
      <c r="W686" s="114"/>
      <c r="X686" s="114"/>
      <c r="Y686" s="114"/>
      <c r="Z686" s="114"/>
      <c r="AA686" s="114"/>
      <c r="AB686" s="113"/>
      <c r="AC686" s="113"/>
      <c r="AD686" s="113"/>
    </row>
    <row r="687" spans="2:30">
      <c r="B687" s="113"/>
      <c r="C687" s="113"/>
      <c r="D687" s="113"/>
      <c r="E687" s="113"/>
      <c r="F687" s="113"/>
      <c r="G687" s="113"/>
      <c r="H687" s="113"/>
      <c r="I687" s="113"/>
      <c r="J687" s="113"/>
      <c r="K687" s="113"/>
      <c r="L687" s="113"/>
      <c r="M687" s="113"/>
      <c r="N687" s="113"/>
      <c r="O687" s="113"/>
      <c r="P687" s="114"/>
      <c r="Q687" s="114"/>
      <c r="R687" s="114"/>
      <c r="S687" s="114"/>
      <c r="T687" s="114"/>
      <c r="U687" s="114"/>
      <c r="V687" s="114"/>
      <c r="W687" s="114"/>
      <c r="X687" s="114"/>
      <c r="Y687" s="114"/>
      <c r="Z687" s="114"/>
      <c r="AA687" s="114"/>
      <c r="AB687" s="113"/>
      <c r="AC687" s="113"/>
      <c r="AD687" s="113"/>
    </row>
    <row r="688" spans="2:30">
      <c r="B688" s="113"/>
      <c r="C688" s="113"/>
      <c r="D688" s="113"/>
      <c r="E688" s="113"/>
      <c r="F688" s="113"/>
      <c r="G688" s="113"/>
      <c r="H688" s="113"/>
      <c r="I688" s="113"/>
      <c r="J688" s="113"/>
      <c r="K688" s="113"/>
      <c r="L688" s="113"/>
      <c r="M688" s="113"/>
      <c r="N688" s="113"/>
      <c r="O688" s="113"/>
      <c r="P688" s="114"/>
      <c r="Q688" s="114"/>
      <c r="R688" s="114"/>
      <c r="S688" s="114"/>
      <c r="T688" s="114"/>
      <c r="U688" s="114"/>
      <c r="V688" s="114"/>
      <c r="W688" s="114"/>
      <c r="X688" s="114"/>
      <c r="Y688" s="114"/>
      <c r="Z688" s="114"/>
      <c r="AA688" s="114"/>
      <c r="AB688" s="113"/>
      <c r="AC688" s="113"/>
      <c r="AD688" s="113"/>
    </row>
    <row r="689" spans="2:30">
      <c r="B689" s="113"/>
      <c r="C689" s="113"/>
      <c r="D689" s="113"/>
      <c r="E689" s="113"/>
      <c r="F689" s="113"/>
      <c r="G689" s="113"/>
      <c r="H689" s="113"/>
      <c r="I689" s="113"/>
      <c r="J689" s="113"/>
      <c r="K689" s="113"/>
      <c r="L689" s="113"/>
      <c r="M689" s="113"/>
      <c r="N689" s="113"/>
      <c r="O689" s="113"/>
      <c r="P689" s="114"/>
      <c r="Q689" s="114"/>
      <c r="R689" s="114"/>
      <c r="S689" s="114"/>
      <c r="T689" s="114"/>
      <c r="U689" s="114"/>
      <c r="V689" s="114"/>
      <c r="W689" s="114"/>
      <c r="X689" s="114"/>
      <c r="Y689" s="114"/>
      <c r="Z689" s="114"/>
      <c r="AA689" s="114"/>
      <c r="AB689" s="113"/>
      <c r="AC689" s="113"/>
      <c r="AD689" s="113"/>
    </row>
    <row r="690" spans="2:30">
      <c r="B690" s="113"/>
      <c r="C690" s="113"/>
      <c r="D690" s="113"/>
      <c r="E690" s="113"/>
      <c r="F690" s="113"/>
      <c r="G690" s="113"/>
      <c r="H690" s="113"/>
      <c r="I690" s="113"/>
      <c r="J690" s="113"/>
      <c r="K690" s="113"/>
      <c r="L690" s="113"/>
      <c r="M690" s="113"/>
      <c r="N690" s="113"/>
      <c r="O690" s="113"/>
      <c r="P690" s="114"/>
      <c r="Q690" s="114"/>
      <c r="R690" s="114"/>
      <c r="S690" s="114"/>
      <c r="T690" s="114"/>
      <c r="U690" s="114"/>
      <c r="V690" s="114"/>
      <c r="W690" s="114"/>
      <c r="X690" s="114"/>
      <c r="Y690" s="114"/>
      <c r="Z690" s="114"/>
      <c r="AA690" s="114"/>
      <c r="AB690" s="113"/>
      <c r="AC690" s="113"/>
      <c r="AD690" s="113"/>
    </row>
    <row r="691" spans="2:30">
      <c r="B691" s="113"/>
      <c r="C691" s="113"/>
      <c r="D691" s="113"/>
      <c r="E691" s="113"/>
      <c r="F691" s="113"/>
      <c r="G691" s="113"/>
      <c r="H691" s="113"/>
      <c r="I691" s="113"/>
      <c r="J691" s="113"/>
      <c r="K691" s="113"/>
      <c r="L691" s="113"/>
      <c r="M691" s="113"/>
      <c r="N691" s="113"/>
      <c r="O691" s="113"/>
      <c r="P691" s="114"/>
      <c r="Q691" s="114"/>
      <c r="R691" s="114"/>
      <c r="S691" s="114"/>
      <c r="T691" s="114"/>
      <c r="U691" s="114"/>
      <c r="V691" s="114"/>
      <c r="W691" s="114"/>
      <c r="X691" s="114"/>
      <c r="Y691" s="114"/>
      <c r="Z691" s="114"/>
      <c r="AA691" s="114"/>
      <c r="AB691" s="113"/>
      <c r="AC691" s="113"/>
      <c r="AD691" s="113"/>
    </row>
    <row r="692" spans="2:30">
      <c r="B692" s="113"/>
      <c r="C692" s="113"/>
      <c r="D692" s="113"/>
      <c r="E692" s="113"/>
      <c r="F692" s="113"/>
      <c r="G692" s="113"/>
      <c r="H692" s="113"/>
      <c r="I692" s="113"/>
      <c r="J692" s="113"/>
      <c r="K692" s="113"/>
      <c r="L692" s="113"/>
      <c r="M692" s="113"/>
      <c r="N692" s="113"/>
      <c r="O692" s="113"/>
      <c r="P692" s="114"/>
      <c r="Q692" s="114"/>
      <c r="R692" s="114"/>
      <c r="S692" s="114"/>
      <c r="T692" s="114"/>
      <c r="U692" s="114"/>
      <c r="V692" s="114"/>
      <c r="W692" s="114"/>
      <c r="X692" s="114"/>
      <c r="Y692" s="114"/>
      <c r="Z692" s="114"/>
      <c r="AA692" s="114"/>
      <c r="AB692" s="113"/>
      <c r="AC692" s="113"/>
      <c r="AD692" s="113"/>
    </row>
    <row r="693" spans="2:30">
      <c r="B693" s="113"/>
      <c r="C693" s="113"/>
      <c r="D693" s="113"/>
      <c r="E693" s="113"/>
      <c r="F693" s="113"/>
      <c r="G693" s="113"/>
      <c r="H693" s="113"/>
      <c r="I693" s="113"/>
      <c r="J693" s="113"/>
      <c r="K693" s="113"/>
      <c r="L693" s="113"/>
      <c r="M693" s="113"/>
      <c r="N693" s="113"/>
      <c r="O693" s="113"/>
      <c r="P693" s="114"/>
      <c r="Q693" s="114"/>
      <c r="R693" s="114"/>
      <c r="S693" s="114"/>
      <c r="T693" s="114"/>
      <c r="U693" s="114"/>
      <c r="V693" s="114"/>
      <c r="W693" s="114"/>
      <c r="X693" s="114"/>
      <c r="Y693" s="114"/>
      <c r="Z693" s="114"/>
      <c r="AA693" s="114"/>
      <c r="AB693" s="113"/>
      <c r="AC693" s="113"/>
      <c r="AD693" s="113"/>
    </row>
    <row r="694" spans="2:30">
      <c r="B694" s="113"/>
      <c r="C694" s="113"/>
      <c r="D694" s="113"/>
      <c r="E694" s="113"/>
      <c r="F694" s="113"/>
      <c r="G694" s="113"/>
      <c r="H694" s="113"/>
      <c r="I694" s="113"/>
      <c r="J694" s="113"/>
      <c r="K694" s="113"/>
      <c r="L694" s="113"/>
      <c r="M694" s="113"/>
      <c r="N694" s="113"/>
      <c r="O694" s="113"/>
      <c r="P694" s="114"/>
      <c r="Q694" s="114"/>
      <c r="R694" s="114"/>
      <c r="S694" s="114"/>
      <c r="T694" s="114"/>
      <c r="U694" s="114"/>
      <c r="V694" s="114"/>
      <c r="W694" s="114"/>
      <c r="X694" s="114"/>
      <c r="Y694" s="114"/>
      <c r="Z694" s="114"/>
      <c r="AA694" s="114"/>
      <c r="AB694" s="113"/>
      <c r="AC694" s="113"/>
      <c r="AD694" s="113"/>
    </row>
    <row r="695" spans="2:30">
      <c r="B695" s="113"/>
      <c r="C695" s="113"/>
      <c r="D695" s="113"/>
      <c r="E695" s="113"/>
      <c r="F695" s="113"/>
      <c r="G695" s="113"/>
      <c r="H695" s="113"/>
      <c r="I695" s="113"/>
      <c r="J695" s="113"/>
      <c r="K695" s="113"/>
      <c r="L695" s="113"/>
      <c r="M695" s="113"/>
      <c r="N695" s="113"/>
      <c r="O695" s="113"/>
      <c r="P695" s="114"/>
      <c r="Q695" s="114"/>
      <c r="R695" s="114"/>
      <c r="S695" s="114"/>
      <c r="T695" s="114"/>
      <c r="U695" s="114"/>
      <c r="V695" s="114"/>
      <c r="W695" s="114"/>
      <c r="X695" s="114"/>
      <c r="Y695" s="114"/>
      <c r="Z695" s="114"/>
      <c r="AA695" s="114"/>
      <c r="AB695" s="113"/>
      <c r="AC695" s="113"/>
      <c r="AD695" s="113"/>
    </row>
    <row r="696" spans="2:30">
      <c r="B696" s="113"/>
      <c r="C696" s="113"/>
      <c r="D696" s="113"/>
      <c r="E696" s="113"/>
      <c r="F696" s="113"/>
      <c r="G696" s="113"/>
      <c r="H696" s="113"/>
      <c r="I696" s="113"/>
      <c r="J696" s="113"/>
      <c r="K696" s="113"/>
      <c r="L696" s="113"/>
      <c r="M696" s="113"/>
      <c r="N696" s="113"/>
      <c r="O696" s="113"/>
      <c r="P696" s="114"/>
      <c r="Q696" s="114"/>
      <c r="R696" s="114"/>
      <c r="S696" s="114"/>
      <c r="T696" s="114"/>
      <c r="U696" s="114"/>
      <c r="V696" s="114"/>
      <c r="W696" s="114"/>
      <c r="X696" s="114"/>
      <c r="Y696" s="114"/>
      <c r="Z696" s="114"/>
      <c r="AA696" s="114"/>
      <c r="AB696" s="113"/>
      <c r="AC696" s="113"/>
      <c r="AD696" s="113"/>
    </row>
    <row r="697" spans="2:30">
      <c r="B697" s="113"/>
      <c r="C697" s="113"/>
      <c r="D697" s="113"/>
      <c r="E697" s="113"/>
      <c r="F697" s="113"/>
      <c r="G697" s="113"/>
      <c r="H697" s="113"/>
      <c r="I697" s="113"/>
      <c r="J697" s="113"/>
      <c r="K697" s="113"/>
      <c r="L697" s="113"/>
      <c r="M697" s="113"/>
      <c r="N697" s="113"/>
      <c r="O697" s="113"/>
      <c r="P697" s="114"/>
      <c r="Q697" s="114"/>
      <c r="R697" s="114"/>
      <c r="S697" s="114"/>
      <c r="T697" s="114"/>
      <c r="U697" s="114"/>
      <c r="V697" s="114"/>
      <c r="W697" s="114"/>
      <c r="X697" s="114"/>
      <c r="Y697" s="114"/>
      <c r="Z697" s="114"/>
      <c r="AA697" s="114"/>
      <c r="AB697" s="113"/>
      <c r="AC697" s="113"/>
      <c r="AD697" s="113"/>
    </row>
    <row r="698" spans="2:30">
      <c r="B698" s="113"/>
      <c r="C698" s="113"/>
      <c r="D698" s="113"/>
      <c r="E698" s="113"/>
      <c r="F698" s="113"/>
      <c r="G698" s="113"/>
      <c r="H698" s="113"/>
      <c r="I698" s="113"/>
      <c r="J698" s="113"/>
      <c r="K698" s="113"/>
      <c r="L698" s="113"/>
      <c r="M698" s="113"/>
      <c r="N698" s="113"/>
      <c r="O698" s="113"/>
      <c r="P698" s="114"/>
      <c r="Q698" s="114"/>
      <c r="R698" s="114"/>
      <c r="S698" s="114"/>
      <c r="T698" s="114"/>
      <c r="U698" s="114"/>
      <c r="V698" s="114"/>
      <c r="W698" s="114"/>
      <c r="X698" s="114"/>
      <c r="Y698" s="114"/>
      <c r="Z698" s="114"/>
      <c r="AA698" s="114"/>
      <c r="AB698" s="113"/>
      <c r="AC698" s="113"/>
      <c r="AD698" s="113"/>
    </row>
    <row r="699" spans="2:30">
      <c r="B699" s="113"/>
      <c r="C699" s="113"/>
      <c r="D699" s="113"/>
      <c r="E699" s="113"/>
      <c r="F699" s="113"/>
      <c r="G699" s="113"/>
      <c r="H699" s="113"/>
      <c r="I699" s="113"/>
      <c r="J699" s="113"/>
      <c r="K699" s="113"/>
      <c r="L699" s="113"/>
      <c r="M699" s="113"/>
      <c r="N699" s="113"/>
      <c r="O699" s="113"/>
      <c r="P699" s="114"/>
      <c r="Q699" s="114"/>
      <c r="R699" s="114"/>
      <c r="S699" s="114"/>
      <c r="T699" s="114"/>
      <c r="U699" s="114"/>
      <c r="V699" s="114"/>
      <c r="W699" s="114"/>
      <c r="X699" s="114"/>
      <c r="Y699" s="114"/>
      <c r="Z699" s="114"/>
      <c r="AA699" s="114"/>
      <c r="AB699" s="113"/>
      <c r="AC699" s="113"/>
      <c r="AD699" s="113"/>
    </row>
    <row r="700" spans="2:30">
      <c r="B700" s="113"/>
      <c r="C700" s="113"/>
      <c r="D700" s="113"/>
      <c r="E700" s="113"/>
      <c r="F700" s="113"/>
      <c r="G700" s="113"/>
      <c r="H700" s="113"/>
      <c r="I700" s="113"/>
      <c r="J700" s="113"/>
      <c r="K700" s="113"/>
      <c r="L700" s="113"/>
      <c r="M700" s="113"/>
      <c r="N700" s="113"/>
      <c r="O700" s="113"/>
      <c r="P700" s="114"/>
      <c r="Q700" s="114"/>
      <c r="R700" s="114"/>
      <c r="S700" s="114"/>
      <c r="T700" s="114"/>
      <c r="U700" s="114"/>
      <c r="V700" s="114"/>
      <c r="W700" s="114"/>
      <c r="X700" s="114"/>
      <c r="Y700" s="114"/>
      <c r="Z700" s="114"/>
      <c r="AA700" s="114"/>
      <c r="AB700" s="113"/>
      <c r="AC700" s="113"/>
      <c r="AD700" s="113"/>
    </row>
    <row r="701" spans="2:30">
      <c r="B701" s="113"/>
      <c r="C701" s="113"/>
      <c r="D701" s="113"/>
      <c r="E701" s="113"/>
      <c r="F701" s="113"/>
      <c r="G701" s="113"/>
      <c r="H701" s="113"/>
      <c r="I701" s="113"/>
      <c r="J701" s="113"/>
      <c r="K701" s="113"/>
      <c r="L701" s="113"/>
      <c r="M701" s="113"/>
      <c r="N701" s="113"/>
      <c r="O701" s="113"/>
      <c r="P701" s="114"/>
      <c r="Q701" s="114"/>
      <c r="R701" s="114"/>
      <c r="S701" s="114"/>
      <c r="T701" s="114"/>
      <c r="U701" s="114"/>
      <c r="V701" s="114"/>
      <c r="W701" s="114"/>
      <c r="X701" s="114"/>
      <c r="Y701" s="114"/>
      <c r="Z701" s="114"/>
      <c r="AA701" s="114"/>
      <c r="AB701" s="113"/>
      <c r="AC701" s="113"/>
      <c r="AD701" s="113"/>
    </row>
    <row r="702" spans="2:30">
      <c r="B702" s="113"/>
      <c r="C702" s="113"/>
      <c r="D702" s="113"/>
      <c r="E702" s="113"/>
      <c r="F702" s="113"/>
      <c r="G702" s="113"/>
      <c r="H702" s="113"/>
      <c r="I702" s="113"/>
      <c r="J702" s="113"/>
      <c r="K702" s="113"/>
      <c r="L702" s="113"/>
      <c r="M702" s="113"/>
      <c r="N702" s="113"/>
      <c r="O702" s="113"/>
      <c r="P702" s="114"/>
      <c r="Q702" s="114"/>
      <c r="R702" s="114"/>
      <c r="S702" s="114"/>
      <c r="T702" s="114"/>
      <c r="U702" s="114"/>
      <c r="V702" s="114"/>
      <c r="W702" s="114"/>
      <c r="X702" s="114"/>
      <c r="Y702" s="114"/>
      <c r="Z702" s="114"/>
      <c r="AA702" s="114"/>
      <c r="AB702" s="113"/>
      <c r="AC702" s="113"/>
      <c r="AD702" s="113"/>
    </row>
    <row r="703" spans="2:30">
      <c r="B703" s="113"/>
      <c r="C703" s="113"/>
      <c r="D703" s="113"/>
      <c r="E703" s="113"/>
      <c r="F703" s="113"/>
      <c r="G703" s="113"/>
      <c r="H703" s="113"/>
      <c r="I703" s="113"/>
      <c r="J703" s="113"/>
      <c r="K703" s="113"/>
      <c r="L703" s="113"/>
      <c r="M703" s="113"/>
      <c r="N703" s="113"/>
      <c r="O703" s="113"/>
      <c r="P703" s="114"/>
      <c r="Q703" s="114"/>
      <c r="R703" s="114"/>
      <c r="S703" s="114"/>
      <c r="T703" s="114"/>
      <c r="U703" s="114"/>
      <c r="V703" s="114"/>
      <c r="W703" s="114"/>
      <c r="X703" s="114"/>
      <c r="Y703" s="114"/>
      <c r="Z703" s="114"/>
      <c r="AA703" s="114"/>
      <c r="AB703" s="113"/>
      <c r="AC703" s="113"/>
      <c r="AD703" s="113"/>
    </row>
    <row r="704" spans="2:30">
      <c r="B704" s="113"/>
      <c r="C704" s="113"/>
      <c r="D704" s="113"/>
      <c r="E704" s="113"/>
      <c r="F704" s="113"/>
      <c r="G704" s="113"/>
      <c r="H704" s="113"/>
      <c r="I704" s="113"/>
      <c r="J704" s="113"/>
      <c r="K704" s="113"/>
      <c r="L704" s="113"/>
      <c r="M704" s="113"/>
      <c r="N704" s="113"/>
      <c r="O704" s="113"/>
      <c r="P704" s="114"/>
      <c r="Q704" s="114"/>
      <c r="R704" s="114"/>
      <c r="S704" s="114"/>
      <c r="T704" s="114"/>
      <c r="U704" s="114"/>
      <c r="V704" s="114"/>
      <c r="W704" s="114"/>
      <c r="X704" s="114"/>
      <c r="Y704" s="114"/>
      <c r="Z704" s="114"/>
      <c r="AA704" s="114"/>
      <c r="AB704" s="113"/>
      <c r="AC704" s="113"/>
      <c r="AD704" s="113"/>
    </row>
    <row r="705" spans="2:30">
      <c r="B705" s="113"/>
      <c r="C705" s="113"/>
      <c r="D705" s="113"/>
      <c r="E705" s="113"/>
      <c r="F705" s="113"/>
      <c r="G705" s="113"/>
      <c r="H705" s="113"/>
      <c r="I705" s="113"/>
      <c r="J705" s="113"/>
      <c r="K705" s="113"/>
      <c r="L705" s="113"/>
      <c r="M705" s="113"/>
      <c r="N705" s="113"/>
      <c r="O705" s="113"/>
      <c r="P705" s="114"/>
      <c r="Q705" s="114"/>
      <c r="R705" s="114"/>
      <c r="S705" s="114"/>
      <c r="T705" s="114"/>
      <c r="U705" s="114"/>
      <c r="V705" s="114"/>
      <c r="W705" s="114"/>
      <c r="X705" s="114"/>
      <c r="Y705" s="114"/>
      <c r="Z705" s="114"/>
      <c r="AA705" s="114"/>
      <c r="AB705" s="113"/>
      <c r="AC705" s="113"/>
      <c r="AD705" s="113"/>
    </row>
    <row r="706" spans="2:30">
      <c r="B706" s="113"/>
      <c r="C706" s="113"/>
      <c r="D706" s="113"/>
      <c r="E706" s="113"/>
      <c r="F706" s="113"/>
      <c r="G706" s="113"/>
      <c r="H706" s="113"/>
      <c r="I706" s="113"/>
      <c r="J706" s="113"/>
      <c r="K706" s="113"/>
      <c r="L706" s="113"/>
      <c r="M706" s="113"/>
      <c r="N706" s="113"/>
      <c r="O706" s="113"/>
      <c r="P706" s="114"/>
      <c r="Q706" s="114"/>
      <c r="R706" s="114"/>
      <c r="S706" s="114"/>
      <c r="T706" s="114"/>
      <c r="U706" s="114"/>
      <c r="V706" s="114"/>
      <c r="W706" s="114"/>
      <c r="X706" s="114"/>
      <c r="Y706" s="114"/>
      <c r="Z706" s="114"/>
      <c r="AA706" s="114"/>
      <c r="AB706" s="113"/>
      <c r="AC706" s="113"/>
      <c r="AD706" s="113"/>
    </row>
    <row r="707" spans="2:30">
      <c r="B707" s="113"/>
      <c r="C707" s="113"/>
      <c r="D707" s="113"/>
      <c r="E707" s="113"/>
      <c r="F707" s="113"/>
      <c r="G707" s="113"/>
      <c r="H707" s="113"/>
      <c r="I707" s="113"/>
      <c r="J707" s="113"/>
      <c r="K707" s="113"/>
      <c r="L707" s="113"/>
      <c r="M707" s="113"/>
      <c r="N707" s="113"/>
      <c r="O707" s="113"/>
      <c r="P707" s="114"/>
      <c r="Q707" s="114"/>
      <c r="R707" s="114"/>
      <c r="S707" s="114"/>
      <c r="T707" s="114"/>
      <c r="U707" s="114"/>
      <c r="V707" s="114"/>
      <c r="W707" s="114"/>
      <c r="X707" s="114"/>
      <c r="Y707" s="114"/>
      <c r="Z707" s="114"/>
      <c r="AA707" s="114"/>
      <c r="AB707" s="113"/>
      <c r="AC707" s="113"/>
      <c r="AD707" s="113"/>
    </row>
    <row r="708" spans="2:30">
      <c r="B708" s="113"/>
      <c r="C708" s="113"/>
      <c r="D708" s="113"/>
      <c r="E708" s="113"/>
      <c r="F708" s="113"/>
      <c r="G708" s="113"/>
      <c r="H708" s="113"/>
      <c r="I708" s="113"/>
      <c r="J708" s="113"/>
      <c r="K708" s="113"/>
      <c r="L708" s="113"/>
      <c r="M708" s="113"/>
      <c r="N708" s="113"/>
      <c r="O708" s="113"/>
      <c r="P708" s="114"/>
      <c r="Q708" s="114"/>
      <c r="R708" s="114"/>
      <c r="S708" s="114"/>
      <c r="T708" s="114"/>
      <c r="U708" s="114"/>
      <c r="V708" s="114"/>
      <c r="W708" s="114"/>
      <c r="X708" s="114"/>
      <c r="Y708" s="114"/>
      <c r="Z708" s="114"/>
      <c r="AA708" s="114"/>
      <c r="AB708" s="113"/>
      <c r="AC708" s="113"/>
      <c r="AD708" s="113"/>
    </row>
    <row r="709" spans="2:30">
      <c r="B709" s="113"/>
      <c r="C709" s="113"/>
      <c r="D709" s="113"/>
      <c r="E709" s="113"/>
      <c r="F709" s="113"/>
      <c r="G709" s="113"/>
      <c r="H709" s="113"/>
      <c r="I709" s="113"/>
      <c r="J709" s="113"/>
      <c r="K709" s="113"/>
      <c r="L709" s="113"/>
      <c r="M709" s="113"/>
      <c r="N709" s="113"/>
      <c r="O709" s="113"/>
      <c r="P709" s="114"/>
      <c r="Q709" s="114"/>
      <c r="R709" s="114"/>
      <c r="S709" s="114"/>
      <c r="T709" s="114"/>
      <c r="U709" s="114"/>
      <c r="V709" s="114"/>
      <c r="W709" s="114"/>
      <c r="X709" s="114"/>
      <c r="Y709" s="114"/>
      <c r="Z709" s="114"/>
      <c r="AA709" s="114"/>
      <c r="AB709" s="113"/>
      <c r="AC709" s="113"/>
      <c r="AD709" s="113"/>
    </row>
    <row r="710" spans="2:30">
      <c r="B710" s="113"/>
      <c r="C710" s="113"/>
      <c r="D710" s="113"/>
      <c r="E710" s="113"/>
      <c r="F710" s="113"/>
      <c r="G710" s="113"/>
      <c r="H710" s="113"/>
      <c r="I710" s="113"/>
      <c r="J710" s="113"/>
      <c r="K710" s="113"/>
      <c r="L710" s="113"/>
      <c r="M710" s="113"/>
      <c r="N710" s="113"/>
      <c r="O710" s="113"/>
      <c r="P710" s="114"/>
      <c r="Q710" s="114"/>
      <c r="R710" s="114"/>
      <c r="S710" s="114"/>
      <c r="T710" s="114"/>
      <c r="U710" s="114"/>
      <c r="V710" s="114"/>
      <c r="W710" s="114"/>
      <c r="X710" s="114"/>
      <c r="Y710" s="114"/>
      <c r="Z710" s="114"/>
      <c r="AA710" s="114"/>
      <c r="AB710" s="113"/>
      <c r="AC710" s="113"/>
      <c r="AD710" s="113"/>
    </row>
    <row r="711" spans="2:30">
      <c r="B711" s="113"/>
      <c r="C711" s="113"/>
      <c r="D711" s="113"/>
      <c r="E711" s="113"/>
      <c r="F711" s="113"/>
      <c r="G711" s="113"/>
      <c r="H711" s="113"/>
      <c r="I711" s="113"/>
      <c r="J711" s="113"/>
      <c r="K711" s="113"/>
      <c r="L711" s="113"/>
      <c r="M711" s="113"/>
      <c r="N711" s="113"/>
      <c r="O711" s="113"/>
      <c r="P711" s="114"/>
      <c r="Q711" s="114"/>
      <c r="R711" s="114"/>
      <c r="S711" s="114"/>
      <c r="T711" s="114"/>
      <c r="U711" s="114"/>
      <c r="V711" s="114"/>
      <c r="W711" s="114"/>
      <c r="X711" s="114"/>
      <c r="Y711" s="114"/>
      <c r="Z711" s="114"/>
      <c r="AA711" s="114"/>
      <c r="AB711" s="113"/>
      <c r="AC711" s="113"/>
      <c r="AD711" s="113"/>
    </row>
    <row r="712" spans="2:30">
      <c r="B712" s="113"/>
      <c r="C712" s="113"/>
      <c r="D712" s="113"/>
      <c r="E712" s="113"/>
      <c r="F712" s="113"/>
      <c r="G712" s="113"/>
      <c r="H712" s="113"/>
      <c r="I712" s="113"/>
      <c r="J712" s="113"/>
      <c r="K712" s="113"/>
      <c r="L712" s="113"/>
      <c r="M712" s="113"/>
      <c r="N712" s="113"/>
      <c r="O712" s="113"/>
      <c r="P712" s="114"/>
      <c r="Q712" s="114"/>
      <c r="R712" s="114"/>
      <c r="S712" s="114"/>
      <c r="T712" s="114"/>
      <c r="U712" s="114"/>
      <c r="V712" s="114"/>
      <c r="W712" s="114"/>
      <c r="X712" s="114"/>
      <c r="Y712" s="114"/>
      <c r="Z712" s="114"/>
      <c r="AA712" s="114"/>
      <c r="AB712" s="113"/>
      <c r="AC712" s="113"/>
      <c r="AD712" s="113"/>
    </row>
    <row r="713" spans="2:30">
      <c r="B713" s="113"/>
      <c r="C713" s="113"/>
      <c r="D713" s="113"/>
      <c r="E713" s="113"/>
      <c r="F713" s="113"/>
      <c r="G713" s="113"/>
      <c r="H713" s="113"/>
      <c r="I713" s="113"/>
      <c r="J713" s="113"/>
      <c r="K713" s="113"/>
      <c r="L713" s="113"/>
      <c r="M713" s="113"/>
      <c r="N713" s="113"/>
      <c r="O713" s="113"/>
      <c r="P713" s="114"/>
      <c r="Q713" s="114"/>
      <c r="R713" s="114"/>
      <c r="S713" s="114"/>
      <c r="T713" s="114"/>
      <c r="U713" s="114"/>
      <c r="V713" s="114"/>
      <c r="W713" s="114"/>
      <c r="X713" s="114"/>
      <c r="Y713" s="114"/>
      <c r="Z713" s="114"/>
      <c r="AA713" s="114"/>
      <c r="AB713" s="113"/>
      <c r="AC713" s="113"/>
      <c r="AD713" s="113"/>
    </row>
    <row r="714" spans="2:30">
      <c r="B714" s="113"/>
      <c r="C714" s="113"/>
      <c r="D714" s="113"/>
      <c r="E714" s="113"/>
      <c r="F714" s="113"/>
      <c r="G714" s="113"/>
      <c r="H714" s="113"/>
      <c r="I714" s="113"/>
      <c r="J714" s="113"/>
      <c r="K714" s="113"/>
      <c r="L714" s="113"/>
      <c r="M714" s="113"/>
      <c r="N714" s="113"/>
      <c r="O714" s="113"/>
      <c r="P714" s="114"/>
      <c r="Q714" s="114"/>
      <c r="R714" s="114"/>
      <c r="S714" s="114"/>
      <c r="T714" s="114"/>
      <c r="U714" s="114"/>
      <c r="V714" s="114"/>
      <c r="W714" s="114"/>
      <c r="X714" s="114"/>
      <c r="Y714" s="114"/>
      <c r="Z714" s="114"/>
      <c r="AA714" s="114"/>
      <c r="AB714" s="113"/>
      <c r="AC714" s="113"/>
      <c r="AD714" s="113"/>
    </row>
    <row r="715" spans="2:30">
      <c r="B715" s="113"/>
      <c r="C715" s="113"/>
      <c r="D715" s="113"/>
      <c r="E715" s="113"/>
      <c r="F715" s="113"/>
      <c r="G715" s="113"/>
      <c r="H715" s="113"/>
      <c r="I715" s="113"/>
      <c r="J715" s="113"/>
      <c r="K715" s="113"/>
      <c r="L715" s="113"/>
      <c r="M715" s="113"/>
      <c r="N715" s="113"/>
      <c r="O715" s="113"/>
      <c r="P715" s="114"/>
      <c r="Q715" s="114"/>
      <c r="R715" s="114"/>
      <c r="S715" s="114"/>
      <c r="T715" s="114"/>
      <c r="U715" s="114"/>
      <c r="V715" s="114"/>
      <c r="W715" s="114"/>
      <c r="X715" s="114"/>
      <c r="Y715" s="114"/>
      <c r="Z715" s="114"/>
      <c r="AA715" s="114"/>
      <c r="AB715" s="113"/>
      <c r="AC715" s="113"/>
      <c r="AD715" s="113"/>
    </row>
    <row r="716" spans="2:30">
      <c r="B716" s="113"/>
      <c r="C716" s="113"/>
      <c r="D716" s="113"/>
      <c r="E716" s="113"/>
      <c r="F716" s="113"/>
      <c r="G716" s="113"/>
      <c r="H716" s="113"/>
      <c r="I716" s="113"/>
      <c r="J716" s="113"/>
      <c r="K716" s="113"/>
      <c r="L716" s="113"/>
      <c r="M716" s="113"/>
      <c r="N716" s="113"/>
      <c r="O716" s="113"/>
      <c r="P716" s="114"/>
      <c r="Q716" s="114"/>
      <c r="R716" s="114"/>
      <c r="S716" s="114"/>
      <c r="T716" s="114"/>
      <c r="U716" s="114"/>
      <c r="V716" s="114"/>
      <c r="W716" s="114"/>
      <c r="X716" s="114"/>
      <c r="Y716" s="114"/>
      <c r="Z716" s="114"/>
      <c r="AA716" s="114"/>
      <c r="AB716" s="113"/>
      <c r="AC716" s="113"/>
      <c r="AD716" s="113"/>
    </row>
    <row r="717" spans="2:30">
      <c r="B717" s="113"/>
      <c r="C717" s="113"/>
      <c r="D717" s="113"/>
      <c r="E717" s="113"/>
      <c r="F717" s="113"/>
      <c r="G717" s="113"/>
      <c r="H717" s="113"/>
      <c r="I717" s="113"/>
      <c r="J717" s="113"/>
      <c r="K717" s="113"/>
      <c r="L717" s="113"/>
      <c r="M717" s="113"/>
      <c r="N717" s="113"/>
      <c r="O717" s="113"/>
      <c r="P717" s="114"/>
      <c r="Q717" s="114"/>
      <c r="R717" s="114"/>
      <c r="S717" s="114"/>
      <c r="T717" s="114"/>
      <c r="U717" s="114"/>
      <c r="V717" s="114"/>
      <c r="W717" s="114"/>
      <c r="X717" s="114"/>
      <c r="Y717" s="114"/>
      <c r="Z717" s="114"/>
      <c r="AA717" s="114"/>
      <c r="AB717" s="113"/>
      <c r="AC717" s="113"/>
      <c r="AD717" s="113"/>
    </row>
    <row r="718" spans="2:30">
      <c r="B718" s="113"/>
      <c r="C718" s="113"/>
      <c r="D718" s="113"/>
      <c r="E718" s="113"/>
      <c r="F718" s="113"/>
      <c r="G718" s="113"/>
      <c r="H718" s="113"/>
      <c r="I718" s="113"/>
      <c r="J718" s="113"/>
      <c r="K718" s="113"/>
      <c r="L718" s="113"/>
      <c r="M718" s="113"/>
      <c r="N718" s="113"/>
      <c r="O718" s="113"/>
      <c r="P718" s="114"/>
      <c r="Q718" s="114"/>
      <c r="R718" s="114"/>
      <c r="S718" s="114"/>
      <c r="T718" s="114"/>
      <c r="U718" s="114"/>
      <c r="V718" s="114"/>
      <c r="W718" s="114"/>
      <c r="X718" s="114"/>
      <c r="Y718" s="114"/>
      <c r="Z718" s="114"/>
      <c r="AA718" s="114"/>
      <c r="AB718" s="113"/>
      <c r="AC718" s="113"/>
      <c r="AD718" s="113"/>
    </row>
    <row r="719" spans="2:30">
      <c r="B719" s="113"/>
      <c r="C719" s="113"/>
      <c r="D719" s="113"/>
      <c r="E719" s="113"/>
      <c r="F719" s="113"/>
      <c r="G719" s="113"/>
      <c r="H719" s="113"/>
      <c r="I719" s="113"/>
      <c r="J719" s="113"/>
      <c r="K719" s="113"/>
      <c r="L719" s="113"/>
      <c r="M719" s="113"/>
      <c r="N719" s="113"/>
      <c r="O719" s="113"/>
      <c r="P719" s="114"/>
      <c r="Q719" s="114"/>
      <c r="R719" s="114"/>
      <c r="S719" s="114"/>
      <c r="T719" s="114"/>
      <c r="U719" s="114"/>
      <c r="V719" s="114"/>
      <c r="W719" s="114"/>
      <c r="X719" s="114"/>
      <c r="Y719" s="114"/>
      <c r="Z719" s="114"/>
      <c r="AA719" s="114"/>
      <c r="AB719" s="113"/>
      <c r="AC719" s="113"/>
      <c r="AD719" s="113"/>
    </row>
    <row r="720" spans="2:30">
      <c r="B720" s="113"/>
      <c r="C720" s="113"/>
      <c r="D720" s="113"/>
      <c r="E720" s="113"/>
      <c r="F720" s="113"/>
      <c r="G720" s="113"/>
      <c r="H720" s="113"/>
      <c r="I720" s="113"/>
      <c r="J720" s="113"/>
      <c r="K720" s="113"/>
      <c r="L720" s="113"/>
      <c r="M720" s="113"/>
      <c r="N720" s="113"/>
      <c r="O720" s="113"/>
      <c r="P720" s="114"/>
      <c r="Q720" s="114"/>
      <c r="R720" s="114"/>
      <c r="S720" s="114"/>
      <c r="T720" s="114"/>
      <c r="U720" s="114"/>
      <c r="V720" s="114"/>
      <c r="W720" s="114"/>
      <c r="X720" s="114"/>
      <c r="Y720" s="114"/>
      <c r="Z720" s="114"/>
      <c r="AA720" s="114"/>
      <c r="AB720" s="113"/>
      <c r="AC720" s="113"/>
      <c r="AD720" s="113"/>
    </row>
    <row r="721" spans="2:30">
      <c r="B721" s="113"/>
      <c r="C721" s="113"/>
      <c r="D721" s="113"/>
      <c r="E721" s="113"/>
      <c r="F721" s="113"/>
      <c r="G721" s="113"/>
      <c r="H721" s="113"/>
      <c r="I721" s="113"/>
      <c r="J721" s="113"/>
      <c r="K721" s="113"/>
      <c r="L721" s="113"/>
      <c r="M721" s="113"/>
      <c r="N721" s="113"/>
      <c r="O721" s="113"/>
      <c r="P721" s="114"/>
      <c r="Q721" s="114"/>
      <c r="R721" s="114"/>
      <c r="S721" s="114"/>
      <c r="T721" s="114"/>
      <c r="U721" s="114"/>
      <c r="V721" s="114"/>
      <c r="W721" s="114"/>
      <c r="X721" s="114"/>
      <c r="Y721" s="114"/>
      <c r="Z721" s="114"/>
      <c r="AA721" s="114"/>
      <c r="AB721" s="113"/>
      <c r="AC721" s="113"/>
      <c r="AD721" s="113"/>
    </row>
    <row r="722" spans="2:30">
      <c r="B722" s="113"/>
      <c r="C722" s="113"/>
      <c r="D722" s="113"/>
      <c r="E722" s="113"/>
      <c r="F722" s="113"/>
      <c r="G722" s="113"/>
      <c r="H722" s="113"/>
      <c r="I722" s="113"/>
      <c r="J722" s="113"/>
      <c r="K722" s="113"/>
      <c r="L722" s="113"/>
      <c r="M722" s="113"/>
      <c r="N722" s="113"/>
      <c r="O722" s="113"/>
      <c r="P722" s="114"/>
      <c r="Q722" s="114"/>
      <c r="R722" s="114"/>
      <c r="S722" s="114"/>
      <c r="T722" s="114"/>
      <c r="U722" s="114"/>
      <c r="V722" s="114"/>
      <c r="W722" s="114"/>
      <c r="X722" s="114"/>
      <c r="Y722" s="114"/>
      <c r="Z722" s="114"/>
      <c r="AA722" s="114"/>
      <c r="AB722" s="113"/>
      <c r="AC722" s="113"/>
      <c r="AD722" s="113"/>
    </row>
    <row r="723" spans="2:30">
      <c r="B723" s="113"/>
      <c r="C723" s="113"/>
      <c r="D723" s="113"/>
      <c r="E723" s="113"/>
      <c r="F723" s="113"/>
      <c r="G723" s="113"/>
      <c r="H723" s="113"/>
      <c r="I723" s="113"/>
      <c r="J723" s="113"/>
      <c r="K723" s="113"/>
      <c r="L723" s="113"/>
      <c r="M723" s="113"/>
      <c r="N723" s="113"/>
      <c r="O723" s="113"/>
      <c r="P723" s="114"/>
      <c r="Q723" s="114"/>
      <c r="R723" s="114"/>
      <c r="S723" s="114"/>
      <c r="T723" s="114"/>
      <c r="U723" s="114"/>
      <c r="V723" s="114"/>
      <c r="W723" s="114"/>
      <c r="X723" s="114"/>
      <c r="Y723" s="114"/>
      <c r="Z723" s="114"/>
      <c r="AA723" s="114"/>
      <c r="AB723" s="113"/>
      <c r="AC723" s="113"/>
      <c r="AD723" s="113"/>
    </row>
    <row r="724" spans="2:30">
      <c r="B724" s="113"/>
      <c r="C724" s="113"/>
      <c r="D724" s="113"/>
      <c r="E724" s="113"/>
      <c r="F724" s="113"/>
      <c r="G724" s="113"/>
      <c r="H724" s="113"/>
      <c r="I724" s="113"/>
      <c r="J724" s="113"/>
      <c r="K724" s="113"/>
      <c r="L724" s="113"/>
      <c r="M724" s="113"/>
      <c r="N724" s="113"/>
      <c r="O724" s="113"/>
      <c r="P724" s="114"/>
      <c r="Q724" s="114"/>
      <c r="R724" s="114"/>
      <c r="S724" s="114"/>
      <c r="T724" s="114"/>
      <c r="U724" s="114"/>
      <c r="V724" s="114"/>
      <c r="W724" s="114"/>
      <c r="X724" s="114"/>
      <c r="Y724" s="114"/>
      <c r="Z724" s="114"/>
      <c r="AA724" s="114"/>
      <c r="AB724" s="113"/>
      <c r="AC724" s="113"/>
      <c r="AD724" s="113"/>
    </row>
    <row r="725" spans="2:30">
      <c r="B725" s="113"/>
      <c r="C725" s="113"/>
      <c r="D725" s="113"/>
      <c r="E725" s="113"/>
      <c r="F725" s="113"/>
      <c r="G725" s="113"/>
      <c r="H725" s="113"/>
      <c r="I725" s="113"/>
      <c r="J725" s="113"/>
      <c r="K725" s="113"/>
      <c r="L725" s="113"/>
      <c r="M725" s="113"/>
      <c r="N725" s="113"/>
      <c r="O725" s="113"/>
      <c r="P725" s="114"/>
      <c r="Q725" s="114"/>
      <c r="R725" s="114"/>
      <c r="S725" s="114"/>
      <c r="T725" s="114"/>
      <c r="U725" s="114"/>
      <c r="V725" s="114"/>
      <c r="W725" s="114"/>
      <c r="X725" s="114"/>
      <c r="Y725" s="114"/>
      <c r="Z725" s="114"/>
      <c r="AA725" s="114"/>
      <c r="AB725" s="113"/>
      <c r="AC725" s="113"/>
      <c r="AD725" s="113"/>
    </row>
    <row r="726" spans="2:30">
      <c r="B726" s="113"/>
      <c r="C726" s="113"/>
      <c r="D726" s="113"/>
      <c r="E726" s="113"/>
      <c r="F726" s="113"/>
      <c r="G726" s="113"/>
      <c r="H726" s="113"/>
      <c r="I726" s="113"/>
      <c r="J726" s="113"/>
      <c r="K726" s="113"/>
      <c r="L726" s="113"/>
      <c r="M726" s="113"/>
      <c r="N726" s="113"/>
      <c r="O726" s="113"/>
      <c r="P726" s="114"/>
      <c r="Q726" s="114"/>
      <c r="R726" s="114"/>
      <c r="S726" s="114"/>
      <c r="T726" s="114"/>
      <c r="U726" s="114"/>
      <c r="V726" s="114"/>
      <c r="W726" s="114"/>
      <c r="X726" s="114"/>
      <c r="Y726" s="114"/>
      <c r="Z726" s="114"/>
      <c r="AA726" s="114"/>
      <c r="AB726" s="113"/>
      <c r="AC726" s="113"/>
      <c r="AD726" s="113"/>
    </row>
    <row r="727" spans="2:30">
      <c r="B727" s="113"/>
      <c r="C727" s="113"/>
      <c r="D727" s="113"/>
      <c r="E727" s="113"/>
      <c r="F727" s="113"/>
      <c r="G727" s="113"/>
      <c r="H727" s="113"/>
      <c r="I727" s="113"/>
      <c r="J727" s="113"/>
      <c r="K727" s="113"/>
      <c r="L727" s="113"/>
      <c r="M727" s="113"/>
      <c r="N727" s="113"/>
      <c r="O727" s="113"/>
      <c r="P727" s="114"/>
      <c r="Q727" s="114"/>
      <c r="R727" s="114"/>
      <c r="S727" s="114"/>
      <c r="T727" s="114"/>
      <c r="U727" s="114"/>
      <c r="V727" s="114"/>
      <c r="W727" s="114"/>
      <c r="X727" s="114"/>
      <c r="Y727" s="114"/>
      <c r="Z727" s="114"/>
      <c r="AA727" s="114"/>
      <c r="AB727" s="113"/>
      <c r="AC727" s="113"/>
      <c r="AD727" s="113"/>
    </row>
    <row r="728" spans="2:30">
      <c r="B728" s="113"/>
      <c r="C728" s="113"/>
      <c r="D728" s="113"/>
      <c r="E728" s="113"/>
      <c r="F728" s="113"/>
      <c r="G728" s="113"/>
      <c r="H728" s="113"/>
      <c r="I728" s="113"/>
      <c r="J728" s="113"/>
      <c r="K728" s="113"/>
      <c r="L728" s="113"/>
      <c r="M728" s="113"/>
      <c r="N728" s="113"/>
      <c r="O728" s="113"/>
      <c r="P728" s="114"/>
      <c r="Q728" s="114"/>
      <c r="R728" s="114"/>
      <c r="S728" s="114"/>
      <c r="T728" s="114"/>
      <c r="U728" s="114"/>
      <c r="V728" s="114"/>
      <c r="W728" s="114"/>
      <c r="X728" s="114"/>
      <c r="Y728" s="114"/>
      <c r="Z728" s="114"/>
      <c r="AA728" s="114"/>
      <c r="AB728" s="113"/>
      <c r="AC728" s="113"/>
      <c r="AD728" s="113"/>
    </row>
    <row r="729" spans="2:30">
      <c r="B729" s="113"/>
      <c r="C729" s="113"/>
      <c r="D729" s="113"/>
      <c r="E729" s="113"/>
      <c r="F729" s="113"/>
      <c r="G729" s="113"/>
      <c r="H729" s="113"/>
      <c r="I729" s="113"/>
      <c r="J729" s="113"/>
      <c r="K729" s="113"/>
      <c r="L729" s="113"/>
      <c r="M729" s="113"/>
      <c r="N729" s="113"/>
      <c r="O729" s="113"/>
      <c r="P729" s="114"/>
      <c r="Q729" s="114"/>
      <c r="R729" s="114"/>
      <c r="S729" s="114"/>
      <c r="T729" s="114"/>
      <c r="U729" s="114"/>
      <c r="V729" s="114"/>
      <c r="W729" s="114"/>
      <c r="X729" s="114"/>
      <c r="Y729" s="114"/>
      <c r="Z729" s="114"/>
      <c r="AA729" s="114"/>
      <c r="AB729" s="113"/>
      <c r="AC729" s="113"/>
      <c r="AD729" s="113"/>
    </row>
    <row r="730" spans="2:30">
      <c r="B730" s="113"/>
      <c r="C730" s="113"/>
      <c r="D730" s="113"/>
      <c r="E730" s="113"/>
      <c r="F730" s="113"/>
      <c r="G730" s="113"/>
      <c r="H730" s="113"/>
      <c r="I730" s="113"/>
      <c r="J730" s="113"/>
      <c r="K730" s="113"/>
      <c r="L730" s="113"/>
      <c r="M730" s="113"/>
      <c r="N730" s="113"/>
      <c r="O730" s="113"/>
      <c r="P730" s="114"/>
      <c r="Q730" s="114"/>
      <c r="R730" s="114"/>
      <c r="S730" s="114"/>
      <c r="T730" s="114"/>
      <c r="U730" s="114"/>
      <c r="V730" s="114"/>
      <c r="W730" s="114"/>
      <c r="X730" s="114"/>
      <c r="Y730" s="114"/>
      <c r="Z730" s="114"/>
      <c r="AA730" s="114"/>
      <c r="AB730" s="113"/>
      <c r="AC730" s="113"/>
      <c r="AD730" s="113"/>
    </row>
    <row r="731" spans="2:30">
      <c r="B731" s="113"/>
      <c r="C731" s="113"/>
      <c r="D731" s="113"/>
      <c r="E731" s="113"/>
      <c r="F731" s="113"/>
      <c r="G731" s="113"/>
      <c r="H731" s="113"/>
      <c r="I731" s="113"/>
      <c r="J731" s="113"/>
      <c r="K731" s="113"/>
      <c r="L731" s="113"/>
      <c r="M731" s="113"/>
      <c r="N731" s="113"/>
      <c r="O731" s="113"/>
      <c r="P731" s="114"/>
      <c r="Q731" s="114"/>
      <c r="R731" s="114"/>
      <c r="S731" s="114"/>
      <c r="T731" s="114"/>
      <c r="U731" s="114"/>
      <c r="V731" s="114"/>
      <c r="W731" s="114"/>
      <c r="X731" s="114"/>
      <c r="Y731" s="114"/>
      <c r="Z731" s="114"/>
      <c r="AA731" s="114"/>
      <c r="AB731" s="113"/>
      <c r="AC731" s="113"/>
      <c r="AD731" s="113"/>
    </row>
    <row r="732" spans="2:30">
      <c r="B732" s="113"/>
      <c r="C732" s="113"/>
      <c r="D732" s="113"/>
      <c r="E732" s="113"/>
      <c r="F732" s="113"/>
      <c r="G732" s="113"/>
      <c r="H732" s="113"/>
      <c r="I732" s="113"/>
      <c r="J732" s="113"/>
      <c r="K732" s="113"/>
      <c r="L732" s="113"/>
      <c r="M732" s="113"/>
      <c r="N732" s="113"/>
      <c r="O732" s="113"/>
      <c r="P732" s="114"/>
      <c r="Q732" s="114"/>
      <c r="R732" s="114"/>
      <c r="S732" s="114"/>
      <c r="T732" s="114"/>
      <c r="U732" s="114"/>
      <c r="V732" s="114"/>
      <c r="W732" s="114"/>
      <c r="X732" s="114"/>
      <c r="Y732" s="114"/>
      <c r="Z732" s="114"/>
      <c r="AA732" s="114"/>
      <c r="AB732" s="113"/>
      <c r="AC732" s="113"/>
      <c r="AD732" s="113"/>
    </row>
    <row r="733" spans="2:30">
      <c r="B733" s="113"/>
      <c r="C733" s="113"/>
      <c r="D733" s="113"/>
      <c r="E733" s="113"/>
      <c r="F733" s="113"/>
      <c r="G733" s="113"/>
      <c r="H733" s="113"/>
      <c r="I733" s="113"/>
      <c r="J733" s="113"/>
      <c r="K733" s="113"/>
      <c r="L733" s="113"/>
      <c r="M733" s="113"/>
      <c r="N733" s="113"/>
      <c r="O733" s="113"/>
      <c r="P733" s="114"/>
      <c r="Q733" s="114"/>
      <c r="R733" s="114"/>
      <c r="S733" s="114"/>
      <c r="T733" s="114"/>
      <c r="U733" s="114"/>
      <c r="V733" s="114"/>
      <c r="W733" s="114"/>
      <c r="X733" s="114"/>
      <c r="Y733" s="114"/>
      <c r="Z733" s="114"/>
      <c r="AA733" s="114"/>
      <c r="AB733" s="113"/>
      <c r="AC733" s="113"/>
      <c r="AD733" s="113"/>
    </row>
    <row r="734" spans="2:30">
      <c r="B734" s="113"/>
      <c r="C734" s="113"/>
      <c r="D734" s="113"/>
      <c r="E734" s="113"/>
      <c r="F734" s="113"/>
      <c r="G734" s="113"/>
      <c r="H734" s="113"/>
      <c r="I734" s="113"/>
      <c r="J734" s="113"/>
      <c r="K734" s="113"/>
      <c r="L734" s="113"/>
      <c r="M734" s="113"/>
      <c r="N734" s="113"/>
      <c r="O734" s="113"/>
      <c r="P734" s="114"/>
      <c r="Q734" s="114"/>
      <c r="R734" s="114"/>
      <c r="S734" s="114"/>
      <c r="T734" s="114"/>
      <c r="U734" s="114"/>
      <c r="V734" s="114"/>
      <c r="W734" s="114"/>
      <c r="X734" s="114"/>
      <c r="Y734" s="114"/>
      <c r="Z734" s="114"/>
      <c r="AA734" s="114"/>
      <c r="AB734" s="113"/>
      <c r="AC734" s="113"/>
      <c r="AD734" s="113"/>
    </row>
    <row r="735" spans="2:30">
      <c r="B735" s="113"/>
      <c r="C735" s="113"/>
      <c r="D735" s="113"/>
      <c r="E735" s="113"/>
      <c r="F735" s="113"/>
      <c r="G735" s="113"/>
      <c r="H735" s="113"/>
      <c r="I735" s="113"/>
      <c r="J735" s="113"/>
      <c r="K735" s="113"/>
      <c r="L735" s="113"/>
      <c r="M735" s="113"/>
      <c r="N735" s="113"/>
      <c r="O735" s="113"/>
      <c r="P735" s="114"/>
      <c r="Q735" s="114"/>
      <c r="R735" s="114"/>
      <c r="S735" s="114"/>
      <c r="T735" s="114"/>
      <c r="U735" s="114"/>
      <c r="V735" s="114"/>
      <c r="W735" s="114"/>
      <c r="X735" s="114"/>
      <c r="Y735" s="114"/>
      <c r="Z735" s="114"/>
      <c r="AA735" s="114"/>
      <c r="AB735" s="113"/>
      <c r="AC735" s="113"/>
      <c r="AD735" s="113"/>
    </row>
    <row r="736" spans="2:30">
      <c r="B736" s="113"/>
      <c r="C736" s="113"/>
      <c r="D736" s="113"/>
      <c r="E736" s="113"/>
      <c r="F736" s="113"/>
      <c r="G736" s="113"/>
      <c r="H736" s="113"/>
      <c r="I736" s="113"/>
      <c r="J736" s="113"/>
      <c r="K736" s="113"/>
      <c r="L736" s="113"/>
      <c r="M736" s="113"/>
      <c r="N736" s="113"/>
      <c r="O736" s="113"/>
      <c r="P736" s="114"/>
      <c r="Q736" s="114"/>
      <c r="R736" s="114"/>
      <c r="S736" s="114"/>
      <c r="T736" s="114"/>
      <c r="U736" s="114"/>
      <c r="V736" s="114"/>
      <c r="W736" s="114"/>
      <c r="X736" s="114"/>
      <c r="Y736" s="114"/>
      <c r="Z736" s="114"/>
      <c r="AA736" s="114"/>
      <c r="AB736" s="113"/>
      <c r="AC736" s="113"/>
      <c r="AD736" s="113"/>
    </row>
    <row r="737" spans="2:30">
      <c r="B737" s="113"/>
      <c r="C737" s="113"/>
      <c r="D737" s="113"/>
      <c r="E737" s="113"/>
      <c r="F737" s="113"/>
      <c r="G737" s="113"/>
      <c r="H737" s="113"/>
      <c r="I737" s="113"/>
      <c r="J737" s="113"/>
      <c r="K737" s="113"/>
      <c r="L737" s="113"/>
      <c r="M737" s="113"/>
      <c r="N737" s="113"/>
      <c r="O737" s="113"/>
      <c r="P737" s="114"/>
      <c r="Q737" s="114"/>
      <c r="R737" s="114"/>
      <c r="S737" s="114"/>
      <c r="T737" s="114"/>
      <c r="U737" s="114"/>
      <c r="V737" s="114"/>
      <c r="W737" s="114"/>
      <c r="X737" s="114"/>
      <c r="Y737" s="114"/>
      <c r="Z737" s="114"/>
      <c r="AA737" s="114"/>
      <c r="AB737" s="113"/>
      <c r="AC737" s="113"/>
      <c r="AD737" s="113"/>
    </row>
    <row r="738" spans="2:30">
      <c r="B738" s="113"/>
      <c r="C738" s="113"/>
      <c r="D738" s="113"/>
      <c r="E738" s="113"/>
      <c r="F738" s="113"/>
      <c r="G738" s="113"/>
      <c r="H738" s="113"/>
      <c r="I738" s="113"/>
      <c r="J738" s="113"/>
      <c r="K738" s="113"/>
      <c r="L738" s="113"/>
      <c r="M738" s="113"/>
      <c r="N738" s="113"/>
      <c r="O738" s="113"/>
      <c r="P738" s="114"/>
      <c r="Q738" s="114"/>
      <c r="R738" s="114"/>
      <c r="S738" s="114"/>
      <c r="T738" s="114"/>
      <c r="U738" s="114"/>
      <c r="V738" s="114"/>
      <c r="W738" s="114"/>
      <c r="X738" s="114"/>
      <c r="Y738" s="114"/>
      <c r="Z738" s="114"/>
      <c r="AA738" s="114"/>
      <c r="AB738" s="113"/>
      <c r="AC738" s="113"/>
      <c r="AD738" s="113"/>
    </row>
    <row r="739" spans="2:30">
      <c r="B739" s="113"/>
      <c r="C739" s="113"/>
      <c r="D739" s="113"/>
      <c r="E739" s="113"/>
      <c r="F739" s="113"/>
      <c r="G739" s="113"/>
      <c r="H739" s="113"/>
      <c r="I739" s="113"/>
      <c r="J739" s="113"/>
      <c r="K739" s="113"/>
      <c r="L739" s="113"/>
      <c r="M739" s="113"/>
      <c r="N739" s="113"/>
      <c r="O739" s="113"/>
      <c r="P739" s="114"/>
      <c r="Q739" s="114"/>
      <c r="R739" s="114"/>
      <c r="S739" s="114"/>
      <c r="T739" s="114"/>
      <c r="U739" s="114"/>
      <c r="V739" s="114"/>
      <c r="W739" s="114"/>
      <c r="X739" s="114"/>
      <c r="Y739" s="114"/>
      <c r="Z739" s="114"/>
      <c r="AA739" s="114"/>
      <c r="AB739" s="113"/>
      <c r="AC739" s="113"/>
      <c r="AD739" s="113"/>
    </row>
    <row r="740" spans="2:30">
      <c r="B740" s="113"/>
      <c r="C740" s="113"/>
      <c r="D740" s="113"/>
      <c r="E740" s="113"/>
      <c r="F740" s="113"/>
      <c r="G740" s="113"/>
      <c r="H740" s="113"/>
      <c r="I740" s="113"/>
      <c r="J740" s="113"/>
      <c r="K740" s="113"/>
      <c r="L740" s="113"/>
      <c r="M740" s="113"/>
      <c r="N740" s="113"/>
      <c r="O740" s="113"/>
      <c r="P740" s="114"/>
      <c r="Q740" s="114"/>
      <c r="R740" s="114"/>
      <c r="S740" s="114"/>
      <c r="T740" s="114"/>
      <c r="U740" s="114"/>
      <c r="V740" s="114"/>
      <c r="W740" s="114"/>
      <c r="X740" s="114"/>
      <c r="Y740" s="114"/>
      <c r="Z740" s="114"/>
      <c r="AA740" s="114"/>
      <c r="AB740" s="113"/>
      <c r="AC740" s="113"/>
      <c r="AD740" s="113"/>
    </row>
    <row r="741" spans="2:30">
      <c r="B741" s="113"/>
      <c r="C741" s="113"/>
      <c r="D741" s="113"/>
      <c r="E741" s="113"/>
      <c r="F741" s="113"/>
      <c r="G741" s="113"/>
      <c r="H741" s="113"/>
      <c r="I741" s="113"/>
      <c r="J741" s="113"/>
      <c r="K741" s="113"/>
      <c r="L741" s="113"/>
      <c r="M741" s="113"/>
      <c r="N741" s="113"/>
      <c r="O741" s="113"/>
      <c r="P741" s="114"/>
      <c r="Q741" s="114"/>
      <c r="R741" s="114"/>
      <c r="S741" s="114"/>
      <c r="T741" s="114"/>
      <c r="U741" s="114"/>
      <c r="V741" s="114"/>
      <c r="W741" s="114"/>
      <c r="X741" s="114"/>
      <c r="Y741" s="114"/>
      <c r="Z741" s="114"/>
      <c r="AA741" s="114"/>
      <c r="AB741" s="113"/>
      <c r="AC741" s="113"/>
      <c r="AD741" s="113"/>
    </row>
    <row r="742" spans="2:30">
      <c r="B742" s="113"/>
      <c r="C742" s="113"/>
      <c r="D742" s="113"/>
      <c r="E742" s="113"/>
      <c r="F742" s="113"/>
      <c r="G742" s="113"/>
      <c r="H742" s="113"/>
      <c r="I742" s="113"/>
      <c r="J742" s="113"/>
      <c r="K742" s="113"/>
      <c r="L742" s="113"/>
      <c r="M742" s="113"/>
      <c r="N742" s="113"/>
      <c r="O742" s="113"/>
      <c r="P742" s="114"/>
      <c r="Q742" s="114"/>
      <c r="R742" s="114"/>
      <c r="S742" s="114"/>
      <c r="T742" s="114"/>
      <c r="U742" s="114"/>
      <c r="V742" s="114"/>
      <c r="W742" s="114"/>
      <c r="X742" s="114"/>
      <c r="Y742" s="114"/>
      <c r="Z742" s="114"/>
      <c r="AA742" s="114"/>
      <c r="AB742" s="113"/>
      <c r="AC742" s="113"/>
      <c r="AD742" s="113"/>
    </row>
    <row r="743" spans="2:30">
      <c r="B743" s="113"/>
      <c r="C743" s="113"/>
      <c r="D743" s="113"/>
      <c r="E743" s="113"/>
      <c r="F743" s="113"/>
      <c r="G743" s="113"/>
      <c r="H743" s="113"/>
      <c r="I743" s="113"/>
      <c r="J743" s="113"/>
      <c r="K743" s="113"/>
      <c r="L743" s="113"/>
      <c r="M743" s="113"/>
      <c r="N743" s="113"/>
      <c r="O743" s="113"/>
      <c r="P743" s="114"/>
      <c r="Q743" s="114"/>
      <c r="R743" s="114"/>
      <c r="S743" s="114"/>
      <c r="T743" s="114"/>
      <c r="U743" s="114"/>
      <c r="V743" s="114"/>
      <c r="W743" s="114"/>
      <c r="X743" s="114"/>
      <c r="Y743" s="114"/>
      <c r="Z743" s="114"/>
      <c r="AA743" s="114"/>
      <c r="AB743" s="113"/>
      <c r="AC743" s="113"/>
      <c r="AD743" s="113"/>
    </row>
    <row r="744" spans="2:30">
      <c r="B744" s="113"/>
      <c r="C744" s="113"/>
      <c r="D744" s="113"/>
      <c r="E744" s="113"/>
      <c r="F744" s="113"/>
      <c r="G744" s="113"/>
      <c r="H744" s="113"/>
      <c r="I744" s="113"/>
      <c r="J744" s="113"/>
      <c r="K744" s="113"/>
      <c r="L744" s="113"/>
      <c r="M744" s="113"/>
      <c r="N744" s="113"/>
      <c r="O744" s="113"/>
      <c r="P744" s="114"/>
      <c r="Q744" s="114"/>
      <c r="R744" s="114"/>
      <c r="S744" s="114"/>
      <c r="T744" s="114"/>
      <c r="U744" s="114"/>
      <c r="V744" s="114"/>
      <c r="W744" s="114"/>
      <c r="X744" s="114"/>
      <c r="Y744" s="114"/>
      <c r="Z744" s="114"/>
      <c r="AA744" s="114"/>
      <c r="AB744" s="113"/>
      <c r="AC744" s="113"/>
      <c r="AD744" s="113"/>
    </row>
    <row r="745" spans="2:30">
      <c r="B745" s="113"/>
      <c r="C745" s="113"/>
      <c r="D745" s="113"/>
      <c r="E745" s="113"/>
      <c r="F745" s="113"/>
      <c r="G745" s="113"/>
      <c r="H745" s="113"/>
      <c r="I745" s="113"/>
      <c r="J745" s="113"/>
      <c r="K745" s="113"/>
      <c r="L745" s="113"/>
      <c r="M745" s="113"/>
      <c r="N745" s="113"/>
      <c r="O745" s="113"/>
      <c r="P745" s="114"/>
      <c r="Q745" s="114"/>
      <c r="R745" s="114"/>
      <c r="S745" s="114"/>
      <c r="T745" s="114"/>
      <c r="U745" s="114"/>
      <c r="V745" s="114"/>
      <c r="W745" s="114"/>
      <c r="X745" s="114"/>
      <c r="Y745" s="114"/>
      <c r="Z745" s="114"/>
      <c r="AA745" s="114"/>
      <c r="AB745" s="113"/>
      <c r="AC745" s="113"/>
      <c r="AD745" s="113"/>
    </row>
    <row r="746" spans="2:30">
      <c r="B746" s="113"/>
      <c r="C746" s="113"/>
      <c r="D746" s="113"/>
      <c r="E746" s="113"/>
      <c r="F746" s="113"/>
      <c r="G746" s="113"/>
      <c r="H746" s="113"/>
      <c r="I746" s="113"/>
      <c r="J746" s="113"/>
      <c r="K746" s="113"/>
      <c r="L746" s="113"/>
      <c r="M746" s="113"/>
      <c r="N746" s="113"/>
      <c r="O746" s="113"/>
      <c r="P746" s="114"/>
      <c r="Q746" s="114"/>
      <c r="R746" s="114"/>
      <c r="S746" s="114"/>
      <c r="T746" s="114"/>
      <c r="U746" s="114"/>
      <c r="V746" s="114"/>
      <c r="W746" s="114"/>
      <c r="X746" s="114"/>
      <c r="Y746" s="114"/>
      <c r="Z746" s="114"/>
      <c r="AA746" s="114"/>
      <c r="AB746" s="113"/>
      <c r="AC746" s="113"/>
      <c r="AD746" s="113"/>
    </row>
    <row r="747" spans="2:30">
      <c r="B747" s="113"/>
      <c r="C747" s="113"/>
      <c r="D747" s="113"/>
      <c r="E747" s="113"/>
      <c r="F747" s="113"/>
      <c r="G747" s="113"/>
      <c r="H747" s="113"/>
      <c r="I747" s="113"/>
      <c r="J747" s="113"/>
      <c r="K747" s="113"/>
      <c r="L747" s="113"/>
      <c r="M747" s="113"/>
      <c r="N747" s="113"/>
      <c r="O747" s="113"/>
      <c r="P747" s="114"/>
      <c r="Q747" s="114"/>
      <c r="R747" s="114"/>
      <c r="S747" s="114"/>
      <c r="T747" s="114"/>
      <c r="U747" s="114"/>
      <c r="V747" s="114"/>
      <c r="W747" s="114"/>
      <c r="X747" s="114"/>
      <c r="Y747" s="114"/>
      <c r="Z747" s="114"/>
      <c r="AA747" s="114"/>
      <c r="AB747" s="113"/>
      <c r="AC747" s="113"/>
      <c r="AD747" s="113"/>
    </row>
    <row r="748" spans="2:30">
      <c r="B748" s="113"/>
      <c r="C748" s="113"/>
      <c r="D748" s="113"/>
      <c r="E748" s="113"/>
      <c r="F748" s="113"/>
      <c r="G748" s="113"/>
      <c r="H748" s="113"/>
      <c r="I748" s="113"/>
      <c r="J748" s="113"/>
      <c r="K748" s="113"/>
      <c r="L748" s="113"/>
      <c r="M748" s="113"/>
      <c r="N748" s="113"/>
      <c r="O748" s="113"/>
      <c r="P748" s="114"/>
      <c r="Q748" s="114"/>
      <c r="R748" s="114"/>
      <c r="S748" s="114"/>
      <c r="T748" s="114"/>
      <c r="U748" s="114"/>
      <c r="V748" s="114"/>
      <c r="W748" s="114"/>
      <c r="X748" s="114"/>
      <c r="Y748" s="114"/>
      <c r="Z748" s="114"/>
      <c r="AA748" s="114"/>
      <c r="AB748" s="113"/>
      <c r="AC748" s="113"/>
      <c r="AD748" s="113"/>
    </row>
    <row r="749" spans="2:30">
      <c r="B749" s="113"/>
      <c r="C749" s="113"/>
      <c r="D749" s="113"/>
      <c r="E749" s="113"/>
      <c r="F749" s="113"/>
      <c r="G749" s="113"/>
      <c r="H749" s="113"/>
      <c r="I749" s="113"/>
      <c r="J749" s="113"/>
      <c r="K749" s="113"/>
      <c r="L749" s="113"/>
      <c r="M749" s="113"/>
      <c r="N749" s="113"/>
      <c r="O749" s="113"/>
      <c r="P749" s="114"/>
      <c r="Q749" s="114"/>
      <c r="R749" s="114"/>
      <c r="S749" s="114"/>
      <c r="T749" s="114"/>
      <c r="U749" s="114"/>
      <c r="V749" s="114"/>
      <c r="W749" s="114"/>
      <c r="X749" s="114"/>
      <c r="Y749" s="114"/>
      <c r="Z749" s="114"/>
      <c r="AA749" s="114"/>
      <c r="AB749" s="113"/>
      <c r="AC749" s="113"/>
      <c r="AD749" s="113"/>
    </row>
    <row r="750" spans="2:30">
      <c r="B750" s="113"/>
      <c r="C750" s="113"/>
      <c r="D750" s="113"/>
      <c r="E750" s="113"/>
      <c r="F750" s="113"/>
      <c r="G750" s="113"/>
      <c r="H750" s="113"/>
      <c r="I750" s="113"/>
      <c r="J750" s="113"/>
      <c r="K750" s="113"/>
      <c r="L750" s="113"/>
      <c r="M750" s="113"/>
      <c r="N750" s="113"/>
      <c r="O750" s="113"/>
      <c r="P750" s="114"/>
      <c r="Q750" s="114"/>
      <c r="R750" s="114"/>
      <c r="S750" s="114"/>
      <c r="T750" s="114"/>
      <c r="U750" s="114"/>
      <c r="V750" s="114"/>
      <c r="W750" s="114"/>
      <c r="X750" s="114"/>
      <c r="Y750" s="114"/>
      <c r="Z750" s="114"/>
      <c r="AA750" s="114"/>
      <c r="AB750" s="113"/>
      <c r="AC750" s="113"/>
      <c r="AD750" s="113"/>
    </row>
    <row r="751" spans="2:30">
      <c r="B751" s="113"/>
      <c r="C751" s="113"/>
      <c r="D751" s="113"/>
      <c r="E751" s="113"/>
      <c r="F751" s="113"/>
      <c r="G751" s="113"/>
      <c r="H751" s="113"/>
      <c r="I751" s="113"/>
      <c r="J751" s="113"/>
      <c r="K751" s="113"/>
      <c r="L751" s="113"/>
      <c r="M751" s="113"/>
      <c r="N751" s="113"/>
      <c r="O751" s="113"/>
      <c r="P751" s="114"/>
      <c r="Q751" s="114"/>
      <c r="R751" s="114"/>
      <c r="S751" s="114"/>
      <c r="T751" s="114"/>
      <c r="U751" s="114"/>
      <c r="V751" s="114"/>
      <c r="W751" s="114"/>
      <c r="X751" s="114"/>
      <c r="Y751" s="114"/>
      <c r="Z751" s="114"/>
      <c r="AA751" s="114"/>
      <c r="AB751" s="113"/>
      <c r="AC751" s="113"/>
      <c r="AD751" s="113"/>
    </row>
    <row r="752" spans="2:30">
      <c r="B752" s="113"/>
      <c r="C752" s="113"/>
      <c r="D752" s="113"/>
      <c r="E752" s="113"/>
      <c r="F752" s="113"/>
      <c r="G752" s="113"/>
      <c r="H752" s="113"/>
      <c r="I752" s="113"/>
      <c r="J752" s="113"/>
      <c r="K752" s="113"/>
      <c r="L752" s="113"/>
      <c r="M752" s="113"/>
      <c r="N752" s="113"/>
      <c r="O752" s="113"/>
      <c r="P752" s="114"/>
      <c r="Q752" s="114"/>
      <c r="R752" s="114"/>
      <c r="S752" s="114"/>
      <c r="T752" s="114"/>
      <c r="U752" s="114"/>
      <c r="V752" s="114"/>
      <c r="W752" s="114"/>
      <c r="X752" s="114"/>
      <c r="Y752" s="114"/>
      <c r="Z752" s="114"/>
      <c r="AA752" s="114"/>
      <c r="AB752" s="113"/>
      <c r="AC752" s="113"/>
      <c r="AD752" s="113"/>
    </row>
    <row r="753" spans="2:30">
      <c r="B753" s="113"/>
      <c r="C753" s="113"/>
      <c r="D753" s="113"/>
      <c r="E753" s="113"/>
      <c r="F753" s="113"/>
      <c r="G753" s="113"/>
      <c r="H753" s="113"/>
      <c r="I753" s="113"/>
      <c r="J753" s="113"/>
      <c r="K753" s="113"/>
      <c r="L753" s="113"/>
      <c r="M753" s="113"/>
      <c r="N753" s="113"/>
      <c r="O753" s="113"/>
      <c r="P753" s="114"/>
      <c r="Q753" s="114"/>
      <c r="R753" s="114"/>
      <c r="S753" s="114"/>
      <c r="T753" s="114"/>
      <c r="U753" s="114"/>
      <c r="V753" s="114"/>
      <c r="W753" s="114"/>
      <c r="X753" s="114"/>
      <c r="Y753" s="114"/>
      <c r="Z753" s="114"/>
      <c r="AA753" s="114"/>
      <c r="AB753" s="113"/>
      <c r="AC753" s="113"/>
      <c r="AD753" s="113"/>
    </row>
    <row r="754" spans="2:30">
      <c r="B754" s="113"/>
      <c r="C754" s="113"/>
      <c r="D754" s="113"/>
      <c r="E754" s="113"/>
      <c r="F754" s="113"/>
      <c r="G754" s="113"/>
      <c r="H754" s="113"/>
      <c r="I754" s="113"/>
      <c r="J754" s="113"/>
      <c r="K754" s="113"/>
      <c r="L754" s="113"/>
      <c r="M754" s="113"/>
      <c r="N754" s="113"/>
      <c r="O754" s="113"/>
      <c r="P754" s="114"/>
      <c r="Q754" s="114"/>
      <c r="R754" s="114"/>
      <c r="S754" s="114"/>
      <c r="T754" s="114"/>
      <c r="U754" s="114"/>
      <c r="V754" s="114"/>
      <c r="W754" s="114"/>
      <c r="X754" s="114"/>
      <c r="Y754" s="114"/>
      <c r="Z754" s="114"/>
      <c r="AA754" s="114"/>
      <c r="AB754" s="113"/>
      <c r="AC754" s="113"/>
      <c r="AD754" s="113"/>
    </row>
    <row r="755" spans="2:30">
      <c r="B755" s="113"/>
      <c r="C755" s="113"/>
      <c r="D755" s="113"/>
      <c r="E755" s="113"/>
      <c r="F755" s="113"/>
      <c r="G755" s="113"/>
      <c r="H755" s="113"/>
      <c r="I755" s="113"/>
      <c r="J755" s="113"/>
      <c r="K755" s="113"/>
      <c r="L755" s="113"/>
      <c r="M755" s="113"/>
      <c r="N755" s="113"/>
      <c r="O755" s="113"/>
      <c r="P755" s="114"/>
      <c r="Q755" s="114"/>
      <c r="R755" s="114"/>
      <c r="S755" s="114"/>
      <c r="T755" s="114"/>
      <c r="U755" s="114"/>
      <c r="V755" s="114"/>
      <c r="W755" s="114"/>
      <c r="X755" s="114"/>
      <c r="Y755" s="114"/>
      <c r="Z755" s="114"/>
      <c r="AA755" s="114"/>
      <c r="AB755" s="113"/>
      <c r="AC755" s="113"/>
      <c r="AD755" s="113"/>
    </row>
    <row r="756" spans="2:30">
      <c r="B756" s="113"/>
      <c r="C756" s="113"/>
      <c r="D756" s="113"/>
      <c r="E756" s="113"/>
      <c r="F756" s="113"/>
      <c r="G756" s="113"/>
      <c r="H756" s="113"/>
      <c r="I756" s="113"/>
      <c r="J756" s="113"/>
      <c r="K756" s="113"/>
      <c r="L756" s="113"/>
      <c r="M756" s="113"/>
      <c r="N756" s="113"/>
      <c r="O756" s="113"/>
      <c r="P756" s="114"/>
      <c r="Q756" s="114"/>
      <c r="R756" s="114"/>
      <c r="S756" s="114"/>
      <c r="T756" s="114"/>
      <c r="U756" s="114"/>
      <c r="V756" s="114"/>
      <c r="W756" s="114"/>
      <c r="X756" s="114"/>
      <c r="Y756" s="114"/>
      <c r="Z756" s="114"/>
      <c r="AA756" s="114"/>
      <c r="AB756" s="113"/>
      <c r="AC756" s="113"/>
      <c r="AD756" s="113"/>
    </row>
    <row r="757" spans="2:30">
      <c r="B757" s="113"/>
      <c r="C757" s="113"/>
      <c r="D757" s="113"/>
      <c r="E757" s="113"/>
      <c r="F757" s="113"/>
      <c r="G757" s="113"/>
      <c r="H757" s="113"/>
      <c r="I757" s="113"/>
      <c r="J757" s="113"/>
      <c r="K757" s="113"/>
      <c r="L757" s="113"/>
      <c r="M757" s="113"/>
      <c r="N757" s="113"/>
      <c r="O757" s="113"/>
      <c r="P757" s="114"/>
      <c r="Q757" s="114"/>
      <c r="R757" s="114"/>
      <c r="S757" s="114"/>
      <c r="T757" s="114"/>
      <c r="U757" s="114"/>
      <c r="V757" s="114"/>
      <c r="W757" s="114"/>
      <c r="X757" s="114"/>
      <c r="Y757" s="114"/>
      <c r="Z757" s="114"/>
      <c r="AA757" s="114"/>
      <c r="AB757" s="113"/>
      <c r="AC757" s="113"/>
      <c r="AD757" s="113"/>
    </row>
    <row r="758" spans="2:30">
      <c r="B758" s="113"/>
      <c r="C758" s="113"/>
      <c r="D758" s="113"/>
      <c r="E758" s="113"/>
      <c r="F758" s="113"/>
      <c r="G758" s="113"/>
      <c r="H758" s="113"/>
      <c r="I758" s="113"/>
      <c r="J758" s="113"/>
      <c r="K758" s="113"/>
      <c r="L758" s="113"/>
      <c r="M758" s="113"/>
      <c r="N758" s="113"/>
      <c r="O758" s="113"/>
      <c r="P758" s="114"/>
      <c r="Q758" s="114"/>
      <c r="R758" s="114"/>
      <c r="S758" s="114"/>
      <c r="T758" s="114"/>
      <c r="U758" s="114"/>
      <c r="V758" s="114"/>
      <c r="W758" s="114"/>
      <c r="X758" s="114"/>
      <c r="Y758" s="114"/>
      <c r="Z758" s="114"/>
      <c r="AA758" s="114"/>
      <c r="AB758" s="113"/>
      <c r="AC758" s="113"/>
      <c r="AD758" s="113"/>
    </row>
    <row r="759" spans="2:30">
      <c r="B759" s="113"/>
      <c r="C759" s="113"/>
      <c r="D759" s="113"/>
      <c r="E759" s="113"/>
      <c r="F759" s="113"/>
      <c r="G759" s="113"/>
      <c r="H759" s="113"/>
      <c r="I759" s="113"/>
      <c r="J759" s="113"/>
      <c r="K759" s="113"/>
      <c r="L759" s="113"/>
      <c r="M759" s="113"/>
      <c r="N759" s="113"/>
      <c r="O759" s="113"/>
      <c r="P759" s="114"/>
      <c r="Q759" s="114"/>
      <c r="R759" s="114"/>
      <c r="S759" s="114"/>
      <c r="T759" s="114"/>
      <c r="U759" s="114"/>
      <c r="V759" s="114"/>
      <c r="W759" s="114"/>
      <c r="X759" s="114"/>
      <c r="Y759" s="114"/>
      <c r="Z759" s="114"/>
      <c r="AA759" s="114"/>
      <c r="AB759" s="113"/>
      <c r="AC759" s="113"/>
      <c r="AD759" s="113"/>
    </row>
    <row r="760" spans="2:30">
      <c r="B760" s="113"/>
      <c r="C760" s="113"/>
      <c r="D760" s="113"/>
      <c r="E760" s="113"/>
      <c r="F760" s="113"/>
      <c r="G760" s="113"/>
      <c r="H760" s="113"/>
      <c r="I760" s="113"/>
      <c r="J760" s="113"/>
      <c r="K760" s="113"/>
      <c r="L760" s="113"/>
      <c r="M760" s="113"/>
      <c r="N760" s="113"/>
      <c r="O760" s="113"/>
      <c r="P760" s="114"/>
      <c r="Q760" s="114"/>
      <c r="R760" s="114"/>
      <c r="S760" s="114"/>
      <c r="T760" s="114"/>
      <c r="U760" s="114"/>
      <c r="V760" s="114"/>
      <c r="W760" s="114"/>
      <c r="X760" s="114"/>
      <c r="Y760" s="114"/>
      <c r="Z760" s="114"/>
      <c r="AA760" s="114"/>
      <c r="AB760" s="113"/>
      <c r="AC760" s="113"/>
      <c r="AD760" s="113"/>
    </row>
    <row r="761" spans="2:30">
      <c r="B761" s="113"/>
      <c r="C761" s="113"/>
      <c r="D761" s="113"/>
      <c r="E761" s="113"/>
      <c r="F761" s="113"/>
      <c r="G761" s="113"/>
      <c r="H761" s="113"/>
      <c r="I761" s="113"/>
      <c r="J761" s="113"/>
      <c r="K761" s="113"/>
      <c r="L761" s="113"/>
      <c r="M761" s="113"/>
      <c r="N761" s="113"/>
      <c r="O761" s="113"/>
      <c r="P761" s="114"/>
      <c r="Q761" s="114"/>
      <c r="R761" s="114"/>
      <c r="S761" s="114"/>
      <c r="T761" s="114"/>
      <c r="U761" s="114"/>
      <c r="V761" s="114"/>
      <c r="W761" s="114"/>
      <c r="X761" s="114"/>
      <c r="Y761" s="114"/>
      <c r="Z761" s="114"/>
      <c r="AA761" s="114"/>
      <c r="AB761" s="113"/>
      <c r="AC761" s="113"/>
      <c r="AD761" s="113"/>
    </row>
    <row r="762" spans="2:30">
      <c r="B762" s="113"/>
      <c r="C762" s="113"/>
      <c r="D762" s="113"/>
      <c r="E762" s="113"/>
      <c r="F762" s="113"/>
      <c r="G762" s="113"/>
      <c r="H762" s="113"/>
      <c r="I762" s="113"/>
      <c r="J762" s="113"/>
      <c r="K762" s="113"/>
      <c r="L762" s="113"/>
      <c r="M762" s="113"/>
      <c r="N762" s="113"/>
      <c r="O762" s="113"/>
      <c r="P762" s="114"/>
      <c r="Q762" s="114"/>
      <c r="R762" s="114"/>
      <c r="S762" s="114"/>
      <c r="T762" s="114"/>
      <c r="U762" s="114"/>
      <c r="V762" s="114"/>
      <c r="W762" s="114"/>
      <c r="X762" s="114"/>
      <c r="Y762" s="114"/>
      <c r="Z762" s="114"/>
      <c r="AA762" s="114"/>
      <c r="AB762" s="113"/>
      <c r="AC762" s="113"/>
      <c r="AD762" s="113"/>
    </row>
    <row r="763" spans="2:30">
      <c r="B763" s="113"/>
      <c r="C763" s="113"/>
      <c r="D763" s="113"/>
      <c r="E763" s="113"/>
      <c r="F763" s="113"/>
      <c r="G763" s="113"/>
      <c r="H763" s="113"/>
      <c r="I763" s="113"/>
      <c r="J763" s="113"/>
      <c r="K763" s="113"/>
      <c r="L763" s="113"/>
      <c r="M763" s="113"/>
      <c r="N763" s="113"/>
      <c r="O763" s="113"/>
      <c r="P763" s="114"/>
      <c r="Q763" s="114"/>
      <c r="R763" s="114"/>
      <c r="S763" s="114"/>
      <c r="T763" s="114"/>
      <c r="U763" s="114"/>
      <c r="V763" s="114"/>
      <c r="W763" s="114"/>
      <c r="X763" s="114"/>
      <c r="Y763" s="114"/>
      <c r="Z763" s="114"/>
      <c r="AA763" s="114"/>
      <c r="AB763" s="113"/>
      <c r="AC763" s="113"/>
      <c r="AD763" s="113"/>
    </row>
    <row r="764" spans="2:30">
      <c r="B764" s="113"/>
      <c r="C764" s="113"/>
      <c r="D764" s="113"/>
      <c r="E764" s="113"/>
      <c r="F764" s="113"/>
      <c r="G764" s="113"/>
      <c r="H764" s="113"/>
      <c r="I764" s="113"/>
      <c r="J764" s="113"/>
      <c r="K764" s="113"/>
      <c r="L764" s="113"/>
      <c r="M764" s="113"/>
      <c r="N764" s="113"/>
      <c r="O764" s="113"/>
      <c r="P764" s="114"/>
      <c r="Q764" s="114"/>
      <c r="R764" s="114"/>
      <c r="S764" s="114"/>
      <c r="T764" s="114"/>
      <c r="U764" s="114"/>
      <c r="V764" s="114"/>
      <c r="W764" s="114"/>
      <c r="X764" s="114"/>
      <c r="Y764" s="114"/>
      <c r="Z764" s="114"/>
      <c r="AA764" s="114"/>
      <c r="AB764" s="113"/>
      <c r="AC764" s="113"/>
      <c r="AD764" s="113"/>
    </row>
    <row r="765" spans="2:30">
      <c r="B765" s="113"/>
      <c r="C765" s="113"/>
      <c r="D765" s="113"/>
      <c r="E765" s="113"/>
      <c r="F765" s="113"/>
      <c r="G765" s="113"/>
      <c r="H765" s="113"/>
      <c r="I765" s="113"/>
      <c r="J765" s="113"/>
      <c r="K765" s="113"/>
      <c r="L765" s="113"/>
      <c r="M765" s="113"/>
      <c r="N765" s="113"/>
      <c r="O765" s="113"/>
      <c r="P765" s="114"/>
      <c r="Q765" s="114"/>
      <c r="R765" s="114"/>
      <c r="S765" s="114"/>
      <c r="T765" s="114"/>
      <c r="U765" s="114"/>
      <c r="V765" s="114"/>
      <c r="W765" s="114"/>
      <c r="X765" s="114"/>
      <c r="Y765" s="114"/>
      <c r="Z765" s="114"/>
      <c r="AA765" s="114"/>
      <c r="AB765" s="113"/>
      <c r="AC765" s="113"/>
      <c r="AD765" s="113"/>
    </row>
    <row r="766" spans="2:30">
      <c r="B766" s="113"/>
      <c r="C766" s="113"/>
      <c r="D766" s="113"/>
      <c r="E766" s="113"/>
      <c r="F766" s="113"/>
      <c r="G766" s="113"/>
      <c r="H766" s="113"/>
      <c r="I766" s="113"/>
      <c r="J766" s="113"/>
      <c r="K766" s="113"/>
      <c r="L766" s="113"/>
      <c r="M766" s="113"/>
      <c r="N766" s="113"/>
      <c r="O766" s="113"/>
      <c r="P766" s="114"/>
      <c r="Q766" s="114"/>
      <c r="R766" s="114"/>
      <c r="S766" s="114"/>
      <c r="T766" s="114"/>
      <c r="U766" s="114"/>
      <c r="V766" s="114"/>
      <c r="W766" s="114"/>
      <c r="X766" s="114"/>
      <c r="Y766" s="114"/>
      <c r="Z766" s="114"/>
      <c r="AA766" s="114"/>
      <c r="AB766" s="113"/>
      <c r="AC766" s="113"/>
      <c r="AD766" s="113"/>
    </row>
    <row r="767" spans="2:30">
      <c r="B767" s="113"/>
      <c r="C767" s="113"/>
      <c r="D767" s="113"/>
      <c r="E767" s="113"/>
      <c r="F767" s="113"/>
      <c r="G767" s="113"/>
      <c r="H767" s="113"/>
      <c r="I767" s="113"/>
      <c r="J767" s="113"/>
      <c r="K767" s="113"/>
      <c r="L767" s="113"/>
      <c r="M767" s="113"/>
      <c r="N767" s="113"/>
      <c r="O767" s="113"/>
      <c r="P767" s="114"/>
      <c r="Q767" s="114"/>
      <c r="R767" s="114"/>
      <c r="S767" s="114"/>
      <c r="T767" s="114"/>
      <c r="U767" s="114"/>
      <c r="V767" s="114"/>
      <c r="W767" s="114"/>
      <c r="X767" s="114"/>
      <c r="Y767" s="114"/>
      <c r="Z767" s="114"/>
      <c r="AA767" s="114"/>
      <c r="AB767" s="113"/>
      <c r="AC767" s="113"/>
      <c r="AD767" s="113"/>
    </row>
    <row r="768" spans="2:30">
      <c r="B768" s="113"/>
      <c r="C768" s="113"/>
      <c r="D768" s="113"/>
      <c r="E768" s="113"/>
      <c r="F768" s="113"/>
      <c r="G768" s="113"/>
      <c r="H768" s="113"/>
      <c r="I768" s="113"/>
      <c r="J768" s="113"/>
      <c r="K768" s="113"/>
      <c r="L768" s="113"/>
      <c r="M768" s="113"/>
      <c r="N768" s="113"/>
      <c r="O768" s="113"/>
      <c r="P768" s="114"/>
      <c r="Q768" s="114"/>
      <c r="R768" s="114"/>
      <c r="S768" s="114"/>
      <c r="T768" s="114"/>
      <c r="U768" s="114"/>
      <c r="V768" s="114"/>
      <c r="W768" s="114"/>
      <c r="X768" s="114"/>
      <c r="Y768" s="114"/>
      <c r="Z768" s="114"/>
      <c r="AA768" s="114"/>
      <c r="AB768" s="113"/>
      <c r="AC768" s="113"/>
      <c r="AD768" s="113"/>
    </row>
    <row r="769" spans="2:30">
      <c r="B769" s="113"/>
      <c r="C769" s="113"/>
      <c r="D769" s="113"/>
      <c r="E769" s="113"/>
      <c r="F769" s="113"/>
      <c r="G769" s="113"/>
      <c r="H769" s="113"/>
      <c r="I769" s="113"/>
      <c r="J769" s="113"/>
      <c r="K769" s="113"/>
      <c r="L769" s="113"/>
      <c r="M769" s="113"/>
      <c r="N769" s="113"/>
      <c r="O769" s="113"/>
      <c r="P769" s="114"/>
      <c r="Q769" s="114"/>
      <c r="R769" s="114"/>
      <c r="S769" s="114"/>
      <c r="T769" s="114"/>
      <c r="U769" s="114"/>
      <c r="V769" s="114"/>
      <c r="W769" s="114"/>
      <c r="X769" s="114"/>
      <c r="Y769" s="114"/>
      <c r="Z769" s="114"/>
      <c r="AA769" s="114"/>
      <c r="AB769" s="113"/>
      <c r="AC769" s="113"/>
      <c r="AD769" s="113"/>
    </row>
    <row r="770" spans="2:30">
      <c r="B770" s="113"/>
      <c r="C770" s="113"/>
      <c r="D770" s="113"/>
      <c r="E770" s="113"/>
      <c r="F770" s="113"/>
      <c r="G770" s="113"/>
      <c r="H770" s="113"/>
      <c r="I770" s="113"/>
      <c r="J770" s="113"/>
      <c r="K770" s="113"/>
      <c r="L770" s="113"/>
      <c r="M770" s="113"/>
      <c r="N770" s="113"/>
      <c r="O770" s="113"/>
      <c r="P770" s="114"/>
      <c r="Q770" s="114"/>
      <c r="R770" s="114"/>
      <c r="S770" s="114"/>
      <c r="T770" s="114"/>
      <c r="U770" s="114"/>
      <c r="V770" s="114"/>
      <c r="W770" s="114"/>
      <c r="X770" s="114"/>
      <c r="Y770" s="114"/>
      <c r="Z770" s="114"/>
      <c r="AA770" s="114"/>
      <c r="AB770" s="113"/>
      <c r="AC770" s="113"/>
      <c r="AD770" s="113"/>
    </row>
    <row r="771" spans="2:30">
      <c r="B771" s="113"/>
      <c r="C771" s="113"/>
      <c r="D771" s="113"/>
      <c r="E771" s="113"/>
      <c r="F771" s="113"/>
      <c r="G771" s="113"/>
      <c r="H771" s="113"/>
      <c r="I771" s="113"/>
      <c r="J771" s="113"/>
      <c r="K771" s="113"/>
      <c r="L771" s="113"/>
      <c r="M771" s="113"/>
      <c r="N771" s="113"/>
      <c r="O771" s="113"/>
      <c r="P771" s="114"/>
      <c r="Q771" s="114"/>
      <c r="R771" s="114"/>
      <c r="S771" s="114"/>
      <c r="T771" s="114"/>
      <c r="U771" s="114"/>
      <c r="V771" s="114"/>
      <c r="W771" s="114"/>
      <c r="X771" s="114"/>
      <c r="Y771" s="114"/>
      <c r="Z771" s="114"/>
      <c r="AA771" s="114"/>
      <c r="AB771" s="113"/>
      <c r="AC771" s="113"/>
      <c r="AD771" s="113"/>
    </row>
    <row r="772" spans="2:30">
      <c r="B772" s="113"/>
      <c r="C772" s="113"/>
      <c r="D772" s="113"/>
      <c r="E772" s="113"/>
      <c r="F772" s="113"/>
      <c r="G772" s="113"/>
      <c r="H772" s="113"/>
      <c r="I772" s="113"/>
      <c r="J772" s="113"/>
      <c r="K772" s="113"/>
      <c r="L772" s="113"/>
      <c r="M772" s="113"/>
      <c r="N772" s="113"/>
      <c r="O772" s="113"/>
      <c r="P772" s="114"/>
      <c r="Q772" s="114"/>
      <c r="R772" s="114"/>
      <c r="S772" s="114"/>
      <c r="T772" s="114"/>
      <c r="U772" s="114"/>
      <c r="V772" s="114"/>
      <c r="W772" s="114"/>
      <c r="X772" s="114"/>
      <c r="Y772" s="114"/>
      <c r="Z772" s="114"/>
      <c r="AA772" s="114"/>
      <c r="AB772" s="113"/>
      <c r="AC772" s="113"/>
      <c r="AD772" s="113"/>
    </row>
    <row r="773" spans="2:30">
      <c r="B773" s="113"/>
      <c r="C773" s="113"/>
      <c r="D773" s="113"/>
      <c r="E773" s="113"/>
      <c r="F773" s="113"/>
      <c r="G773" s="113"/>
      <c r="H773" s="113"/>
      <c r="I773" s="113"/>
      <c r="J773" s="113"/>
      <c r="K773" s="113"/>
      <c r="L773" s="113"/>
      <c r="M773" s="113"/>
      <c r="N773" s="113"/>
      <c r="O773" s="113"/>
      <c r="P773" s="114"/>
      <c r="Q773" s="114"/>
      <c r="R773" s="114"/>
      <c r="S773" s="114"/>
      <c r="T773" s="114"/>
      <c r="U773" s="114"/>
      <c r="V773" s="114"/>
      <c r="W773" s="114"/>
      <c r="X773" s="114"/>
      <c r="Y773" s="114"/>
      <c r="Z773" s="114"/>
      <c r="AA773" s="114"/>
      <c r="AB773" s="113"/>
      <c r="AC773" s="113"/>
      <c r="AD773" s="113"/>
    </row>
    <row r="774" spans="2:30">
      <c r="B774" s="113"/>
      <c r="C774" s="113"/>
      <c r="D774" s="113"/>
      <c r="E774" s="113"/>
      <c r="F774" s="113"/>
      <c r="G774" s="113"/>
      <c r="H774" s="113"/>
      <c r="I774" s="113"/>
      <c r="J774" s="113"/>
      <c r="K774" s="113"/>
      <c r="L774" s="113"/>
      <c r="M774" s="113"/>
      <c r="N774" s="113"/>
      <c r="O774" s="113"/>
      <c r="P774" s="114"/>
      <c r="Q774" s="114"/>
      <c r="R774" s="114"/>
      <c r="S774" s="114"/>
      <c r="T774" s="114"/>
      <c r="U774" s="114"/>
      <c r="V774" s="114"/>
      <c r="W774" s="114"/>
      <c r="X774" s="114"/>
      <c r="Y774" s="114"/>
      <c r="Z774" s="114"/>
      <c r="AA774" s="114"/>
      <c r="AB774" s="113"/>
      <c r="AC774" s="113"/>
      <c r="AD774" s="113"/>
    </row>
    <row r="775" spans="2:30">
      <c r="B775" s="113"/>
      <c r="C775" s="113"/>
      <c r="D775" s="113"/>
      <c r="E775" s="113"/>
      <c r="F775" s="113"/>
      <c r="G775" s="113"/>
      <c r="H775" s="113"/>
      <c r="I775" s="113"/>
      <c r="J775" s="113"/>
      <c r="K775" s="113"/>
      <c r="L775" s="113"/>
      <c r="M775" s="113"/>
      <c r="N775" s="113"/>
      <c r="O775" s="113"/>
      <c r="P775" s="114"/>
      <c r="Q775" s="114"/>
      <c r="R775" s="114"/>
      <c r="S775" s="114"/>
      <c r="T775" s="114"/>
      <c r="U775" s="114"/>
      <c r="V775" s="114"/>
      <c r="W775" s="114"/>
      <c r="X775" s="114"/>
      <c r="Y775" s="114"/>
      <c r="Z775" s="114"/>
      <c r="AA775" s="114"/>
      <c r="AB775" s="113"/>
      <c r="AC775" s="113"/>
      <c r="AD775" s="113"/>
    </row>
    <row r="776" spans="2:30">
      <c r="B776" s="113"/>
      <c r="C776" s="113"/>
      <c r="D776" s="113"/>
      <c r="E776" s="113"/>
      <c r="F776" s="113"/>
      <c r="G776" s="113"/>
      <c r="H776" s="113"/>
      <c r="I776" s="113"/>
      <c r="J776" s="113"/>
      <c r="K776" s="113"/>
      <c r="L776" s="113"/>
      <c r="M776" s="113"/>
      <c r="N776" s="113"/>
      <c r="O776" s="113"/>
      <c r="P776" s="114"/>
      <c r="Q776" s="114"/>
      <c r="R776" s="114"/>
      <c r="S776" s="114"/>
      <c r="T776" s="114"/>
      <c r="U776" s="114"/>
      <c r="V776" s="114"/>
      <c r="W776" s="114"/>
      <c r="X776" s="114"/>
      <c r="Y776" s="114"/>
      <c r="Z776" s="114"/>
      <c r="AA776" s="114"/>
      <c r="AB776" s="113"/>
      <c r="AC776" s="113"/>
      <c r="AD776" s="113"/>
    </row>
    <row r="777" spans="2:30">
      <c r="B777" s="113"/>
      <c r="C777" s="113"/>
      <c r="D777" s="113"/>
      <c r="E777" s="113"/>
      <c r="F777" s="113"/>
      <c r="G777" s="113"/>
      <c r="H777" s="113"/>
      <c r="I777" s="113"/>
      <c r="J777" s="113"/>
      <c r="K777" s="113"/>
      <c r="L777" s="113"/>
      <c r="M777" s="113"/>
      <c r="N777" s="113"/>
      <c r="O777" s="113"/>
      <c r="P777" s="114"/>
      <c r="Q777" s="114"/>
      <c r="R777" s="114"/>
      <c r="S777" s="114"/>
      <c r="T777" s="114"/>
      <c r="U777" s="114"/>
      <c r="V777" s="114"/>
      <c r="W777" s="114"/>
      <c r="X777" s="114"/>
      <c r="Y777" s="114"/>
      <c r="Z777" s="114"/>
      <c r="AA777" s="114"/>
      <c r="AB777" s="113"/>
      <c r="AC777" s="113"/>
      <c r="AD777" s="113"/>
    </row>
    <row r="778" spans="2:30">
      <c r="B778" s="113"/>
      <c r="C778" s="113"/>
      <c r="D778" s="113"/>
      <c r="E778" s="113"/>
      <c r="F778" s="113"/>
      <c r="G778" s="113"/>
      <c r="H778" s="113"/>
      <c r="I778" s="113"/>
      <c r="J778" s="113"/>
      <c r="K778" s="113"/>
      <c r="L778" s="113"/>
      <c r="M778" s="113"/>
      <c r="N778" s="113"/>
      <c r="O778" s="113"/>
      <c r="P778" s="114"/>
      <c r="Q778" s="114"/>
      <c r="R778" s="114"/>
      <c r="S778" s="114"/>
      <c r="T778" s="114"/>
      <c r="U778" s="114"/>
      <c r="V778" s="114"/>
      <c r="W778" s="114"/>
      <c r="X778" s="114"/>
      <c r="Y778" s="114"/>
      <c r="Z778" s="114"/>
      <c r="AA778" s="114"/>
      <c r="AB778" s="113"/>
      <c r="AC778" s="113"/>
      <c r="AD778" s="113"/>
    </row>
    <row r="779" spans="2:30">
      <c r="B779" s="113"/>
      <c r="C779" s="113"/>
      <c r="D779" s="113"/>
      <c r="E779" s="113"/>
      <c r="F779" s="113"/>
      <c r="G779" s="113"/>
      <c r="H779" s="113"/>
      <c r="I779" s="113"/>
      <c r="J779" s="113"/>
      <c r="K779" s="113"/>
      <c r="L779" s="113"/>
      <c r="M779" s="113"/>
      <c r="N779" s="113"/>
      <c r="O779" s="113"/>
      <c r="P779" s="114"/>
      <c r="Q779" s="114"/>
      <c r="R779" s="114"/>
      <c r="S779" s="114"/>
      <c r="T779" s="114"/>
      <c r="U779" s="114"/>
      <c r="V779" s="114"/>
      <c r="W779" s="114"/>
      <c r="X779" s="114"/>
      <c r="Y779" s="114"/>
      <c r="Z779" s="114"/>
      <c r="AA779" s="114"/>
      <c r="AB779" s="113"/>
      <c r="AC779" s="113"/>
      <c r="AD779" s="113"/>
    </row>
    <row r="780" spans="2:30">
      <c r="B780" s="113"/>
      <c r="C780" s="113"/>
      <c r="D780" s="113"/>
      <c r="E780" s="113"/>
      <c r="F780" s="113"/>
      <c r="G780" s="113"/>
      <c r="H780" s="113"/>
      <c r="I780" s="113"/>
      <c r="J780" s="113"/>
      <c r="K780" s="113"/>
      <c r="L780" s="113"/>
      <c r="M780" s="113"/>
      <c r="N780" s="113"/>
      <c r="O780" s="113"/>
      <c r="P780" s="114"/>
      <c r="Q780" s="114"/>
      <c r="R780" s="114"/>
      <c r="S780" s="114"/>
      <c r="T780" s="114"/>
      <c r="U780" s="114"/>
      <c r="V780" s="114"/>
      <c r="W780" s="114"/>
      <c r="X780" s="114"/>
      <c r="Y780" s="114"/>
      <c r="Z780" s="114"/>
      <c r="AA780" s="114"/>
      <c r="AB780" s="113"/>
      <c r="AC780" s="113"/>
      <c r="AD780" s="113"/>
    </row>
    <row r="781" spans="2:30">
      <c r="B781" s="113"/>
      <c r="C781" s="113"/>
      <c r="D781" s="113"/>
      <c r="E781" s="113"/>
      <c r="F781" s="113"/>
      <c r="G781" s="113"/>
      <c r="H781" s="113"/>
      <c r="I781" s="113"/>
      <c r="J781" s="113"/>
      <c r="K781" s="113"/>
      <c r="L781" s="113"/>
      <c r="M781" s="113"/>
      <c r="N781" s="113"/>
      <c r="O781" s="113"/>
      <c r="P781" s="114"/>
      <c r="Q781" s="114"/>
      <c r="R781" s="114"/>
      <c r="S781" s="114"/>
      <c r="T781" s="114"/>
      <c r="U781" s="114"/>
      <c r="V781" s="114"/>
      <c r="W781" s="114"/>
      <c r="X781" s="114"/>
      <c r="Y781" s="114"/>
      <c r="Z781" s="114"/>
      <c r="AA781" s="114"/>
      <c r="AB781" s="113"/>
      <c r="AC781" s="113"/>
      <c r="AD781" s="113"/>
    </row>
    <row r="782" spans="2:30">
      <c r="B782" s="113"/>
      <c r="C782" s="113"/>
      <c r="D782" s="113"/>
      <c r="E782" s="113"/>
      <c r="F782" s="113"/>
      <c r="G782" s="113"/>
      <c r="H782" s="113"/>
      <c r="I782" s="113"/>
      <c r="J782" s="113"/>
      <c r="K782" s="113"/>
      <c r="L782" s="113"/>
      <c r="M782" s="113"/>
      <c r="N782" s="113"/>
      <c r="O782" s="113"/>
      <c r="P782" s="114"/>
      <c r="Q782" s="114"/>
      <c r="R782" s="114"/>
      <c r="S782" s="114"/>
      <c r="T782" s="114"/>
      <c r="U782" s="114"/>
      <c r="V782" s="114"/>
      <c r="W782" s="114"/>
      <c r="X782" s="114"/>
      <c r="Y782" s="114"/>
      <c r="Z782" s="114"/>
      <c r="AA782" s="114"/>
      <c r="AB782" s="113"/>
      <c r="AC782" s="113"/>
      <c r="AD782" s="113"/>
    </row>
    <row r="783" spans="2:30">
      <c r="B783" s="113"/>
      <c r="C783" s="113"/>
      <c r="D783" s="113"/>
      <c r="E783" s="113"/>
      <c r="F783" s="113"/>
      <c r="G783" s="113"/>
      <c r="H783" s="113"/>
      <c r="I783" s="113"/>
      <c r="J783" s="113"/>
      <c r="K783" s="113"/>
      <c r="L783" s="113"/>
      <c r="M783" s="113"/>
      <c r="N783" s="113"/>
      <c r="O783" s="113"/>
      <c r="P783" s="114"/>
      <c r="Q783" s="114"/>
      <c r="R783" s="114"/>
      <c r="S783" s="114"/>
      <c r="T783" s="114"/>
      <c r="U783" s="114"/>
      <c r="V783" s="114"/>
      <c r="W783" s="114"/>
      <c r="X783" s="114"/>
      <c r="Y783" s="114"/>
      <c r="Z783" s="114"/>
      <c r="AA783" s="114"/>
      <c r="AB783" s="113"/>
      <c r="AC783" s="113"/>
      <c r="AD783" s="113"/>
    </row>
    <row r="784" spans="2:30">
      <c r="B784" s="113"/>
      <c r="C784" s="113"/>
      <c r="D784" s="113"/>
      <c r="E784" s="113"/>
      <c r="F784" s="113"/>
      <c r="G784" s="113"/>
      <c r="H784" s="113"/>
      <c r="I784" s="113"/>
      <c r="J784" s="113"/>
      <c r="K784" s="113"/>
      <c r="L784" s="113"/>
      <c r="M784" s="113"/>
      <c r="N784" s="113"/>
      <c r="O784" s="113"/>
      <c r="P784" s="114"/>
      <c r="Q784" s="114"/>
      <c r="R784" s="114"/>
      <c r="S784" s="114"/>
      <c r="T784" s="114"/>
      <c r="U784" s="114"/>
      <c r="V784" s="114"/>
      <c r="W784" s="114"/>
      <c r="X784" s="114"/>
      <c r="Y784" s="114"/>
      <c r="Z784" s="114"/>
      <c r="AA784" s="114"/>
      <c r="AB784" s="113"/>
      <c r="AC784" s="113"/>
      <c r="AD784" s="113"/>
    </row>
    <row r="785" spans="2:30">
      <c r="B785" s="113"/>
      <c r="C785" s="113"/>
      <c r="D785" s="113"/>
      <c r="E785" s="113"/>
      <c r="F785" s="113"/>
      <c r="G785" s="113"/>
      <c r="H785" s="113"/>
      <c r="I785" s="113"/>
      <c r="J785" s="113"/>
      <c r="K785" s="113"/>
      <c r="L785" s="113"/>
      <c r="M785" s="113"/>
      <c r="N785" s="113"/>
      <c r="O785" s="113"/>
      <c r="P785" s="114"/>
      <c r="Q785" s="114"/>
      <c r="R785" s="114"/>
      <c r="S785" s="114"/>
      <c r="T785" s="114"/>
      <c r="U785" s="114"/>
      <c r="V785" s="114"/>
      <c r="W785" s="114"/>
      <c r="X785" s="114"/>
      <c r="Y785" s="114"/>
      <c r="Z785" s="114"/>
      <c r="AA785" s="114"/>
      <c r="AB785" s="113"/>
      <c r="AC785" s="113"/>
      <c r="AD785" s="113"/>
    </row>
    <row r="786" spans="2:30">
      <c r="B786" s="113"/>
      <c r="C786" s="113"/>
      <c r="D786" s="113"/>
      <c r="E786" s="113"/>
      <c r="F786" s="113"/>
      <c r="G786" s="113"/>
      <c r="H786" s="113"/>
      <c r="I786" s="113"/>
      <c r="J786" s="113"/>
      <c r="K786" s="113"/>
      <c r="L786" s="113"/>
      <c r="M786" s="113"/>
      <c r="N786" s="113"/>
      <c r="O786" s="113"/>
      <c r="P786" s="114"/>
      <c r="Q786" s="114"/>
      <c r="R786" s="114"/>
      <c r="S786" s="114"/>
      <c r="T786" s="114"/>
      <c r="U786" s="114"/>
      <c r="V786" s="114"/>
      <c r="W786" s="114"/>
      <c r="X786" s="114"/>
      <c r="Y786" s="114"/>
      <c r="Z786" s="114"/>
      <c r="AA786" s="114"/>
      <c r="AB786" s="113"/>
      <c r="AC786" s="113"/>
      <c r="AD786" s="113"/>
    </row>
    <row r="787" spans="2:30">
      <c r="B787" s="113"/>
      <c r="C787" s="113"/>
      <c r="D787" s="113"/>
      <c r="E787" s="113"/>
      <c r="F787" s="113"/>
      <c r="G787" s="113"/>
      <c r="H787" s="113"/>
      <c r="I787" s="113"/>
      <c r="J787" s="113"/>
      <c r="K787" s="113"/>
      <c r="L787" s="113"/>
      <c r="M787" s="113"/>
      <c r="N787" s="113"/>
      <c r="O787" s="113"/>
      <c r="P787" s="114"/>
      <c r="Q787" s="114"/>
      <c r="R787" s="114"/>
      <c r="S787" s="114"/>
      <c r="T787" s="114"/>
      <c r="U787" s="114"/>
      <c r="V787" s="114"/>
      <c r="W787" s="114"/>
      <c r="X787" s="114"/>
      <c r="Y787" s="114"/>
      <c r="Z787" s="114"/>
      <c r="AA787" s="114"/>
      <c r="AB787" s="113"/>
      <c r="AC787" s="113"/>
      <c r="AD787" s="113"/>
    </row>
    <row r="788" spans="2:30">
      <c r="B788" s="113"/>
      <c r="C788" s="113"/>
      <c r="D788" s="113"/>
      <c r="E788" s="113"/>
      <c r="F788" s="113"/>
      <c r="G788" s="113"/>
      <c r="H788" s="113"/>
      <c r="I788" s="113"/>
      <c r="J788" s="113"/>
      <c r="K788" s="113"/>
      <c r="L788" s="113"/>
      <c r="M788" s="113"/>
      <c r="N788" s="113"/>
      <c r="O788" s="113"/>
      <c r="P788" s="114"/>
      <c r="Q788" s="114"/>
      <c r="R788" s="114"/>
      <c r="S788" s="114"/>
      <c r="T788" s="114"/>
      <c r="U788" s="114"/>
      <c r="V788" s="114"/>
      <c r="W788" s="114"/>
      <c r="X788" s="114"/>
      <c r="Y788" s="114"/>
      <c r="Z788" s="114"/>
      <c r="AA788" s="114"/>
      <c r="AB788" s="113"/>
      <c r="AC788" s="113"/>
      <c r="AD788" s="113"/>
    </row>
    <row r="789" spans="2:30">
      <c r="B789" s="113"/>
      <c r="C789" s="113"/>
      <c r="D789" s="113"/>
      <c r="E789" s="113"/>
      <c r="F789" s="113"/>
      <c r="G789" s="113"/>
      <c r="H789" s="113"/>
      <c r="I789" s="113"/>
      <c r="J789" s="113"/>
      <c r="K789" s="113"/>
      <c r="L789" s="113"/>
      <c r="M789" s="113"/>
      <c r="N789" s="113"/>
      <c r="O789" s="113"/>
      <c r="P789" s="114"/>
      <c r="Q789" s="114"/>
      <c r="R789" s="114"/>
      <c r="S789" s="114"/>
      <c r="T789" s="114"/>
      <c r="U789" s="114"/>
      <c r="V789" s="114"/>
      <c r="W789" s="114"/>
      <c r="X789" s="114"/>
      <c r="Y789" s="114"/>
      <c r="Z789" s="114"/>
      <c r="AA789" s="114"/>
      <c r="AB789" s="113"/>
      <c r="AC789" s="113"/>
      <c r="AD789" s="113"/>
    </row>
    <row r="790" spans="2:30">
      <c r="B790" s="113"/>
      <c r="C790" s="113"/>
      <c r="D790" s="113"/>
      <c r="E790" s="113"/>
      <c r="F790" s="113"/>
      <c r="G790" s="113"/>
      <c r="H790" s="113"/>
      <c r="I790" s="113"/>
      <c r="J790" s="113"/>
      <c r="K790" s="113"/>
      <c r="L790" s="113"/>
      <c r="M790" s="113"/>
      <c r="N790" s="113"/>
      <c r="O790" s="113"/>
      <c r="P790" s="114"/>
      <c r="Q790" s="114"/>
      <c r="R790" s="114"/>
      <c r="S790" s="114"/>
      <c r="T790" s="114"/>
      <c r="U790" s="114"/>
      <c r="V790" s="114"/>
      <c r="W790" s="114"/>
      <c r="X790" s="114"/>
      <c r="Y790" s="114"/>
      <c r="Z790" s="114"/>
      <c r="AA790" s="114"/>
      <c r="AB790" s="113"/>
      <c r="AC790" s="113"/>
      <c r="AD790" s="113"/>
    </row>
    <row r="791" spans="2:30">
      <c r="B791" s="113"/>
      <c r="C791" s="113"/>
      <c r="D791" s="113"/>
      <c r="E791" s="113"/>
      <c r="F791" s="113"/>
      <c r="G791" s="113"/>
      <c r="H791" s="113"/>
      <c r="I791" s="113"/>
      <c r="J791" s="113"/>
      <c r="K791" s="113"/>
      <c r="L791" s="113"/>
      <c r="M791" s="113"/>
      <c r="N791" s="113"/>
      <c r="O791" s="113"/>
      <c r="P791" s="114"/>
      <c r="Q791" s="114"/>
      <c r="R791" s="114"/>
      <c r="S791" s="114"/>
      <c r="T791" s="114"/>
      <c r="U791" s="114"/>
      <c r="V791" s="114"/>
      <c r="W791" s="114"/>
      <c r="X791" s="114"/>
      <c r="Y791" s="114"/>
      <c r="Z791" s="114"/>
      <c r="AA791" s="114"/>
      <c r="AB791" s="113"/>
      <c r="AC791" s="113"/>
      <c r="AD791" s="113"/>
    </row>
    <row r="792" spans="2:30">
      <c r="B792" s="113"/>
      <c r="C792" s="113"/>
      <c r="D792" s="113"/>
      <c r="E792" s="113"/>
      <c r="F792" s="113"/>
      <c r="G792" s="113"/>
      <c r="H792" s="113"/>
      <c r="I792" s="113"/>
      <c r="J792" s="113"/>
      <c r="K792" s="113"/>
      <c r="L792" s="113"/>
      <c r="M792" s="113"/>
      <c r="N792" s="113"/>
      <c r="O792" s="113"/>
      <c r="P792" s="114"/>
      <c r="Q792" s="114"/>
      <c r="R792" s="114"/>
      <c r="S792" s="114"/>
      <c r="T792" s="114"/>
      <c r="U792" s="114"/>
      <c r="V792" s="114"/>
      <c r="W792" s="114"/>
      <c r="X792" s="114"/>
      <c r="Y792" s="114"/>
      <c r="Z792" s="114"/>
      <c r="AA792" s="114"/>
      <c r="AB792" s="113"/>
      <c r="AC792" s="113"/>
      <c r="AD792" s="113"/>
    </row>
    <row r="793" spans="2:30">
      <c r="B793" s="113"/>
      <c r="C793" s="113"/>
      <c r="D793" s="113"/>
      <c r="E793" s="113"/>
      <c r="F793" s="113"/>
      <c r="G793" s="113"/>
      <c r="H793" s="113"/>
      <c r="I793" s="113"/>
      <c r="J793" s="113"/>
      <c r="K793" s="113"/>
      <c r="L793" s="113"/>
      <c r="M793" s="113"/>
      <c r="N793" s="113"/>
      <c r="O793" s="113"/>
      <c r="P793" s="114"/>
      <c r="Q793" s="114"/>
      <c r="R793" s="114"/>
      <c r="S793" s="114"/>
      <c r="T793" s="114"/>
      <c r="U793" s="114"/>
      <c r="V793" s="114"/>
      <c r="W793" s="114"/>
      <c r="X793" s="114"/>
      <c r="Y793" s="114"/>
      <c r="Z793" s="114"/>
      <c r="AA793" s="114"/>
      <c r="AB793" s="113"/>
      <c r="AC793" s="113"/>
      <c r="AD793" s="113"/>
    </row>
    <row r="794" spans="2:30">
      <c r="B794" s="113"/>
      <c r="C794" s="113"/>
      <c r="D794" s="113"/>
      <c r="E794" s="113"/>
      <c r="F794" s="113"/>
      <c r="G794" s="113"/>
      <c r="H794" s="113"/>
      <c r="I794" s="113"/>
      <c r="J794" s="113"/>
      <c r="K794" s="113"/>
      <c r="L794" s="113"/>
      <c r="M794" s="113"/>
      <c r="N794" s="113"/>
      <c r="O794" s="113"/>
      <c r="P794" s="114"/>
      <c r="Q794" s="114"/>
      <c r="R794" s="114"/>
      <c r="S794" s="114"/>
      <c r="T794" s="114"/>
      <c r="U794" s="114"/>
      <c r="V794" s="114"/>
      <c r="W794" s="114"/>
      <c r="X794" s="114"/>
      <c r="Y794" s="114"/>
      <c r="Z794" s="114"/>
      <c r="AA794" s="114"/>
      <c r="AB794" s="113"/>
      <c r="AC794" s="113"/>
      <c r="AD794" s="113"/>
    </row>
    <row r="795" spans="2:30">
      <c r="B795" s="113"/>
      <c r="C795" s="113"/>
      <c r="D795" s="113"/>
      <c r="E795" s="113"/>
      <c r="F795" s="113"/>
      <c r="G795" s="113"/>
      <c r="H795" s="113"/>
      <c r="I795" s="113"/>
      <c r="J795" s="113"/>
      <c r="K795" s="113"/>
      <c r="L795" s="113"/>
      <c r="M795" s="113"/>
      <c r="N795" s="113"/>
      <c r="O795" s="113"/>
      <c r="P795" s="114"/>
      <c r="Q795" s="114"/>
      <c r="R795" s="114"/>
      <c r="S795" s="114"/>
      <c r="T795" s="114"/>
      <c r="U795" s="114"/>
      <c r="V795" s="114"/>
      <c r="W795" s="114"/>
      <c r="X795" s="114"/>
      <c r="Y795" s="114"/>
      <c r="Z795" s="114"/>
      <c r="AA795" s="114"/>
      <c r="AB795" s="113"/>
      <c r="AC795" s="113"/>
      <c r="AD795" s="113"/>
    </row>
    <row r="796" spans="2:30">
      <c r="B796" s="113"/>
      <c r="C796" s="113"/>
      <c r="D796" s="113"/>
      <c r="E796" s="113"/>
      <c r="F796" s="113"/>
      <c r="G796" s="113"/>
      <c r="H796" s="113"/>
      <c r="I796" s="113"/>
      <c r="J796" s="113"/>
      <c r="K796" s="113"/>
      <c r="L796" s="113"/>
      <c r="M796" s="113"/>
      <c r="N796" s="113"/>
      <c r="O796" s="113"/>
      <c r="P796" s="114"/>
      <c r="Q796" s="114"/>
      <c r="R796" s="114"/>
      <c r="S796" s="114"/>
      <c r="T796" s="114"/>
      <c r="U796" s="114"/>
      <c r="V796" s="114"/>
      <c r="W796" s="114"/>
      <c r="X796" s="114"/>
      <c r="Y796" s="114"/>
      <c r="Z796" s="114"/>
      <c r="AA796" s="114"/>
      <c r="AB796" s="113"/>
      <c r="AC796" s="113"/>
      <c r="AD796" s="113"/>
    </row>
    <row r="797" spans="2:30">
      <c r="B797" s="113"/>
      <c r="C797" s="113"/>
      <c r="D797" s="113"/>
      <c r="E797" s="113"/>
      <c r="F797" s="113"/>
      <c r="G797" s="113"/>
      <c r="H797" s="113"/>
      <c r="I797" s="113"/>
      <c r="J797" s="113"/>
      <c r="K797" s="113"/>
      <c r="L797" s="113"/>
      <c r="M797" s="113"/>
      <c r="N797" s="113"/>
      <c r="O797" s="113"/>
      <c r="P797" s="114"/>
      <c r="Q797" s="114"/>
      <c r="R797" s="114"/>
      <c r="S797" s="114"/>
      <c r="T797" s="114"/>
      <c r="U797" s="114"/>
      <c r="V797" s="114"/>
      <c r="W797" s="114"/>
      <c r="X797" s="114"/>
      <c r="Y797" s="114"/>
      <c r="Z797" s="114"/>
      <c r="AA797" s="114"/>
      <c r="AB797" s="113"/>
      <c r="AC797" s="113"/>
      <c r="AD797" s="113"/>
    </row>
    <row r="798" spans="2:30">
      <c r="B798" s="113"/>
      <c r="C798" s="113"/>
      <c r="D798" s="113"/>
      <c r="E798" s="113"/>
      <c r="F798" s="113"/>
      <c r="G798" s="113"/>
      <c r="H798" s="113"/>
      <c r="I798" s="113"/>
      <c r="J798" s="113"/>
      <c r="K798" s="113"/>
      <c r="L798" s="113"/>
      <c r="M798" s="113"/>
      <c r="N798" s="113"/>
      <c r="O798" s="113"/>
      <c r="P798" s="114"/>
      <c r="Q798" s="114"/>
      <c r="R798" s="114"/>
      <c r="S798" s="114"/>
      <c r="T798" s="114"/>
      <c r="U798" s="114"/>
      <c r="V798" s="114"/>
      <c r="W798" s="114"/>
      <c r="X798" s="114"/>
      <c r="Y798" s="114"/>
      <c r="Z798" s="114"/>
      <c r="AA798" s="114"/>
      <c r="AB798" s="113"/>
      <c r="AC798" s="113"/>
      <c r="AD798" s="113"/>
    </row>
    <row r="799" spans="2:30">
      <c r="B799" s="113"/>
      <c r="C799" s="113"/>
      <c r="D799" s="113"/>
      <c r="E799" s="113"/>
      <c r="F799" s="113"/>
      <c r="G799" s="113"/>
      <c r="H799" s="113"/>
      <c r="I799" s="113"/>
      <c r="J799" s="113"/>
      <c r="K799" s="113"/>
      <c r="L799" s="113"/>
      <c r="M799" s="113"/>
      <c r="N799" s="113"/>
      <c r="O799" s="113"/>
      <c r="P799" s="114"/>
      <c r="Q799" s="114"/>
      <c r="R799" s="114"/>
      <c r="S799" s="114"/>
      <c r="T799" s="114"/>
      <c r="U799" s="114"/>
      <c r="V799" s="114"/>
      <c r="W799" s="114"/>
      <c r="X799" s="114"/>
      <c r="Y799" s="114"/>
      <c r="Z799" s="114"/>
      <c r="AA799" s="114"/>
      <c r="AB799" s="113"/>
      <c r="AC799" s="113"/>
      <c r="AD799" s="113"/>
    </row>
    <row r="800" spans="2:30">
      <c r="B800" s="113"/>
      <c r="C800" s="113"/>
      <c r="D800" s="113"/>
      <c r="E800" s="113"/>
      <c r="F800" s="113"/>
      <c r="G800" s="113"/>
      <c r="H800" s="113"/>
      <c r="I800" s="113"/>
      <c r="J800" s="113"/>
      <c r="K800" s="113"/>
      <c r="L800" s="113"/>
      <c r="M800" s="113"/>
      <c r="N800" s="113"/>
      <c r="O800" s="113"/>
      <c r="P800" s="114"/>
      <c r="Q800" s="114"/>
      <c r="R800" s="114"/>
      <c r="S800" s="114"/>
      <c r="T800" s="114"/>
      <c r="U800" s="114"/>
      <c r="V800" s="114"/>
      <c r="W800" s="114"/>
      <c r="X800" s="114"/>
      <c r="Y800" s="114"/>
      <c r="Z800" s="114"/>
      <c r="AA800" s="114"/>
      <c r="AB800" s="113"/>
      <c r="AC800" s="113"/>
      <c r="AD800" s="113"/>
    </row>
    <row r="801" spans="2:30">
      <c r="B801" s="113"/>
      <c r="C801" s="113"/>
      <c r="D801" s="113"/>
      <c r="E801" s="113"/>
      <c r="F801" s="113"/>
      <c r="G801" s="113"/>
      <c r="H801" s="113"/>
      <c r="I801" s="113"/>
      <c r="J801" s="113"/>
      <c r="K801" s="113"/>
      <c r="L801" s="113"/>
      <c r="M801" s="113"/>
      <c r="N801" s="113"/>
      <c r="O801" s="113"/>
      <c r="P801" s="114"/>
      <c r="Q801" s="114"/>
      <c r="R801" s="114"/>
      <c r="S801" s="114"/>
      <c r="T801" s="114"/>
      <c r="U801" s="114"/>
      <c r="V801" s="114"/>
      <c r="W801" s="114"/>
      <c r="X801" s="114"/>
      <c r="Y801" s="114"/>
      <c r="Z801" s="114"/>
      <c r="AA801" s="114"/>
      <c r="AB801" s="113"/>
      <c r="AC801" s="113"/>
      <c r="AD801" s="113"/>
    </row>
    <row r="802" spans="2:30">
      <c r="B802" s="113"/>
      <c r="C802" s="113"/>
      <c r="D802" s="113"/>
      <c r="E802" s="113"/>
      <c r="F802" s="113"/>
      <c r="G802" s="113"/>
      <c r="H802" s="113"/>
      <c r="I802" s="113"/>
      <c r="J802" s="113"/>
      <c r="K802" s="113"/>
      <c r="L802" s="113"/>
      <c r="M802" s="113"/>
      <c r="N802" s="113"/>
      <c r="O802" s="113"/>
      <c r="P802" s="114"/>
      <c r="Q802" s="114"/>
      <c r="R802" s="114"/>
      <c r="S802" s="114"/>
      <c r="T802" s="114"/>
      <c r="U802" s="114"/>
      <c r="V802" s="114"/>
      <c r="W802" s="114"/>
      <c r="X802" s="114"/>
      <c r="Y802" s="114"/>
      <c r="Z802" s="114"/>
      <c r="AA802" s="114"/>
      <c r="AB802" s="113"/>
      <c r="AC802" s="113"/>
      <c r="AD802" s="113"/>
    </row>
    <row r="803" spans="2:30">
      <c r="B803" s="113"/>
      <c r="C803" s="113"/>
      <c r="D803" s="113"/>
      <c r="E803" s="113"/>
      <c r="F803" s="113"/>
      <c r="G803" s="113"/>
      <c r="H803" s="113"/>
      <c r="I803" s="113"/>
      <c r="J803" s="113"/>
      <c r="K803" s="113"/>
      <c r="L803" s="113"/>
      <c r="M803" s="113"/>
      <c r="N803" s="113"/>
      <c r="O803" s="113"/>
      <c r="P803" s="114"/>
      <c r="Q803" s="114"/>
      <c r="R803" s="114"/>
      <c r="S803" s="114"/>
      <c r="T803" s="114"/>
      <c r="U803" s="114"/>
      <c r="V803" s="114"/>
      <c r="W803" s="114"/>
      <c r="X803" s="114"/>
      <c r="Y803" s="114"/>
      <c r="Z803" s="114"/>
      <c r="AA803" s="114"/>
      <c r="AB803" s="113"/>
      <c r="AC803" s="113"/>
      <c r="AD803" s="113"/>
    </row>
    <row r="804" spans="2:30">
      <c r="B804" s="113"/>
      <c r="C804" s="113"/>
      <c r="D804" s="113"/>
      <c r="E804" s="113"/>
      <c r="F804" s="113"/>
      <c r="G804" s="113"/>
      <c r="H804" s="113"/>
      <c r="I804" s="113"/>
      <c r="J804" s="113"/>
      <c r="K804" s="113"/>
      <c r="L804" s="113"/>
      <c r="M804" s="113"/>
      <c r="N804" s="113"/>
      <c r="O804" s="113"/>
      <c r="P804" s="114"/>
      <c r="Q804" s="114"/>
      <c r="R804" s="114"/>
      <c r="S804" s="114"/>
      <c r="T804" s="114"/>
      <c r="U804" s="114"/>
      <c r="V804" s="114"/>
      <c r="W804" s="114"/>
      <c r="X804" s="114"/>
      <c r="Y804" s="114"/>
      <c r="Z804" s="114"/>
      <c r="AA804" s="114"/>
      <c r="AB804" s="113"/>
      <c r="AC804" s="113"/>
      <c r="AD804" s="113"/>
    </row>
    <row r="805" spans="2:30">
      <c r="B805" s="113"/>
      <c r="C805" s="113"/>
      <c r="D805" s="113"/>
      <c r="E805" s="113"/>
      <c r="F805" s="113"/>
      <c r="G805" s="113"/>
      <c r="H805" s="113"/>
      <c r="I805" s="113"/>
      <c r="J805" s="113"/>
      <c r="K805" s="113"/>
      <c r="L805" s="113"/>
      <c r="M805" s="113"/>
      <c r="N805" s="113"/>
      <c r="O805" s="113"/>
      <c r="P805" s="114"/>
      <c r="Q805" s="114"/>
      <c r="R805" s="114"/>
      <c r="S805" s="114"/>
      <c r="T805" s="114"/>
      <c r="U805" s="114"/>
      <c r="V805" s="114"/>
      <c r="W805" s="114"/>
      <c r="X805" s="114"/>
      <c r="Y805" s="114"/>
      <c r="Z805" s="114"/>
      <c r="AA805" s="114"/>
      <c r="AB805" s="113"/>
      <c r="AC805" s="113"/>
      <c r="AD805" s="113"/>
    </row>
    <row r="806" spans="2:30">
      <c r="B806" s="113"/>
      <c r="C806" s="113"/>
      <c r="D806" s="113"/>
      <c r="E806" s="113"/>
      <c r="F806" s="113"/>
      <c r="G806" s="113"/>
      <c r="H806" s="113"/>
      <c r="I806" s="113"/>
      <c r="J806" s="113"/>
      <c r="K806" s="113"/>
      <c r="L806" s="113"/>
      <c r="M806" s="113"/>
      <c r="N806" s="113"/>
      <c r="O806" s="113"/>
      <c r="P806" s="114"/>
      <c r="Q806" s="114"/>
      <c r="R806" s="114"/>
      <c r="S806" s="114"/>
      <c r="T806" s="114"/>
      <c r="U806" s="114"/>
      <c r="V806" s="114"/>
      <c r="W806" s="114"/>
      <c r="X806" s="114"/>
      <c r="Y806" s="114"/>
      <c r="Z806" s="114"/>
      <c r="AA806" s="114"/>
      <c r="AB806" s="113"/>
      <c r="AC806" s="113"/>
      <c r="AD806" s="113"/>
    </row>
    <row r="807" spans="2:30">
      <c r="B807" s="113"/>
      <c r="C807" s="113"/>
      <c r="D807" s="113"/>
      <c r="E807" s="113"/>
      <c r="F807" s="113"/>
      <c r="G807" s="113"/>
      <c r="H807" s="113"/>
      <c r="I807" s="113"/>
      <c r="J807" s="113"/>
      <c r="K807" s="113"/>
      <c r="L807" s="113"/>
      <c r="M807" s="113"/>
      <c r="N807" s="113"/>
      <c r="O807" s="113"/>
      <c r="P807" s="114"/>
      <c r="Q807" s="114"/>
      <c r="R807" s="114"/>
      <c r="S807" s="114"/>
      <c r="T807" s="114"/>
      <c r="U807" s="114"/>
      <c r="V807" s="114"/>
      <c r="W807" s="114"/>
      <c r="X807" s="114"/>
      <c r="Y807" s="114"/>
      <c r="Z807" s="114"/>
      <c r="AA807" s="114"/>
      <c r="AB807" s="113"/>
      <c r="AC807" s="113"/>
      <c r="AD807" s="113"/>
    </row>
    <row r="808" spans="2:30">
      <c r="B808" s="113"/>
      <c r="C808" s="113"/>
      <c r="D808" s="113"/>
      <c r="E808" s="113"/>
      <c r="F808" s="113"/>
      <c r="G808" s="113"/>
      <c r="H808" s="113"/>
      <c r="I808" s="113"/>
      <c r="J808" s="113"/>
      <c r="K808" s="113"/>
      <c r="L808" s="113"/>
      <c r="M808" s="113"/>
      <c r="N808" s="113"/>
      <c r="O808" s="113"/>
      <c r="P808" s="114"/>
      <c r="Q808" s="114"/>
      <c r="R808" s="114"/>
      <c r="S808" s="114"/>
      <c r="T808" s="114"/>
      <c r="U808" s="114"/>
      <c r="V808" s="114"/>
      <c r="W808" s="114"/>
      <c r="X808" s="114"/>
      <c r="Y808" s="114"/>
      <c r="Z808" s="114"/>
      <c r="AA808" s="114"/>
      <c r="AB808" s="113"/>
      <c r="AC808" s="113"/>
      <c r="AD808" s="113"/>
    </row>
    <row r="809" spans="2:30">
      <c r="B809" s="113"/>
      <c r="C809" s="113"/>
      <c r="D809" s="113"/>
      <c r="E809" s="113"/>
      <c r="F809" s="113"/>
      <c r="G809" s="113"/>
      <c r="H809" s="113"/>
      <c r="I809" s="113"/>
      <c r="J809" s="113"/>
      <c r="K809" s="113"/>
      <c r="L809" s="113"/>
      <c r="M809" s="113"/>
      <c r="N809" s="113"/>
      <c r="O809" s="113"/>
      <c r="P809" s="114"/>
      <c r="Q809" s="114"/>
      <c r="R809" s="114"/>
      <c r="S809" s="114"/>
      <c r="T809" s="114"/>
      <c r="U809" s="114"/>
      <c r="V809" s="114"/>
      <c r="W809" s="114"/>
      <c r="X809" s="114"/>
      <c r="Y809" s="114"/>
      <c r="Z809" s="114"/>
      <c r="AA809" s="114"/>
      <c r="AB809" s="113"/>
      <c r="AC809" s="113"/>
      <c r="AD809" s="113"/>
    </row>
    <row r="810" spans="2:30">
      <c r="B810" s="113"/>
      <c r="C810" s="113"/>
      <c r="D810" s="113"/>
      <c r="E810" s="113"/>
      <c r="F810" s="113"/>
      <c r="G810" s="113"/>
      <c r="H810" s="113"/>
      <c r="I810" s="113"/>
      <c r="J810" s="113"/>
      <c r="K810" s="113"/>
      <c r="L810" s="113"/>
      <c r="M810" s="113"/>
      <c r="N810" s="113"/>
      <c r="O810" s="113"/>
      <c r="P810" s="114"/>
      <c r="Q810" s="114"/>
      <c r="R810" s="114"/>
      <c r="S810" s="114"/>
      <c r="T810" s="114"/>
      <c r="U810" s="114"/>
      <c r="V810" s="114"/>
      <c r="W810" s="114"/>
      <c r="X810" s="114"/>
      <c r="Y810" s="114"/>
      <c r="Z810" s="114"/>
      <c r="AA810" s="114"/>
      <c r="AB810" s="113"/>
      <c r="AC810" s="113"/>
      <c r="AD810" s="113"/>
    </row>
    <row r="811" spans="2:30">
      <c r="B811" s="113"/>
      <c r="C811" s="113"/>
      <c r="D811" s="113"/>
      <c r="E811" s="113"/>
      <c r="F811" s="113"/>
      <c r="G811" s="113"/>
      <c r="H811" s="113"/>
      <c r="I811" s="113"/>
      <c r="J811" s="113"/>
      <c r="K811" s="113"/>
      <c r="L811" s="113"/>
      <c r="M811" s="113"/>
      <c r="N811" s="113"/>
      <c r="O811" s="113"/>
      <c r="P811" s="114"/>
      <c r="Q811" s="114"/>
      <c r="R811" s="114"/>
      <c r="S811" s="114"/>
      <c r="T811" s="114"/>
      <c r="U811" s="114"/>
      <c r="V811" s="114"/>
      <c r="W811" s="114"/>
      <c r="X811" s="114"/>
      <c r="Y811" s="114"/>
      <c r="Z811" s="114"/>
      <c r="AA811" s="114"/>
      <c r="AB811" s="113"/>
      <c r="AC811" s="113"/>
      <c r="AD811" s="113"/>
    </row>
    <row r="812" spans="2:30">
      <c r="B812" s="113"/>
      <c r="C812" s="113"/>
      <c r="D812" s="113"/>
      <c r="E812" s="113"/>
      <c r="F812" s="113"/>
      <c r="G812" s="113"/>
      <c r="H812" s="113"/>
      <c r="I812" s="113"/>
      <c r="J812" s="113"/>
      <c r="K812" s="113"/>
      <c r="L812" s="113"/>
      <c r="M812" s="113"/>
      <c r="N812" s="113"/>
      <c r="O812" s="113"/>
      <c r="P812" s="114"/>
      <c r="Q812" s="114"/>
      <c r="R812" s="114"/>
      <c r="S812" s="114"/>
      <c r="T812" s="114"/>
      <c r="U812" s="114"/>
      <c r="V812" s="114"/>
      <c r="W812" s="114"/>
      <c r="X812" s="114"/>
      <c r="Y812" s="114"/>
      <c r="Z812" s="114"/>
      <c r="AA812" s="114"/>
      <c r="AB812" s="113"/>
      <c r="AC812" s="113"/>
      <c r="AD812" s="113"/>
    </row>
    <row r="813" spans="2:30">
      <c r="B813" s="113"/>
      <c r="C813" s="113"/>
      <c r="D813" s="113"/>
      <c r="E813" s="113"/>
      <c r="F813" s="113"/>
      <c r="G813" s="113"/>
      <c r="H813" s="113"/>
      <c r="I813" s="113"/>
      <c r="J813" s="113"/>
      <c r="K813" s="113"/>
      <c r="L813" s="113"/>
      <c r="M813" s="113"/>
      <c r="N813" s="113"/>
      <c r="O813" s="113"/>
      <c r="P813" s="114"/>
      <c r="Q813" s="114"/>
      <c r="R813" s="114"/>
      <c r="S813" s="114"/>
      <c r="T813" s="114"/>
      <c r="U813" s="114"/>
      <c r="V813" s="114"/>
      <c r="W813" s="114"/>
      <c r="X813" s="114"/>
      <c r="Y813" s="114"/>
      <c r="Z813" s="114"/>
      <c r="AA813" s="114"/>
      <c r="AB813" s="113"/>
      <c r="AC813" s="113"/>
      <c r="AD813" s="113"/>
    </row>
    <row r="814" spans="2:30">
      <c r="B814" s="113"/>
      <c r="C814" s="113"/>
      <c r="D814" s="113"/>
      <c r="E814" s="113"/>
      <c r="F814" s="113"/>
      <c r="G814" s="113"/>
      <c r="H814" s="113"/>
      <c r="I814" s="113"/>
      <c r="J814" s="113"/>
      <c r="K814" s="113"/>
      <c r="L814" s="113"/>
      <c r="M814" s="113"/>
      <c r="N814" s="113"/>
      <c r="O814" s="113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  <c r="Z814" s="114"/>
      <c r="AA814" s="114"/>
      <c r="AB814" s="113"/>
      <c r="AC814" s="113"/>
      <c r="AD814" s="113"/>
    </row>
    <row r="815" spans="2:30">
      <c r="B815" s="113"/>
      <c r="C815" s="113"/>
      <c r="D815" s="113"/>
      <c r="E815" s="113"/>
      <c r="F815" s="113"/>
      <c r="G815" s="113"/>
      <c r="H815" s="113"/>
      <c r="I815" s="113"/>
      <c r="J815" s="113"/>
      <c r="K815" s="113"/>
      <c r="L815" s="113"/>
      <c r="M815" s="113"/>
      <c r="N815" s="113"/>
      <c r="O815" s="113"/>
      <c r="P815" s="114"/>
      <c r="Q815" s="114"/>
      <c r="R815" s="114"/>
      <c r="S815" s="114"/>
      <c r="T815" s="114"/>
      <c r="U815" s="114"/>
      <c r="V815" s="114"/>
      <c r="W815" s="114"/>
      <c r="X815" s="114"/>
      <c r="Y815" s="114"/>
      <c r="Z815" s="114"/>
      <c r="AA815" s="114"/>
      <c r="AB815" s="113"/>
      <c r="AC815" s="113"/>
      <c r="AD815" s="113"/>
    </row>
    <row r="816" spans="2:30">
      <c r="B816" s="113"/>
      <c r="C816" s="113"/>
      <c r="D816" s="113"/>
      <c r="E816" s="113"/>
      <c r="F816" s="113"/>
      <c r="G816" s="113"/>
      <c r="H816" s="113"/>
      <c r="I816" s="113"/>
      <c r="J816" s="113"/>
      <c r="K816" s="113"/>
      <c r="L816" s="113"/>
      <c r="M816" s="113"/>
      <c r="N816" s="113"/>
      <c r="O816" s="113"/>
      <c r="P816" s="114"/>
      <c r="Q816" s="114"/>
      <c r="R816" s="114"/>
      <c r="S816" s="114"/>
      <c r="T816" s="114"/>
      <c r="U816" s="114"/>
      <c r="V816" s="114"/>
      <c r="W816" s="114"/>
      <c r="X816" s="114"/>
      <c r="Y816" s="114"/>
      <c r="Z816" s="114"/>
      <c r="AA816" s="114"/>
      <c r="AB816" s="113"/>
      <c r="AC816" s="113"/>
      <c r="AD816" s="113"/>
    </row>
    <row r="817" spans="2:30">
      <c r="B817" s="113"/>
      <c r="C817" s="113"/>
      <c r="D817" s="113"/>
      <c r="E817" s="113"/>
      <c r="F817" s="113"/>
      <c r="G817" s="113"/>
      <c r="H817" s="113"/>
      <c r="I817" s="113"/>
      <c r="J817" s="113"/>
      <c r="K817" s="113"/>
      <c r="L817" s="113"/>
      <c r="M817" s="113"/>
      <c r="N817" s="113"/>
      <c r="O817" s="113"/>
      <c r="P817" s="114"/>
      <c r="Q817" s="114"/>
      <c r="R817" s="114"/>
      <c r="S817" s="114"/>
      <c r="T817" s="114"/>
      <c r="U817" s="114"/>
      <c r="V817" s="114"/>
      <c r="W817" s="114"/>
      <c r="X817" s="114"/>
      <c r="Y817" s="114"/>
      <c r="Z817" s="114"/>
      <c r="AA817" s="114"/>
      <c r="AB817" s="113"/>
      <c r="AC817" s="113"/>
      <c r="AD817" s="113"/>
    </row>
    <row r="818" spans="2:30">
      <c r="B818" s="113"/>
      <c r="C818" s="113"/>
      <c r="D818" s="113"/>
      <c r="E818" s="113"/>
      <c r="F818" s="113"/>
      <c r="G818" s="113"/>
      <c r="H818" s="113"/>
      <c r="I818" s="113"/>
      <c r="J818" s="113"/>
      <c r="K818" s="113"/>
      <c r="L818" s="113"/>
      <c r="M818" s="113"/>
      <c r="N818" s="113"/>
      <c r="O818" s="113"/>
      <c r="P818" s="114"/>
      <c r="Q818" s="114"/>
      <c r="R818" s="114"/>
      <c r="S818" s="114"/>
      <c r="T818" s="114"/>
      <c r="U818" s="114"/>
      <c r="V818" s="114"/>
      <c r="W818" s="114"/>
      <c r="X818" s="114"/>
      <c r="Y818" s="114"/>
      <c r="Z818" s="114"/>
      <c r="AA818" s="114"/>
      <c r="AB818" s="113"/>
      <c r="AC818" s="113"/>
      <c r="AD818" s="113"/>
    </row>
    <row r="819" spans="2:30">
      <c r="B819" s="113"/>
      <c r="C819" s="113"/>
      <c r="D819" s="113"/>
      <c r="E819" s="113"/>
      <c r="F819" s="113"/>
      <c r="G819" s="113"/>
      <c r="H819" s="113"/>
      <c r="I819" s="113"/>
      <c r="J819" s="113"/>
      <c r="K819" s="113"/>
      <c r="L819" s="113"/>
      <c r="M819" s="113"/>
      <c r="N819" s="113"/>
      <c r="O819" s="113"/>
      <c r="P819" s="114"/>
      <c r="Q819" s="114"/>
      <c r="R819" s="114"/>
      <c r="S819" s="114"/>
      <c r="T819" s="114"/>
      <c r="U819" s="114"/>
      <c r="V819" s="114"/>
      <c r="W819" s="114"/>
      <c r="X819" s="114"/>
      <c r="Y819" s="114"/>
      <c r="Z819" s="114"/>
      <c r="AA819" s="114"/>
      <c r="AB819" s="113"/>
      <c r="AC819" s="113"/>
      <c r="AD819" s="113"/>
    </row>
    <row r="820" spans="2:30">
      <c r="B820" s="113"/>
      <c r="C820" s="113"/>
      <c r="D820" s="113"/>
      <c r="E820" s="113"/>
      <c r="F820" s="113"/>
      <c r="G820" s="113"/>
      <c r="H820" s="113"/>
      <c r="I820" s="113"/>
      <c r="J820" s="113"/>
      <c r="K820" s="113"/>
      <c r="L820" s="113"/>
      <c r="M820" s="113"/>
      <c r="N820" s="113"/>
      <c r="O820" s="113"/>
      <c r="P820" s="114"/>
      <c r="Q820" s="114"/>
      <c r="R820" s="114"/>
      <c r="S820" s="114"/>
      <c r="T820" s="114"/>
      <c r="U820" s="114"/>
      <c r="V820" s="114"/>
      <c r="W820" s="114"/>
      <c r="X820" s="114"/>
      <c r="Y820" s="114"/>
      <c r="Z820" s="114"/>
      <c r="AA820" s="114"/>
      <c r="AB820" s="113"/>
      <c r="AC820" s="113"/>
      <c r="AD820" s="113"/>
    </row>
    <row r="821" spans="2:30">
      <c r="B821" s="113"/>
      <c r="C821" s="113"/>
      <c r="D821" s="113"/>
      <c r="E821" s="113"/>
      <c r="F821" s="113"/>
      <c r="G821" s="113"/>
      <c r="H821" s="113"/>
      <c r="I821" s="113"/>
      <c r="J821" s="113"/>
      <c r="K821" s="113"/>
      <c r="L821" s="113"/>
      <c r="M821" s="113"/>
      <c r="N821" s="113"/>
      <c r="O821" s="113"/>
      <c r="P821" s="114"/>
      <c r="Q821" s="114"/>
      <c r="R821" s="114"/>
      <c r="S821" s="114"/>
      <c r="T821" s="114"/>
      <c r="U821" s="114"/>
      <c r="V821" s="114"/>
      <c r="W821" s="114"/>
      <c r="X821" s="114"/>
      <c r="Y821" s="114"/>
      <c r="Z821" s="114"/>
      <c r="AA821" s="114"/>
      <c r="AB821" s="113"/>
      <c r="AC821" s="113"/>
      <c r="AD821" s="113"/>
    </row>
    <row r="822" spans="2:30">
      <c r="B822" s="113"/>
      <c r="C822" s="113"/>
      <c r="D822" s="113"/>
      <c r="E822" s="113"/>
      <c r="F822" s="113"/>
      <c r="G822" s="113"/>
      <c r="H822" s="113"/>
      <c r="I822" s="113"/>
      <c r="J822" s="113"/>
      <c r="K822" s="113"/>
      <c r="L822" s="113"/>
      <c r="M822" s="113"/>
      <c r="N822" s="113"/>
      <c r="O822" s="113"/>
      <c r="P822" s="114"/>
      <c r="Q822" s="114"/>
      <c r="R822" s="114"/>
      <c r="S822" s="114"/>
      <c r="T822" s="114"/>
      <c r="U822" s="114"/>
      <c r="V822" s="114"/>
      <c r="W822" s="114"/>
      <c r="X822" s="114"/>
      <c r="Y822" s="114"/>
      <c r="Z822" s="114"/>
      <c r="AA822" s="114"/>
      <c r="AB822" s="113"/>
      <c r="AC822" s="113"/>
      <c r="AD822" s="113"/>
    </row>
    <row r="823" spans="2:30">
      <c r="B823" s="113"/>
      <c r="C823" s="113"/>
      <c r="D823" s="113"/>
      <c r="E823" s="113"/>
      <c r="F823" s="113"/>
      <c r="G823" s="113"/>
      <c r="H823" s="113"/>
      <c r="I823" s="113"/>
      <c r="J823" s="113"/>
      <c r="K823" s="113"/>
      <c r="L823" s="113"/>
      <c r="M823" s="113"/>
      <c r="N823" s="113"/>
      <c r="O823" s="113"/>
      <c r="P823" s="114"/>
      <c r="Q823" s="114"/>
      <c r="R823" s="114"/>
      <c r="S823" s="114"/>
      <c r="T823" s="114"/>
      <c r="U823" s="114"/>
      <c r="V823" s="114"/>
      <c r="W823" s="114"/>
      <c r="X823" s="114"/>
      <c r="Y823" s="114"/>
      <c r="Z823" s="114"/>
      <c r="AA823" s="114"/>
      <c r="AB823" s="113"/>
      <c r="AC823" s="113"/>
      <c r="AD823" s="113"/>
    </row>
    <row r="824" spans="2:30">
      <c r="B824" s="113"/>
      <c r="C824" s="113"/>
      <c r="D824" s="113"/>
      <c r="E824" s="113"/>
      <c r="F824" s="113"/>
      <c r="G824" s="113"/>
      <c r="H824" s="113"/>
      <c r="I824" s="113"/>
      <c r="J824" s="113"/>
      <c r="K824" s="113"/>
      <c r="L824" s="113"/>
      <c r="M824" s="113"/>
      <c r="N824" s="113"/>
      <c r="O824" s="113"/>
      <c r="P824" s="114"/>
      <c r="Q824" s="114"/>
      <c r="R824" s="114"/>
      <c r="S824" s="114"/>
      <c r="T824" s="114"/>
      <c r="U824" s="114"/>
      <c r="V824" s="114"/>
      <c r="W824" s="114"/>
      <c r="X824" s="114"/>
      <c r="Y824" s="114"/>
      <c r="Z824" s="114"/>
      <c r="AA824" s="114"/>
      <c r="AB824" s="113"/>
      <c r="AC824" s="113"/>
      <c r="AD824" s="113"/>
    </row>
    <row r="825" spans="2:30">
      <c r="B825" s="113"/>
      <c r="C825" s="113"/>
      <c r="D825" s="113"/>
      <c r="E825" s="113"/>
      <c r="F825" s="113"/>
      <c r="G825" s="113"/>
      <c r="H825" s="113"/>
      <c r="I825" s="113"/>
      <c r="J825" s="113"/>
      <c r="K825" s="113"/>
      <c r="L825" s="113"/>
      <c r="M825" s="113"/>
      <c r="N825" s="113"/>
      <c r="O825" s="113"/>
      <c r="P825" s="114"/>
      <c r="Q825" s="114"/>
      <c r="R825" s="114"/>
      <c r="S825" s="114"/>
      <c r="T825" s="114"/>
      <c r="U825" s="114"/>
      <c r="V825" s="114"/>
      <c r="W825" s="114"/>
      <c r="X825" s="114"/>
      <c r="Y825" s="114"/>
      <c r="Z825" s="114"/>
      <c r="AA825" s="114"/>
      <c r="AB825" s="113"/>
      <c r="AC825" s="113"/>
      <c r="AD825" s="113"/>
    </row>
    <row r="826" spans="2:30">
      <c r="B826" s="113"/>
      <c r="C826" s="113"/>
      <c r="D826" s="113"/>
      <c r="E826" s="113"/>
      <c r="F826" s="113"/>
      <c r="G826" s="113"/>
      <c r="H826" s="113"/>
      <c r="I826" s="113"/>
      <c r="J826" s="113"/>
      <c r="K826" s="113"/>
      <c r="L826" s="113"/>
      <c r="M826" s="113"/>
      <c r="N826" s="113"/>
      <c r="O826" s="113"/>
      <c r="P826" s="114"/>
      <c r="Q826" s="114"/>
      <c r="R826" s="114"/>
      <c r="S826" s="114"/>
      <c r="T826" s="114"/>
      <c r="U826" s="114"/>
      <c r="V826" s="114"/>
      <c r="W826" s="114"/>
      <c r="X826" s="114"/>
      <c r="Y826" s="114"/>
      <c r="Z826" s="114"/>
      <c r="AA826" s="114"/>
      <c r="AB826" s="113"/>
      <c r="AC826" s="113"/>
      <c r="AD826" s="113"/>
    </row>
    <row r="827" spans="2:30">
      <c r="B827" s="113"/>
      <c r="C827" s="113"/>
      <c r="D827" s="113"/>
      <c r="E827" s="113"/>
      <c r="F827" s="113"/>
      <c r="G827" s="113"/>
      <c r="H827" s="113"/>
      <c r="I827" s="113"/>
      <c r="J827" s="113"/>
      <c r="K827" s="113"/>
      <c r="L827" s="113"/>
      <c r="M827" s="113"/>
      <c r="N827" s="113"/>
      <c r="O827" s="113"/>
      <c r="P827" s="114"/>
      <c r="Q827" s="114"/>
      <c r="R827" s="114"/>
      <c r="S827" s="114"/>
      <c r="T827" s="114"/>
      <c r="U827" s="114"/>
      <c r="V827" s="114"/>
      <c r="W827" s="114"/>
      <c r="X827" s="114"/>
      <c r="Y827" s="114"/>
      <c r="Z827" s="114"/>
      <c r="AA827" s="114"/>
      <c r="AB827" s="113"/>
      <c r="AC827" s="113"/>
      <c r="AD827" s="113"/>
    </row>
    <row r="828" spans="2:30">
      <c r="B828" s="113"/>
      <c r="C828" s="113"/>
      <c r="D828" s="113"/>
      <c r="E828" s="113"/>
      <c r="F828" s="113"/>
      <c r="G828" s="113"/>
      <c r="H828" s="113"/>
      <c r="I828" s="113"/>
      <c r="J828" s="113"/>
      <c r="K828" s="113"/>
      <c r="L828" s="113"/>
      <c r="M828" s="113"/>
      <c r="N828" s="113"/>
      <c r="O828" s="113"/>
      <c r="P828" s="114"/>
      <c r="Q828" s="114"/>
      <c r="R828" s="114"/>
      <c r="S828" s="114"/>
      <c r="T828" s="114"/>
      <c r="U828" s="114"/>
      <c r="V828" s="114"/>
      <c r="W828" s="114"/>
      <c r="X828" s="114"/>
      <c r="Y828" s="114"/>
      <c r="Z828" s="114"/>
      <c r="AA828" s="114"/>
      <c r="AB828" s="113"/>
      <c r="AC828" s="113"/>
      <c r="AD828" s="113"/>
    </row>
    <row r="829" spans="2:30">
      <c r="B829" s="113"/>
      <c r="C829" s="113"/>
      <c r="D829" s="113"/>
      <c r="E829" s="113"/>
      <c r="F829" s="113"/>
      <c r="G829" s="113"/>
      <c r="H829" s="113"/>
      <c r="I829" s="113"/>
      <c r="J829" s="113"/>
      <c r="K829" s="113"/>
      <c r="L829" s="113"/>
      <c r="M829" s="113"/>
      <c r="N829" s="113"/>
      <c r="O829" s="113"/>
      <c r="P829" s="114"/>
      <c r="Q829" s="114"/>
      <c r="R829" s="114"/>
      <c r="S829" s="114"/>
      <c r="T829" s="114"/>
      <c r="U829" s="114"/>
      <c r="V829" s="114"/>
      <c r="W829" s="114"/>
      <c r="X829" s="114"/>
      <c r="Y829" s="114"/>
      <c r="Z829" s="114"/>
      <c r="AA829" s="114"/>
      <c r="AB829" s="113"/>
      <c r="AC829" s="113"/>
      <c r="AD829" s="113"/>
    </row>
    <row r="830" spans="2:30">
      <c r="B830" s="113"/>
      <c r="C830" s="113"/>
      <c r="D830" s="113"/>
      <c r="E830" s="113"/>
      <c r="F830" s="113"/>
      <c r="G830" s="113"/>
      <c r="H830" s="113"/>
      <c r="I830" s="113"/>
      <c r="J830" s="113"/>
      <c r="K830" s="113"/>
      <c r="L830" s="113"/>
      <c r="M830" s="113"/>
      <c r="N830" s="113"/>
      <c r="O830" s="113"/>
      <c r="P830" s="114"/>
      <c r="Q830" s="114"/>
      <c r="R830" s="114"/>
      <c r="S830" s="114"/>
      <c r="T830" s="114"/>
      <c r="U830" s="114"/>
      <c r="V830" s="114"/>
      <c r="W830" s="114"/>
      <c r="X830" s="114"/>
      <c r="Y830" s="114"/>
      <c r="Z830" s="114"/>
      <c r="AA830" s="114"/>
      <c r="AB830" s="113"/>
      <c r="AC830" s="113"/>
      <c r="AD830" s="113"/>
    </row>
    <row r="831" spans="2:30">
      <c r="B831" s="113"/>
      <c r="C831" s="113"/>
      <c r="D831" s="113"/>
      <c r="E831" s="113"/>
      <c r="F831" s="113"/>
      <c r="G831" s="113"/>
      <c r="H831" s="113"/>
      <c r="I831" s="113"/>
      <c r="J831" s="113"/>
      <c r="K831" s="113"/>
      <c r="L831" s="113"/>
      <c r="M831" s="113"/>
      <c r="N831" s="113"/>
      <c r="O831" s="113"/>
      <c r="P831" s="114"/>
      <c r="Q831" s="114"/>
      <c r="R831" s="114"/>
      <c r="S831" s="114"/>
      <c r="T831" s="114"/>
      <c r="U831" s="114"/>
      <c r="V831" s="114"/>
      <c r="W831" s="114"/>
      <c r="X831" s="114"/>
      <c r="Y831" s="114"/>
      <c r="Z831" s="114"/>
      <c r="AA831" s="114"/>
      <c r="AB831" s="113"/>
      <c r="AC831" s="113"/>
      <c r="AD831" s="113"/>
    </row>
    <row r="832" spans="2:30">
      <c r="B832" s="113"/>
      <c r="C832" s="113"/>
      <c r="D832" s="113"/>
      <c r="E832" s="113"/>
      <c r="F832" s="113"/>
      <c r="G832" s="113"/>
      <c r="H832" s="113"/>
      <c r="I832" s="113"/>
      <c r="J832" s="113"/>
      <c r="K832" s="113"/>
      <c r="L832" s="113"/>
      <c r="M832" s="113"/>
      <c r="N832" s="113"/>
      <c r="O832" s="113"/>
      <c r="P832" s="114"/>
      <c r="Q832" s="114"/>
      <c r="R832" s="114"/>
      <c r="S832" s="114"/>
      <c r="T832" s="114"/>
      <c r="U832" s="114"/>
      <c r="V832" s="114"/>
      <c r="W832" s="114"/>
      <c r="X832" s="114"/>
      <c r="Y832" s="114"/>
      <c r="Z832" s="114"/>
      <c r="AA832" s="114"/>
      <c r="AB832" s="113"/>
      <c r="AC832" s="113"/>
      <c r="AD832" s="113"/>
    </row>
    <row r="833" spans="2:30">
      <c r="B833" s="113"/>
      <c r="C833" s="113"/>
      <c r="D833" s="113"/>
      <c r="E833" s="113"/>
      <c r="F833" s="113"/>
      <c r="G833" s="113"/>
      <c r="H833" s="113"/>
      <c r="I833" s="113"/>
      <c r="J833" s="113"/>
      <c r="K833" s="113"/>
      <c r="L833" s="113"/>
      <c r="M833" s="113"/>
      <c r="N833" s="113"/>
      <c r="O833" s="113"/>
      <c r="P833" s="114"/>
      <c r="Q833" s="114"/>
      <c r="R833" s="114"/>
      <c r="S833" s="114"/>
      <c r="T833" s="114"/>
      <c r="U833" s="114"/>
      <c r="V833" s="114"/>
      <c r="W833" s="114"/>
      <c r="X833" s="114"/>
      <c r="Y833" s="114"/>
      <c r="Z833" s="114"/>
      <c r="AA833" s="114"/>
      <c r="AB833" s="113"/>
      <c r="AC833" s="113"/>
      <c r="AD833" s="113"/>
    </row>
    <row r="834" spans="2:30">
      <c r="B834" s="113"/>
      <c r="C834" s="113"/>
      <c r="D834" s="113"/>
      <c r="E834" s="113"/>
      <c r="F834" s="113"/>
      <c r="G834" s="113"/>
      <c r="H834" s="113"/>
      <c r="I834" s="113"/>
      <c r="J834" s="113"/>
      <c r="K834" s="113"/>
      <c r="L834" s="113"/>
      <c r="M834" s="113"/>
      <c r="N834" s="113"/>
      <c r="O834" s="113"/>
      <c r="P834" s="114"/>
      <c r="Q834" s="114"/>
      <c r="R834" s="114"/>
      <c r="S834" s="114"/>
      <c r="T834" s="114"/>
      <c r="U834" s="114"/>
      <c r="V834" s="114"/>
      <c r="W834" s="114"/>
      <c r="X834" s="114"/>
      <c r="Y834" s="114"/>
      <c r="Z834" s="114"/>
      <c r="AA834" s="114"/>
      <c r="AB834" s="113"/>
      <c r="AC834" s="113"/>
      <c r="AD834" s="113"/>
    </row>
    <row r="835" spans="2:30">
      <c r="B835" s="113"/>
      <c r="C835" s="113"/>
      <c r="D835" s="113"/>
      <c r="E835" s="113"/>
      <c r="F835" s="113"/>
      <c r="G835" s="113"/>
      <c r="H835" s="113"/>
      <c r="I835" s="113"/>
      <c r="J835" s="113"/>
      <c r="K835" s="113"/>
      <c r="L835" s="113"/>
      <c r="M835" s="113"/>
      <c r="N835" s="113"/>
      <c r="O835" s="113"/>
      <c r="P835" s="114"/>
      <c r="Q835" s="114"/>
      <c r="R835" s="114"/>
      <c r="S835" s="114"/>
      <c r="T835" s="114"/>
      <c r="U835" s="114"/>
      <c r="V835" s="114"/>
      <c r="W835" s="114"/>
      <c r="X835" s="114"/>
      <c r="Y835" s="114"/>
      <c r="Z835" s="114"/>
      <c r="AA835" s="114"/>
      <c r="AB835" s="113"/>
      <c r="AC835" s="113"/>
      <c r="AD835" s="113"/>
    </row>
    <row r="836" spans="2:30">
      <c r="B836" s="113"/>
      <c r="C836" s="113"/>
      <c r="D836" s="113"/>
      <c r="E836" s="113"/>
      <c r="F836" s="113"/>
      <c r="G836" s="113"/>
      <c r="H836" s="113"/>
      <c r="I836" s="113"/>
      <c r="J836" s="113"/>
      <c r="K836" s="113"/>
      <c r="L836" s="113"/>
      <c r="M836" s="113"/>
      <c r="N836" s="113"/>
      <c r="O836" s="113"/>
      <c r="P836" s="114"/>
      <c r="Q836" s="114"/>
      <c r="R836" s="114"/>
      <c r="S836" s="114"/>
      <c r="T836" s="114"/>
      <c r="U836" s="114"/>
      <c r="V836" s="114"/>
      <c r="W836" s="114"/>
      <c r="X836" s="114"/>
      <c r="Y836" s="114"/>
      <c r="Z836" s="114"/>
      <c r="AA836" s="114"/>
      <c r="AB836" s="113"/>
      <c r="AC836" s="113"/>
      <c r="AD836" s="113"/>
    </row>
    <row r="837" spans="2:30">
      <c r="B837" s="113"/>
      <c r="C837" s="113"/>
      <c r="D837" s="113"/>
      <c r="E837" s="113"/>
      <c r="F837" s="113"/>
      <c r="G837" s="113"/>
      <c r="H837" s="113"/>
      <c r="I837" s="113"/>
      <c r="J837" s="113"/>
      <c r="K837" s="113"/>
      <c r="L837" s="113"/>
      <c r="M837" s="113"/>
      <c r="N837" s="113"/>
      <c r="O837" s="113"/>
      <c r="P837" s="114"/>
      <c r="Q837" s="114"/>
      <c r="R837" s="114"/>
      <c r="S837" s="114"/>
      <c r="T837" s="114"/>
      <c r="U837" s="114"/>
      <c r="V837" s="114"/>
      <c r="W837" s="114"/>
      <c r="X837" s="114"/>
      <c r="Y837" s="114"/>
      <c r="Z837" s="114"/>
      <c r="AA837" s="114"/>
      <c r="AB837" s="113"/>
      <c r="AC837" s="113"/>
      <c r="AD837" s="113"/>
    </row>
    <row r="838" spans="2:30">
      <c r="B838" s="113"/>
      <c r="C838" s="113"/>
      <c r="D838" s="113"/>
      <c r="E838" s="113"/>
      <c r="F838" s="113"/>
      <c r="G838" s="113"/>
      <c r="H838" s="113"/>
      <c r="I838" s="113"/>
      <c r="J838" s="113"/>
      <c r="K838" s="113"/>
      <c r="L838" s="113"/>
      <c r="M838" s="113"/>
      <c r="N838" s="113"/>
      <c r="O838" s="113"/>
      <c r="P838" s="114"/>
      <c r="Q838" s="114"/>
      <c r="R838" s="114"/>
      <c r="S838" s="114"/>
      <c r="T838" s="114"/>
      <c r="U838" s="114"/>
      <c r="V838" s="114"/>
      <c r="W838" s="114"/>
      <c r="X838" s="114"/>
      <c r="Y838" s="114"/>
      <c r="Z838" s="114"/>
      <c r="AA838" s="114"/>
      <c r="AB838" s="113"/>
      <c r="AC838" s="113"/>
      <c r="AD838" s="113"/>
    </row>
    <row r="839" spans="2:30">
      <c r="B839" s="113"/>
      <c r="C839" s="113"/>
      <c r="D839" s="113"/>
      <c r="E839" s="113"/>
      <c r="F839" s="113"/>
      <c r="G839" s="113"/>
      <c r="H839" s="113"/>
      <c r="I839" s="113"/>
      <c r="J839" s="113"/>
      <c r="K839" s="113"/>
      <c r="L839" s="113"/>
      <c r="M839" s="113"/>
      <c r="N839" s="113"/>
      <c r="O839" s="113"/>
      <c r="P839" s="114"/>
      <c r="Q839" s="114"/>
      <c r="R839" s="114"/>
      <c r="S839" s="114"/>
      <c r="T839" s="114"/>
      <c r="U839" s="114"/>
      <c r="V839" s="114"/>
      <c r="W839" s="114"/>
      <c r="X839" s="114"/>
      <c r="Y839" s="114"/>
      <c r="Z839" s="114"/>
      <c r="AA839" s="114"/>
      <c r="AB839" s="113"/>
      <c r="AC839" s="113"/>
      <c r="AD839" s="113"/>
    </row>
    <row r="840" spans="2:30">
      <c r="B840" s="113"/>
      <c r="C840" s="113"/>
      <c r="D840" s="113"/>
      <c r="E840" s="113"/>
      <c r="F840" s="113"/>
      <c r="G840" s="113"/>
      <c r="H840" s="113"/>
      <c r="I840" s="113"/>
      <c r="J840" s="113"/>
      <c r="K840" s="113"/>
      <c r="L840" s="113"/>
      <c r="M840" s="113"/>
      <c r="N840" s="113"/>
      <c r="O840" s="113"/>
      <c r="P840" s="114"/>
      <c r="Q840" s="114"/>
      <c r="R840" s="114"/>
      <c r="S840" s="114"/>
      <c r="T840" s="114"/>
      <c r="U840" s="114"/>
      <c r="V840" s="114"/>
      <c r="W840" s="114"/>
      <c r="X840" s="114"/>
      <c r="Y840" s="114"/>
      <c r="Z840" s="114"/>
      <c r="AA840" s="114"/>
      <c r="AB840" s="113"/>
      <c r="AC840" s="113"/>
      <c r="AD840" s="113"/>
    </row>
    <row r="841" spans="2:30">
      <c r="B841" s="113"/>
      <c r="C841" s="113"/>
      <c r="D841" s="113"/>
      <c r="E841" s="113"/>
      <c r="F841" s="113"/>
      <c r="G841" s="113"/>
      <c r="H841" s="113"/>
      <c r="I841" s="113"/>
      <c r="J841" s="113"/>
      <c r="K841" s="113"/>
      <c r="L841" s="113"/>
      <c r="M841" s="113"/>
      <c r="N841" s="113"/>
      <c r="O841" s="113"/>
      <c r="P841" s="114"/>
      <c r="Q841" s="114"/>
      <c r="R841" s="114"/>
      <c r="S841" s="114"/>
      <c r="T841" s="114"/>
      <c r="U841" s="114"/>
      <c r="V841" s="114"/>
      <c r="W841" s="114"/>
      <c r="X841" s="114"/>
      <c r="Y841" s="114"/>
      <c r="Z841" s="114"/>
      <c r="AA841" s="114"/>
      <c r="AB841" s="113"/>
      <c r="AC841" s="113"/>
      <c r="AD841" s="113"/>
    </row>
    <row r="842" spans="2:30">
      <c r="B842" s="113"/>
      <c r="C842" s="113"/>
      <c r="D842" s="113"/>
      <c r="E842" s="113"/>
      <c r="F842" s="113"/>
      <c r="G842" s="113"/>
      <c r="H842" s="113"/>
      <c r="I842" s="113"/>
      <c r="J842" s="113"/>
      <c r="K842" s="113"/>
      <c r="L842" s="113"/>
      <c r="M842" s="113"/>
      <c r="N842" s="113"/>
      <c r="O842" s="113"/>
      <c r="P842" s="114"/>
      <c r="Q842" s="114"/>
      <c r="R842" s="114"/>
      <c r="S842" s="114"/>
      <c r="T842" s="114"/>
      <c r="U842" s="114"/>
      <c r="V842" s="114"/>
      <c r="W842" s="114"/>
      <c r="X842" s="114"/>
      <c r="Y842" s="114"/>
      <c r="Z842" s="114"/>
      <c r="AA842" s="114"/>
      <c r="AB842" s="113"/>
      <c r="AC842" s="113"/>
      <c r="AD842" s="113"/>
    </row>
    <row r="843" spans="2:30">
      <c r="B843" s="113"/>
      <c r="C843" s="113"/>
      <c r="D843" s="113"/>
      <c r="E843" s="113"/>
      <c r="F843" s="113"/>
      <c r="G843" s="113"/>
      <c r="H843" s="113"/>
      <c r="I843" s="113"/>
      <c r="J843" s="113"/>
      <c r="K843" s="113"/>
      <c r="L843" s="113"/>
      <c r="M843" s="113"/>
      <c r="N843" s="113"/>
      <c r="O843" s="113"/>
      <c r="P843" s="114"/>
      <c r="Q843" s="114"/>
      <c r="R843" s="114"/>
      <c r="S843" s="114"/>
      <c r="T843" s="114"/>
      <c r="U843" s="114"/>
      <c r="V843" s="114"/>
      <c r="W843" s="114"/>
      <c r="X843" s="114"/>
      <c r="Y843" s="114"/>
      <c r="Z843" s="114"/>
      <c r="AA843" s="114"/>
      <c r="AB843" s="113"/>
      <c r="AC843" s="113"/>
      <c r="AD843" s="113"/>
    </row>
    <row r="844" spans="2:30">
      <c r="B844" s="113"/>
      <c r="C844" s="113"/>
      <c r="D844" s="113"/>
      <c r="E844" s="113"/>
      <c r="F844" s="113"/>
      <c r="G844" s="113"/>
      <c r="H844" s="113"/>
      <c r="I844" s="113"/>
      <c r="J844" s="113"/>
      <c r="K844" s="113"/>
      <c r="L844" s="113"/>
      <c r="M844" s="113"/>
      <c r="N844" s="113"/>
      <c r="O844" s="113"/>
      <c r="P844" s="114"/>
      <c r="Q844" s="114"/>
      <c r="R844" s="114"/>
      <c r="S844" s="114"/>
      <c r="T844" s="114"/>
      <c r="U844" s="114"/>
      <c r="V844" s="114"/>
      <c r="W844" s="114"/>
      <c r="X844" s="114"/>
      <c r="Y844" s="114"/>
      <c r="Z844" s="114"/>
      <c r="AA844" s="114"/>
      <c r="AB844" s="113"/>
      <c r="AC844" s="113"/>
      <c r="AD844" s="113"/>
    </row>
    <row r="845" spans="2:30">
      <c r="B845" s="113"/>
      <c r="C845" s="113"/>
      <c r="D845" s="113"/>
      <c r="E845" s="113"/>
      <c r="F845" s="113"/>
      <c r="G845" s="113"/>
      <c r="H845" s="113"/>
      <c r="I845" s="113"/>
      <c r="J845" s="113"/>
      <c r="K845" s="113"/>
      <c r="L845" s="113"/>
      <c r="M845" s="113"/>
      <c r="N845" s="113"/>
      <c r="O845" s="113"/>
      <c r="P845" s="114"/>
      <c r="Q845" s="114"/>
      <c r="R845" s="114"/>
      <c r="S845" s="114"/>
      <c r="T845" s="114"/>
      <c r="U845" s="114"/>
      <c r="V845" s="114"/>
      <c r="W845" s="114"/>
      <c r="X845" s="114"/>
      <c r="Y845" s="114"/>
      <c r="Z845" s="114"/>
      <c r="AA845" s="114"/>
      <c r="AB845" s="113"/>
      <c r="AC845" s="113"/>
      <c r="AD845" s="113"/>
    </row>
    <row r="846" spans="2:30">
      <c r="B846" s="113"/>
      <c r="C846" s="113"/>
      <c r="D846" s="113"/>
      <c r="E846" s="113"/>
      <c r="F846" s="113"/>
      <c r="G846" s="113"/>
      <c r="H846" s="113"/>
      <c r="I846" s="113"/>
      <c r="J846" s="113"/>
      <c r="K846" s="113"/>
      <c r="L846" s="113"/>
      <c r="M846" s="113"/>
      <c r="N846" s="113"/>
      <c r="O846" s="113"/>
      <c r="P846" s="114"/>
      <c r="Q846" s="114"/>
      <c r="R846" s="114"/>
      <c r="S846" s="114"/>
      <c r="T846" s="114"/>
      <c r="U846" s="114"/>
      <c r="V846" s="114"/>
      <c r="W846" s="114"/>
      <c r="X846" s="114"/>
      <c r="Y846" s="114"/>
      <c r="Z846" s="114"/>
      <c r="AA846" s="114"/>
      <c r="AB846" s="113"/>
      <c r="AC846" s="113"/>
      <c r="AD846" s="113"/>
    </row>
    <row r="847" spans="2:30">
      <c r="B847" s="113"/>
      <c r="C847" s="113"/>
      <c r="D847" s="113"/>
      <c r="E847" s="113"/>
      <c r="F847" s="113"/>
      <c r="G847" s="113"/>
      <c r="H847" s="113"/>
      <c r="I847" s="113"/>
      <c r="J847" s="113"/>
      <c r="K847" s="113"/>
      <c r="L847" s="113"/>
      <c r="M847" s="113"/>
      <c r="N847" s="113"/>
      <c r="O847" s="113"/>
      <c r="P847" s="114"/>
      <c r="Q847" s="114"/>
      <c r="R847" s="114"/>
      <c r="S847" s="114"/>
      <c r="T847" s="114"/>
      <c r="U847" s="114"/>
      <c r="V847" s="114"/>
      <c r="W847" s="114"/>
      <c r="X847" s="114"/>
      <c r="Y847" s="114"/>
      <c r="Z847" s="114"/>
      <c r="AA847" s="114"/>
      <c r="AB847" s="113"/>
      <c r="AC847" s="113"/>
      <c r="AD847" s="113"/>
    </row>
    <row r="848" spans="2:30">
      <c r="B848" s="113"/>
      <c r="C848" s="113"/>
      <c r="D848" s="113"/>
      <c r="E848" s="113"/>
      <c r="F848" s="113"/>
      <c r="G848" s="113"/>
      <c r="H848" s="113"/>
      <c r="I848" s="113"/>
      <c r="J848" s="113"/>
      <c r="K848" s="113"/>
      <c r="L848" s="113"/>
      <c r="M848" s="113"/>
      <c r="N848" s="113"/>
      <c r="O848" s="113"/>
      <c r="P848" s="114"/>
      <c r="Q848" s="114"/>
      <c r="R848" s="114"/>
      <c r="S848" s="114"/>
      <c r="T848" s="114"/>
      <c r="U848" s="114"/>
      <c r="V848" s="114"/>
      <c r="W848" s="114"/>
      <c r="X848" s="114"/>
      <c r="Y848" s="114"/>
      <c r="Z848" s="114"/>
      <c r="AA848" s="114"/>
      <c r="AB848" s="113"/>
      <c r="AC848" s="113"/>
      <c r="AD848" s="113"/>
    </row>
    <row r="849" spans="2:30">
      <c r="B849" s="113"/>
      <c r="C849" s="113"/>
      <c r="D849" s="113"/>
      <c r="E849" s="113"/>
      <c r="F849" s="113"/>
      <c r="G849" s="113"/>
      <c r="H849" s="113"/>
      <c r="I849" s="113"/>
      <c r="J849" s="113"/>
      <c r="K849" s="113"/>
      <c r="L849" s="113"/>
      <c r="M849" s="113"/>
      <c r="N849" s="113"/>
      <c r="O849" s="113"/>
      <c r="P849" s="114"/>
      <c r="Q849" s="114"/>
      <c r="R849" s="114"/>
      <c r="S849" s="114"/>
      <c r="T849" s="114"/>
      <c r="U849" s="114"/>
      <c r="V849" s="114"/>
      <c r="W849" s="114"/>
      <c r="X849" s="114"/>
      <c r="Y849" s="114"/>
      <c r="Z849" s="114"/>
      <c r="AA849" s="114"/>
      <c r="AB849" s="113"/>
      <c r="AC849" s="113"/>
      <c r="AD849" s="113"/>
    </row>
    <row r="850" spans="2:30">
      <c r="B850" s="113"/>
      <c r="C850" s="113"/>
      <c r="D850" s="113"/>
      <c r="E850" s="113"/>
      <c r="F850" s="113"/>
      <c r="G850" s="113"/>
      <c r="H850" s="113"/>
      <c r="I850" s="113"/>
      <c r="J850" s="113"/>
      <c r="K850" s="113"/>
      <c r="L850" s="113"/>
      <c r="M850" s="113"/>
      <c r="N850" s="113"/>
      <c r="O850" s="113"/>
      <c r="P850" s="114"/>
      <c r="Q850" s="114"/>
      <c r="R850" s="114"/>
      <c r="S850" s="114"/>
      <c r="T850" s="114"/>
      <c r="U850" s="114"/>
      <c r="V850" s="114"/>
      <c r="W850" s="114"/>
      <c r="X850" s="114"/>
      <c r="Y850" s="114"/>
      <c r="Z850" s="114"/>
      <c r="AA850" s="114"/>
      <c r="AB850" s="113"/>
      <c r="AC850" s="113"/>
      <c r="AD850" s="113"/>
    </row>
    <row r="851" spans="2:30">
      <c r="B851" s="113"/>
      <c r="C851" s="113"/>
      <c r="D851" s="113"/>
      <c r="E851" s="113"/>
      <c r="F851" s="113"/>
      <c r="G851" s="113"/>
      <c r="H851" s="113"/>
      <c r="I851" s="113"/>
      <c r="J851" s="113"/>
      <c r="K851" s="113"/>
      <c r="L851" s="113"/>
      <c r="M851" s="113"/>
      <c r="N851" s="113"/>
      <c r="O851" s="113"/>
      <c r="P851" s="114"/>
      <c r="Q851" s="114"/>
      <c r="R851" s="114"/>
      <c r="S851" s="114"/>
      <c r="T851" s="114"/>
      <c r="U851" s="114"/>
      <c r="V851" s="114"/>
      <c r="W851" s="114"/>
      <c r="X851" s="114"/>
      <c r="Y851" s="114"/>
      <c r="Z851" s="114"/>
      <c r="AA851" s="114"/>
      <c r="AB851" s="113"/>
      <c r="AC851" s="113"/>
      <c r="AD851" s="113"/>
    </row>
    <row r="852" spans="2:30">
      <c r="B852" s="113"/>
      <c r="C852" s="113"/>
      <c r="D852" s="113"/>
      <c r="E852" s="113"/>
      <c r="F852" s="113"/>
      <c r="G852" s="113"/>
      <c r="H852" s="113"/>
      <c r="I852" s="113"/>
      <c r="J852" s="113"/>
      <c r="K852" s="113"/>
      <c r="L852" s="113"/>
      <c r="M852" s="113"/>
      <c r="N852" s="113"/>
      <c r="O852" s="113"/>
      <c r="P852" s="114"/>
      <c r="Q852" s="114"/>
      <c r="R852" s="114"/>
      <c r="S852" s="114"/>
      <c r="T852" s="114"/>
      <c r="U852" s="114"/>
      <c r="V852" s="114"/>
      <c r="W852" s="114"/>
      <c r="X852" s="114"/>
      <c r="Y852" s="114"/>
      <c r="Z852" s="114"/>
      <c r="AA852" s="114"/>
      <c r="AB852" s="113"/>
      <c r="AC852" s="113"/>
      <c r="AD852" s="113"/>
    </row>
    <row r="853" spans="2:30">
      <c r="B853" s="113"/>
      <c r="C853" s="113"/>
      <c r="D853" s="113"/>
      <c r="E853" s="113"/>
      <c r="F853" s="113"/>
      <c r="G853" s="113"/>
      <c r="H853" s="113"/>
      <c r="I853" s="113"/>
      <c r="J853" s="113"/>
      <c r="K853" s="113"/>
      <c r="L853" s="113"/>
      <c r="M853" s="113"/>
      <c r="N853" s="113"/>
      <c r="O853" s="113"/>
      <c r="P853" s="114"/>
      <c r="Q853" s="114"/>
      <c r="R853" s="114"/>
      <c r="S853" s="114"/>
      <c r="T853" s="114"/>
      <c r="U853" s="114"/>
      <c r="V853" s="114"/>
      <c r="W853" s="114"/>
      <c r="X853" s="114"/>
      <c r="Y853" s="114"/>
      <c r="Z853" s="114"/>
      <c r="AA853" s="114"/>
      <c r="AB853" s="113"/>
      <c r="AC853" s="113"/>
      <c r="AD853" s="113"/>
    </row>
    <row r="854" spans="2:30">
      <c r="B854" s="113"/>
      <c r="C854" s="113"/>
      <c r="D854" s="113"/>
      <c r="E854" s="113"/>
      <c r="F854" s="113"/>
      <c r="G854" s="113"/>
      <c r="H854" s="113"/>
      <c r="I854" s="113"/>
      <c r="J854" s="113"/>
      <c r="K854" s="113"/>
      <c r="L854" s="113"/>
      <c r="M854" s="113"/>
      <c r="N854" s="113"/>
      <c r="O854" s="113"/>
      <c r="P854" s="114"/>
      <c r="Q854" s="114"/>
      <c r="R854" s="114"/>
      <c r="S854" s="114"/>
      <c r="T854" s="114"/>
      <c r="U854" s="114"/>
      <c r="V854" s="114"/>
      <c r="W854" s="114"/>
      <c r="X854" s="114"/>
      <c r="Y854" s="114"/>
      <c r="Z854" s="114"/>
      <c r="AA854" s="114"/>
      <c r="AB854" s="113"/>
      <c r="AC854" s="113"/>
      <c r="AD854" s="113"/>
    </row>
    <row r="855" spans="2:30">
      <c r="B855" s="113"/>
      <c r="C855" s="113"/>
      <c r="D855" s="113"/>
      <c r="E855" s="113"/>
      <c r="F855" s="113"/>
      <c r="G855" s="113"/>
      <c r="H855" s="113"/>
      <c r="I855" s="113"/>
      <c r="J855" s="113"/>
      <c r="K855" s="113"/>
      <c r="L855" s="113"/>
      <c r="M855" s="113"/>
      <c r="N855" s="113"/>
      <c r="O855" s="113"/>
      <c r="P855" s="114"/>
      <c r="Q855" s="114"/>
      <c r="R855" s="114"/>
      <c r="S855" s="114"/>
      <c r="T855" s="114"/>
      <c r="U855" s="114"/>
      <c r="V855" s="114"/>
      <c r="W855" s="114"/>
      <c r="X855" s="114"/>
      <c r="Y855" s="114"/>
      <c r="Z855" s="114"/>
      <c r="AA855" s="114"/>
      <c r="AB855" s="113"/>
      <c r="AC855" s="113"/>
      <c r="AD855" s="113"/>
    </row>
    <row r="856" spans="2:30">
      <c r="B856" s="113"/>
      <c r="C856" s="113"/>
      <c r="D856" s="113"/>
      <c r="E856" s="113"/>
      <c r="F856" s="113"/>
      <c r="G856" s="113"/>
      <c r="H856" s="113"/>
      <c r="I856" s="113"/>
      <c r="J856" s="113"/>
      <c r="K856" s="113"/>
      <c r="L856" s="113"/>
      <c r="M856" s="113"/>
      <c r="N856" s="113"/>
      <c r="O856" s="113"/>
      <c r="P856" s="114"/>
      <c r="Q856" s="114"/>
      <c r="R856" s="114"/>
      <c r="S856" s="114"/>
      <c r="T856" s="114"/>
      <c r="U856" s="114"/>
      <c r="V856" s="114"/>
      <c r="W856" s="114"/>
      <c r="X856" s="114"/>
      <c r="Y856" s="114"/>
      <c r="Z856" s="114"/>
      <c r="AA856" s="114"/>
      <c r="AB856" s="113"/>
      <c r="AC856" s="113"/>
      <c r="AD856" s="113"/>
    </row>
    <row r="857" spans="2:30">
      <c r="B857" s="113"/>
      <c r="C857" s="113"/>
      <c r="D857" s="113"/>
      <c r="E857" s="113"/>
      <c r="F857" s="113"/>
      <c r="G857" s="113"/>
      <c r="H857" s="113"/>
      <c r="I857" s="113"/>
      <c r="J857" s="113"/>
      <c r="K857" s="113"/>
      <c r="L857" s="113"/>
      <c r="M857" s="113"/>
      <c r="N857" s="113"/>
      <c r="O857" s="113"/>
      <c r="P857" s="114"/>
      <c r="Q857" s="114"/>
      <c r="R857" s="114"/>
      <c r="S857" s="114"/>
      <c r="T857" s="114"/>
      <c r="U857" s="114"/>
      <c r="V857" s="114"/>
      <c r="W857" s="114"/>
      <c r="X857" s="114"/>
      <c r="Y857" s="114"/>
      <c r="Z857" s="114"/>
      <c r="AA857" s="114"/>
      <c r="AB857" s="113"/>
      <c r="AC857" s="113"/>
      <c r="AD857" s="113"/>
    </row>
    <row r="858" spans="2:30">
      <c r="B858" s="113"/>
      <c r="C858" s="113"/>
      <c r="D858" s="113"/>
      <c r="E858" s="113"/>
      <c r="F858" s="113"/>
      <c r="G858" s="113"/>
      <c r="H858" s="113"/>
      <c r="I858" s="113"/>
      <c r="J858" s="113"/>
      <c r="K858" s="113"/>
      <c r="L858" s="113"/>
      <c r="M858" s="113"/>
      <c r="N858" s="113"/>
      <c r="O858" s="113"/>
      <c r="P858" s="114"/>
      <c r="Q858" s="114"/>
      <c r="R858" s="114"/>
      <c r="S858" s="114"/>
      <c r="T858" s="114"/>
      <c r="U858" s="114"/>
      <c r="V858" s="114"/>
      <c r="W858" s="114"/>
      <c r="X858" s="114"/>
      <c r="Y858" s="114"/>
      <c r="Z858" s="114"/>
      <c r="AA858" s="114"/>
      <c r="AB858" s="113"/>
      <c r="AC858" s="113"/>
      <c r="AD858" s="113"/>
    </row>
    <row r="859" spans="2:30">
      <c r="B859" s="113"/>
      <c r="C859" s="113"/>
      <c r="D859" s="113"/>
      <c r="E859" s="113"/>
      <c r="F859" s="113"/>
      <c r="G859" s="113"/>
      <c r="H859" s="113"/>
      <c r="I859" s="113"/>
      <c r="J859" s="113"/>
      <c r="K859" s="113"/>
      <c r="L859" s="113"/>
      <c r="M859" s="113"/>
      <c r="N859" s="113"/>
      <c r="O859" s="113"/>
      <c r="P859" s="114"/>
      <c r="Q859" s="114"/>
      <c r="R859" s="114"/>
      <c r="S859" s="114"/>
      <c r="T859" s="114"/>
      <c r="U859" s="114"/>
      <c r="V859" s="114"/>
      <c r="W859" s="114"/>
      <c r="X859" s="114"/>
      <c r="Y859" s="114"/>
      <c r="Z859" s="114"/>
      <c r="AA859" s="114"/>
      <c r="AB859" s="113"/>
      <c r="AC859" s="113"/>
      <c r="AD859" s="113"/>
    </row>
    <row r="860" spans="2:30">
      <c r="B860" s="113"/>
      <c r="C860" s="113"/>
      <c r="D860" s="113"/>
      <c r="E860" s="113"/>
      <c r="F860" s="113"/>
      <c r="G860" s="113"/>
      <c r="H860" s="113"/>
      <c r="I860" s="113"/>
      <c r="J860" s="113"/>
      <c r="K860" s="113"/>
      <c r="L860" s="113"/>
      <c r="M860" s="113"/>
      <c r="N860" s="113"/>
      <c r="O860" s="113"/>
      <c r="P860" s="114"/>
      <c r="Q860" s="114"/>
      <c r="R860" s="114"/>
      <c r="S860" s="114"/>
      <c r="T860" s="114"/>
      <c r="U860" s="114"/>
      <c r="V860" s="114"/>
      <c r="W860" s="114"/>
      <c r="X860" s="114"/>
      <c r="Y860" s="114"/>
      <c r="Z860" s="114"/>
      <c r="AA860" s="114"/>
      <c r="AB860" s="113"/>
      <c r="AC860" s="113"/>
      <c r="AD860" s="113"/>
    </row>
    <row r="861" spans="2:30">
      <c r="B861" s="113"/>
      <c r="C861" s="113"/>
      <c r="D861" s="113"/>
      <c r="E861" s="113"/>
      <c r="F861" s="113"/>
      <c r="G861" s="113"/>
      <c r="H861" s="113"/>
      <c r="I861" s="113"/>
      <c r="J861" s="113"/>
      <c r="K861" s="113"/>
      <c r="L861" s="113"/>
      <c r="M861" s="113"/>
      <c r="N861" s="113"/>
      <c r="O861" s="113"/>
      <c r="P861" s="114"/>
      <c r="Q861" s="114"/>
      <c r="R861" s="114"/>
      <c r="S861" s="114"/>
      <c r="T861" s="114"/>
      <c r="U861" s="114"/>
      <c r="V861" s="114"/>
      <c r="W861" s="114"/>
      <c r="X861" s="114"/>
      <c r="Y861" s="114"/>
      <c r="Z861" s="114"/>
      <c r="AA861" s="114"/>
      <c r="AB861" s="113"/>
      <c r="AC861" s="113"/>
      <c r="AD861" s="113"/>
    </row>
    <row r="862" spans="2:30">
      <c r="B862" s="113"/>
      <c r="C862" s="113"/>
      <c r="D862" s="113"/>
      <c r="E862" s="113"/>
      <c r="F862" s="113"/>
      <c r="G862" s="113"/>
      <c r="H862" s="113"/>
      <c r="I862" s="113"/>
      <c r="J862" s="113"/>
      <c r="K862" s="113"/>
      <c r="L862" s="113"/>
      <c r="M862" s="113"/>
      <c r="N862" s="113"/>
      <c r="O862" s="113"/>
      <c r="P862" s="114"/>
      <c r="Q862" s="114"/>
      <c r="R862" s="114"/>
      <c r="S862" s="114"/>
      <c r="T862" s="114"/>
      <c r="U862" s="114"/>
      <c r="V862" s="114"/>
      <c r="W862" s="114"/>
      <c r="X862" s="114"/>
      <c r="Y862" s="114"/>
      <c r="Z862" s="114"/>
      <c r="AA862" s="114"/>
      <c r="AB862" s="113"/>
      <c r="AC862" s="113"/>
      <c r="AD862" s="113"/>
    </row>
    <row r="863" spans="2:30">
      <c r="B863" s="113"/>
      <c r="C863" s="113"/>
      <c r="D863" s="113"/>
      <c r="E863" s="113"/>
      <c r="F863" s="113"/>
      <c r="G863" s="113"/>
      <c r="H863" s="113"/>
      <c r="I863" s="113"/>
      <c r="J863" s="113"/>
      <c r="K863" s="113"/>
      <c r="L863" s="113"/>
      <c r="M863" s="113"/>
      <c r="N863" s="113"/>
      <c r="O863" s="113"/>
      <c r="P863" s="114"/>
      <c r="Q863" s="114"/>
      <c r="R863" s="114"/>
      <c r="S863" s="114"/>
      <c r="T863" s="114"/>
      <c r="U863" s="114"/>
      <c r="V863" s="114"/>
      <c r="W863" s="114"/>
      <c r="X863" s="114"/>
      <c r="Y863" s="114"/>
      <c r="Z863" s="114"/>
      <c r="AA863" s="114"/>
      <c r="AB863" s="113"/>
      <c r="AC863" s="113"/>
      <c r="AD863" s="113"/>
    </row>
    <row r="864" spans="2:30">
      <c r="B864" s="113"/>
      <c r="C864" s="113"/>
      <c r="D864" s="113"/>
      <c r="E864" s="113"/>
      <c r="F864" s="113"/>
      <c r="G864" s="113"/>
      <c r="H864" s="113"/>
      <c r="I864" s="113"/>
      <c r="J864" s="113"/>
      <c r="K864" s="113"/>
      <c r="L864" s="113"/>
      <c r="M864" s="113"/>
      <c r="N864" s="113"/>
      <c r="O864" s="113"/>
      <c r="P864" s="114"/>
      <c r="Q864" s="114"/>
      <c r="R864" s="114"/>
      <c r="S864" s="114"/>
      <c r="T864" s="114"/>
      <c r="U864" s="114"/>
      <c r="V864" s="114"/>
      <c r="W864" s="114"/>
      <c r="X864" s="114"/>
      <c r="Y864" s="114"/>
      <c r="Z864" s="114"/>
      <c r="AA864" s="114"/>
      <c r="AB864" s="113"/>
      <c r="AC864" s="113"/>
      <c r="AD864" s="113"/>
    </row>
    <row r="865" spans="2:30">
      <c r="B865" s="113"/>
      <c r="C865" s="113"/>
      <c r="D865" s="113"/>
      <c r="E865" s="113"/>
      <c r="F865" s="113"/>
      <c r="G865" s="113"/>
      <c r="H865" s="113"/>
      <c r="I865" s="113"/>
      <c r="J865" s="113"/>
      <c r="K865" s="113"/>
      <c r="L865" s="113"/>
      <c r="M865" s="113"/>
      <c r="N865" s="113"/>
      <c r="O865" s="113"/>
      <c r="P865" s="114"/>
      <c r="Q865" s="114"/>
      <c r="R865" s="114"/>
      <c r="S865" s="114"/>
      <c r="T865" s="114"/>
      <c r="U865" s="114"/>
      <c r="V865" s="114"/>
      <c r="W865" s="114"/>
      <c r="X865" s="114"/>
      <c r="Y865" s="114"/>
      <c r="Z865" s="114"/>
      <c r="AA865" s="114"/>
      <c r="AB865" s="113"/>
      <c r="AC865" s="113"/>
      <c r="AD865" s="113"/>
    </row>
    <row r="866" spans="2:30">
      <c r="B866" s="113"/>
      <c r="C866" s="113"/>
      <c r="D866" s="113"/>
      <c r="E866" s="113"/>
      <c r="F866" s="113"/>
      <c r="G866" s="113"/>
      <c r="H866" s="113"/>
      <c r="I866" s="113"/>
      <c r="J866" s="113"/>
      <c r="K866" s="113"/>
      <c r="L866" s="113"/>
      <c r="M866" s="113"/>
      <c r="N866" s="113"/>
      <c r="O866" s="113"/>
      <c r="P866" s="114"/>
      <c r="Q866" s="114"/>
      <c r="R866" s="114"/>
      <c r="S866" s="114"/>
      <c r="T866" s="114"/>
      <c r="U866" s="114"/>
      <c r="V866" s="114"/>
      <c r="W866" s="114"/>
      <c r="X866" s="114"/>
      <c r="Y866" s="114"/>
      <c r="Z866" s="114"/>
      <c r="AA866" s="114"/>
      <c r="AB866" s="113"/>
      <c r="AC866" s="113"/>
      <c r="AD866" s="113"/>
    </row>
    <row r="867" spans="2:30">
      <c r="B867" s="113"/>
      <c r="C867" s="113"/>
      <c r="D867" s="113"/>
      <c r="E867" s="113"/>
      <c r="F867" s="113"/>
      <c r="G867" s="113"/>
      <c r="H867" s="113"/>
      <c r="I867" s="113"/>
      <c r="J867" s="113"/>
      <c r="K867" s="113"/>
      <c r="L867" s="113"/>
      <c r="M867" s="113"/>
      <c r="N867" s="113"/>
      <c r="O867" s="113"/>
      <c r="P867" s="114"/>
      <c r="Q867" s="114"/>
      <c r="R867" s="114"/>
      <c r="S867" s="114"/>
      <c r="T867" s="114"/>
      <c r="U867" s="114"/>
      <c r="V867" s="114"/>
      <c r="W867" s="114"/>
      <c r="X867" s="114"/>
      <c r="Y867" s="114"/>
      <c r="Z867" s="114"/>
      <c r="AA867" s="114"/>
      <c r="AB867" s="113"/>
      <c r="AC867" s="113"/>
      <c r="AD867" s="113"/>
    </row>
    <row r="868" spans="2:30">
      <c r="B868" s="113"/>
      <c r="C868" s="113"/>
      <c r="D868" s="113"/>
      <c r="E868" s="113"/>
      <c r="F868" s="113"/>
      <c r="G868" s="113"/>
      <c r="H868" s="113"/>
      <c r="I868" s="113"/>
      <c r="J868" s="113"/>
      <c r="K868" s="113"/>
      <c r="L868" s="113"/>
      <c r="M868" s="113"/>
      <c r="N868" s="113"/>
      <c r="O868" s="113"/>
      <c r="P868" s="114"/>
      <c r="Q868" s="114"/>
      <c r="R868" s="114"/>
      <c r="S868" s="114"/>
      <c r="T868" s="114"/>
      <c r="U868" s="114"/>
      <c r="V868" s="114"/>
      <c r="W868" s="114"/>
      <c r="X868" s="114"/>
      <c r="Y868" s="114"/>
      <c r="Z868" s="114"/>
      <c r="AA868" s="114"/>
      <c r="AB868" s="113"/>
      <c r="AC868" s="113"/>
      <c r="AD868" s="113"/>
    </row>
    <row r="869" spans="2:30">
      <c r="B869" s="113"/>
      <c r="C869" s="113"/>
      <c r="D869" s="113"/>
      <c r="E869" s="113"/>
      <c r="F869" s="113"/>
      <c r="G869" s="113"/>
      <c r="H869" s="113"/>
      <c r="I869" s="113"/>
      <c r="J869" s="113"/>
      <c r="K869" s="113"/>
      <c r="L869" s="113"/>
      <c r="M869" s="113"/>
      <c r="N869" s="113"/>
      <c r="O869" s="113"/>
      <c r="P869" s="114"/>
      <c r="Q869" s="114"/>
      <c r="R869" s="114"/>
      <c r="S869" s="114"/>
      <c r="T869" s="114"/>
      <c r="U869" s="114"/>
      <c r="V869" s="114"/>
      <c r="W869" s="114"/>
      <c r="X869" s="114"/>
      <c r="Y869" s="114"/>
      <c r="Z869" s="114"/>
      <c r="AA869" s="114"/>
      <c r="AB869" s="113"/>
      <c r="AC869" s="113"/>
      <c r="AD869" s="113"/>
    </row>
    <row r="870" spans="2:30">
      <c r="B870" s="113"/>
      <c r="C870" s="113"/>
      <c r="D870" s="113"/>
      <c r="E870" s="113"/>
      <c r="F870" s="113"/>
      <c r="G870" s="113"/>
      <c r="H870" s="113"/>
      <c r="I870" s="113"/>
      <c r="J870" s="113"/>
      <c r="K870" s="113"/>
      <c r="L870" s="113"/>
      <c r="M870" s="113"/>
      <c r="N870" s="113"/>
      <c r="O870" s="113"/>
      <c r="P870" s="114"/>
      <c r="Q870" s="114"/>
      <c r="R870" s="114"/>
      <c r="S870" s="114"/>
      <c r="T870" s="114"/>
      <c r="U870" s="114"/>
      <c r="V870" s="114"/>
      <c r="W870" s="114"/>
      <c r="X870" s="114"/>
      <c r="Y870" s="114"/>
      <c r="Z870" s="114"/>
      <c r="AA870" s="114"/>
      <c r="AB870" s="113"/>
      <c r="AC870" s="113"/>
      <c r="AD870" s="113"/>
    </row>
    <row r="871" spans="2:30">
      <c r="B871" s="113"/>
      <c r="C871" s="113"/>
      <c r="D871" s="113"/>
      <c r="E871" s="113"/>
      <c r="F871" s="113"/>
      <c r="G871" s="113"/>
      <c r="H871" s="113"/>
      <c r="I871" s="113"/>
      <c r="J871" s="113"/>
      <c r="K871" s="113"/>
      <c r="L871" s="113"/>
      <c r="M871" s="113"/>
      <c r="N871" s="113"/>
      <c r="O871" s="113"/>
      <c r="P871" s="114"/>
      <c r="Q871" s="114"/>
      <c r="R871" s="114"/>
      <c r="S871" s="114"/>
      <c r="T871" s="114"/>
      <c r="U871" s="114"/>
      <c r="V871" s="114"/>
      <c r="W871" s="114"/>
      <c r="X871" s="114"/>
      <c r="Y871" s="114"/>
      <c r="Z871" s="114"/>
      <c r="AA871" s="114"/>
      <c r="AB871" s="113"/>
      <c r="AC871" s="113"/>
      <c r="AD871" s="113"/>
    </row>
    <row r="872" spans="2:30">
      <c r="B872" s="113"/>
      <c r="C872" s="113"/>
      <c r="D872" s="113"/>
      <c r="E872" s="113"/>
      <c r="F872" s="113"/>
      <c r="G872" s="113"/>
      <c r="H872" s="113"/>
      <c r="I872" s="113"/>
      <c r="J872" s="113"/>
      <c r="K872" s="113"/>
      <c r="L872" s="113"/>
      <c r="M872" s="113"/>
      <c r="N872" s="113"/>
      <c r="O872" s="113"/>
      <c r="P872" s="114"/>
      <c r="Q872" s="114"/>
      <c r="R872" s="114"/>
      <c r="S872" s="114"/>
      <c r="T872" s="114"/>
      <c r="U872" s="114"/>
      <c r="V872" s="114"/>
      <c r="W872" s="114"/>
      <c r="X872" s="114"/>
      <c r="Y872" s="114"/>
      <c r="Z872" s="114"/>
      <c r="AA872" s="114"/>
      <c r="AB872" s="113"/>
      <c r="AC872" s="113"/>
      <c r="AD872" s="113"/>
    </row>
    <row r="873" spans="2:30">
      <c r="B873" s="113"/>
      <c r="C873" s="113"/>
      <c r="D873" s="113"/>
      <c r="E873" s="113"/>
      <c r="F873" s="113"/>
      <c r="G873" s="113"/>
      <c r="H873" s="113"/>
      <c r="I873" s="113"/>
      <c r="J873" s="113"/>
      <c r="K873" s="113"/>
      <c r="L873" s="113"/>
      <c r="M873" s="113"/>
      <c r="N873" s="113"/>
      <c r="O873" s="113"/>
      <c r="P873" s="114"/>
      <c r="Q873" s="114"/>
      <c r="R873" s="114"/>
      <c r="S873" s="114"/>
      <c r="T873" s="114"/>
      <c r="U873" s="114"/>
      <c r="V873" s="114"/>
      <c r="W873" s="114"/>
      <c r="X873" s="114"/>
      <c r="Y873" s="114"/>
      <c r="Z873" s="114"/>
      <c r="AA873" s="114"/>
      <c r="AB873" s="113"/>
      <c r="AC873" s="113"/>
      <c r="AD873" s="113"/>
    </row>
    <row r="874" spans="2:30">
      <c r="B874" s="113"/>
      <c r="C874" s="113"/>
      <c r="D874" s="113"/>
      <c r="E874" s="113"/>
      <c r="F874" s="113"/>
      <c r="G874" s="113"/>
      <c r="H874" s="113"/>
      <c r="I874" s="113"/>
      <c r="J874" s="113"/>
      <c r="K874" s="113"/>
      <c r="L874" s="113"/>
      <c r="M874" s="113"/>
      <c r="N874" s="113"/>
      <c r="O874" s="113"/>
      <c r="P874" s="114"/>
      <c r="Q874" s="114"/>
      <c r="R874" s="114"/>
      <c r="S874" s="114"/>
      <c r="T874" s="114"/>
      <c r="U874" s="114"/>
      <c r="V874" s="114"/>
      <c r="W874" s="114"/>
      <c r="X874" s="114"/>
      <c r="Y874" s="114"/>
      <c r="Z874" s="114"/>
      <c r="AA874" s="114"/>
      <c r="AB874" s="113"/>
      <c r="AC874" s="113"/>
      <c r="AD874" s="113"/>
    </row>
    <row r="875" spans="2:30">
      <c r="B875" s="113"/>
      <c r="C875" s="113"/>
      <c r="D875" s="113"/>
      <c r="E875" s="113"/>
      <c r="F875" s="113"/>
      <c r="G875" s="113"/>
      <c r="H875" s="113"/>
      <c r="I875" s="113"/>
      <c r="J875" s="113"/>
      <c r="K875" s="113"/>
      <c r="L875" s="113"/>
      <c r="M875" s="113"/>
      <c r="N875" s="113"/>
      <c r="O875" s="113"/>
      <c r="P875" s="114"/>
      <c r="Q875" s="114"/>
      <c r="R875" s="114"/>
      <c r="S875" s="114"/>
      <c r="T875" s="114"/>
      <c r="U875" s="114"/>
      <c r="V875" s="114"/>
      <c r="W875" s="114"/>
      <c r="X875" s="114"/>
      <c r="Y875" s="114"/>
      <c r="Z875" s="114"/>
      <c r="AA875" s="114"/>
      <c r="AB875" s="113"/>
      <c r="AC875" s="113"/>
      <c r="AD875" s="113"/>
    </row>
    <row r="876" spans="2:30">
      <c r="B876" s="113"/>
      <c r="C876" s="113"/>
      <c r="D876" s="113"/>
      <c r="E876" s="113"/>
      <c r="F876" s="113"/>
      <c r="G876" s="113"/>
      <c r="H876" s="113"/>
      <c r="I876" s="113"/>
      <c r="J876" s="113"/>
      <c r="K876" s="113"/>
      <c r="L876" s="113"/>
      <c r="M876" s="113"/>
      <c r="N876" s="113"/>
      <c r="O876" s="113"/>
      <c r="P876" s="114"/>
      <c r="Q876" s="114"/>
      <c r="R876" s="114"/>
      <c r="S876" s="114"/>
      <c r="T876" s="114"/>
      <c r="U876" s="114"/>
      <c r="V876" s="114"/>
      <c r="W876" s="114"/>
      <c r="X876" s="114"/>
      <c r="Y876" s="114"/>
      <c r="Z876" s="114"/>
      <c r="AA876" s="114"/>
      <c r="AB876" s="113"/>
      <c r="AC876" s="113"/>
      <c r="AD876" s="113"/>
    </row>
    <row r="877" spans="2:30">
      <c r="B877" s="113"/>
      <c r="C877" s="113"/>
      <c r="D877" s="113"/>
      <c r="E877" s="113"/>
      <c r="F877" s="113"/>
      <c r="G877" s="113"/>
      <c r="H877" s="113"/>
      <c r="I877" s="113"/>
      <c r="J877" s="113"/>
      <c r="K877" s="113"/>
      <c r="L877" s="113"/>
      <c r="M877" s="113"/>
      <c r="N877" s="113"/>
      <c r="O877" s="113"/>
      <c r="P877" s="114"/>
      <c r="Q877" s="114"/>
      <c r="R877" s="114"/>
      <c r="S877" s="114"/>
      <c r="T877" s="114"/>
      <c r="U877" s="114"/>
      <c r="V877" s="114"/>
      <c r="W877" s="114"/>
      <c r="X877" s="114"/>
      <c r="Y877" s="114"/>
      <c r="Z877" s="114"/>
      <c r="AA877" s="114"/>
      <c r="AB877" s="113"/>
      <c r="AC877" s="113"/>
      <c r="AD877" s="113"/>
    </row>
  </sheetData>
  <mergeCells count="10">
    <mergeCell ref="B2:AD2"/>
    <mergeCell ref="B4:AD4"/>
    <mergeCell ref="B5:AD5"/>
    <mergeCell ref="B6:AD6"/>
    <mergeCell ref="B7:B8"/>
    <mergeCell ref="C7:N7"/>
    <mergeCell ref="O7:O8"/>
    <mergeCell ref="P7:AA7"/>
    <mergeCell ref="AB7:AB8"/>
    <mergeCell ref="AC7:AD7"/>
  </mergeCells>
  <printOptions horizontalCentered="1"/>
  <pageMargins left="0" right="0" top="0.39370078740157483" bottom="0.19685039370078741" header="0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DGII</vt:lpstr>
      <vt:lpstr>DGII!Área_de_impresión</vt:lpstr>
      <vt:lpstr>DGII!Títulos_a_imprimir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Mariam Ortiz</cp:lastModifiedBy>
  <dcterms:created xsi:type="dcterms:W3CDTF">2020-11-19T19:42:56Z</dcterms:created>
  <dcterms:modified xsi:type="dcterms:W3CDTF">2020-11-19T19:43:35Z</dcterms:modified>
</cp:coreProperties>
</file>