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8275" windowHeight="12315"/>
  </bookViews>
  <sheets>
    <sheet name="TESORERIA" sheetId="1" r:id="rId1"/>
  </sheets>
  <externalReferences>
    <externalReference r:id="rId2"/>
    <externalReference r:id="rId3"/>
    <externalReference r:id="rId4"/>
  </externalReferences>
  <definedNames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[2]FLUJO!$B$7929:$C$7929</definedName>
    <definedName name="__123Graph_C" hidden="1">[2]FLUJO!$B$7936:$C$7936</definedName>
    <definedName name="__123Graph_D" hidden="1">[2]FLUJO!$B$7942:$C$7942</definedName>
    <definedName name="__123Graph_X" hidden="1">[2]FLUJO!$B$7906:$C$7906</definedName>
    <definedName name="__ROS1">#N/A</definedName>
    <definedName name="__ROS2">#N/A</definedName>
    <definedName name="__ROS3">#N/A</definedName>
    <definedName name="__ROS4">#N/A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TESORERIA!$B$3:$AD$79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  <definedName name="_xlnm.Print_Titles" localSheetId="0">TESORERIA!$3:$7</definedName>
  </definedNames>
  <calcPr calcId="145621"/>
</workbook>
</file>

<file path=xl/calcChain.xml><?xml version="1.0" encoding="utf-8"?>
<calcChain xmlns="http://schemas.openxmlformats.org/spreadsheetml/2006/main">
  <c r="AC78" i="1" l="1"/>
  <c r="AD78" i="1" s="1"/>
  <c r="AB78" i="1"/>
  <c r="O78" i="1"/>
  <c r="AB77" i="1"/>
  <c r="O77" i="1"/>
  <c r="AC77" i="1" s="1"/>
  <c r="AD77" i="1" s="1"/>
  <c r="AB76" i="1"/>
  <c r="O76" i="1"/>
  <c r="AA74" i="1"/>
  <c r="AA73" i="1" s="1"/>
  <c r="Z74" i="1"/>
  <c r="Z73" i="1" s="1"/>
  <c r="Y74" i="1"/>
  <c r="Y73" i="1" s="1"/>
  <c r="X74" i="1"/>
  <c r="X73" i="1" s="1"/>
  <c r="W74" i="1"/>
  <c r="W73" i="1" s="1"/>
  <c r="V74" i="1"/>
  <c r="U74" i="1"/>
  <c r="U73" i="1" s="1"/>
  <c r="T74" i="1"/>
  <c r="T73" i="1" s="1"/>
  <c r="S74" i="1"/>
  <c r="R74" i="1"/>
  <c r="R73" i="1" s="1"/>
  <c r="Q74" i="1"/>
  <c r="Q73" i="1" s="1"/>
  <c r="P74" i="1"/>
  <c r="N74" i="1"/>
  <c r="N73" i="1" s="1"/>
  <c r="M74" i="1"/>
  <c r="L74" i="1"/>
  <c r="L73" i="1" s="1"/>
  <c r="K74" i="1"/>
  <c r="J74" i="1"/>
  <c r="I74" i="1"/>
  <c r="I73" i="1" s="1"/>
  <c r="H74" i="1"/>
  <c r="H73" i="1" s="1"/>
  <c r="G74" i="1"/>
  <c r="G73" i="1" s="1"/>
  <c r="F74" i="1"/>
  <c r="F73" i="1" s="1"/>
  <c r="E74" i="1"/>
  <c r="E73" i="1" s="1"/>
  <c r="D74" i="1"/>
  <c r="C74" i="1"/>
  <c r="C73" i="1" s="1"/>
  <c r="V73" i="1"/>
  <c r="S73" i="1"/>
  <c r="P73" i="1"/>
  <c r="M73" i="1"/>
  <c r="K73" i="1"/>
  <c r="J73" i="1"/>
  <c r="D73" i="1"/>
  <c r="AA72" i="1"/>
  <c r="Z72" i="1"/>
  <c r="Y72" i="1"/>
  <c r="X72" i="1"/>
  <c r="W72" i="1"/>
  <c r="V72" i="1"/>
  <c r="U72" i="1"/>
  <c r="T72" i="1"/>
  <c r="S72" i="1"/>
  <c r="R72" i="1"/>
  <c r="Q72" i="1"/>
  <c r="P72" i="1"/>
  <c r="N72" i="1"/>
  <c r="M72" i="1"/>
  <c r="L72" i="1"/>
  <c r="K72" i="1"/>
  <c r="J72" i="1"/>
  <c r="I72" i="1"/>
  <c r="H72" i="1"/>
  <c r="G72" i="1"/>
  <c r="F72" i="1"/>
  <c r="E72" i="1"/>
  <c r="D72" i="1"/>
  <c r="C72" i="1"/>
  <c r="O72" i="1" s="1"/>
  <c r="AA71" i="1"/>
  <c r="AA70" i="1" s="1"/>
  <c r="AA68" i="1" s="1"/>
  <c r="Z71" i="1"/>
  <c r="Z70" i="1" s="1"/>
  <c r="Z68" i="1" s="1"/>
  <c r="Y71" i="1"/>
  <c r="Y70" i="1" s="1"/>
  <c r="X71" i="1"/>
  <c r="X70" i="1" s="1"/>
  <c r="W71" i="1"/>
  <c r="W70" i="1" s="1"/>
  <c r="W68" i="1" s="1"/>
  <c r="V71" i="1"/>
  <c r="U71" i="1"/>
  <c r="T71" i="1"/>
  <c r="T70" i="1" s="1"/>
  <c r="T68" i="1" s="1"/>
  <c r="S71" i="1"/>
  <c r="R71" i="1"/>
  <c r="R70" i="1" s="1"/>
  <c r="Q71" i="1"/>
  <c r="P71" i="1"/>
  <c r="N71" i="1"/>
  <c r="N70" i="1" s="1"/>
  <c r="M71" i="1"/>
  <c r="M70" i="1" s="1"/>
  <c r="L71" i="1"/>
  <c r="L70" i="1" s="1"/>
  <c r="K71" i="1"/>
  <c r="J71" i="1"/>
  <c r="I71" i="1"/>
  <c r="I70" i="1" s="1"/>
  <c r="H71" i="1"/>
  <c r="H70" i="1" s="1"/>
  <c r="G71" i="1"/>
  <c r="G70" i="1" s="1"/>
  <c r="F71" i="1"/>
  <c r="F70" i="1" s="1"/>
  <c r="E71" i="1"/>
  <c r="E70" i="1" s="1"/>
  <c r="D71" i="1"/>
  <c r="C71" i="1"/>
  <c r="O71" i="1" s="1"/>
  <c r="O70" i="1" s="1"/>
  <c r="V70" i="1"/>
  <c r="V68" i="1" s="1"/>
  <c r="U70" i="1"/>
  <c r="U68" i="1" s="1"/>
  <c r="S70" i="1"/>
  <c r="P70" i="1"/>
  <c r="P68" i="1" s="1"/>
  <c r="K70" i="1"/>
  <c r="J70" i="1"/>
  <c r="D70" i="1"/>
  <c r="C70" i="1"/>
  <c r="AB69" i="1"/>
  <c r="AA69" i="1"/>
  <c r="N69" i="1"/>
  <c r="M69" i="1"/>
  <c r="L69" i="1"/>
  <c r="K69" i="1"/>
  <c r="K68" i="1" s="1"/>
  <c r="J69" i="1"/>
  <c r="I69" i="1"/>
  <c r="H69" i="1"/>
  <c r="G69" i="1"/>
  <c r="F69" i="1"/>
  <c r="E69" i="1"/>
  <c r="E68" i="1" s="1"/>
  <c r="D69" i="1"/>
  <c r="C69" i="1"/>
  <c r="Y68" i="1"/>
  <c r="X68" i="1"/>
  <c r="S68" i="1"/>
  <c r="R68" i="1"/>
  <c r="L68" i="1"/>
  <c r="I68" i="1"/>
  <c r="G68" i="1"/>
  <c r="F68" i="1"/>
  <c r="AA67" i="1"/>
  <c r="Z67" i="1"/>
  <c r="Y67" i="1"/>
  <c r="X67" i="1"/>
  <c r="W67" i="1"/>
  <c r="V67" i="1"/>
  <c r="U67" i="1"/>
  <c r="T67" i="1"/>
  <c r="S67" i="1"/>
  <c r="R67" i="1"/>
  <c r="Q67" i="1"/>
  <c r="P67" i="1"/>
  <c r="AB67" i="1" s="1"/>
  <c r="N67" i="1"/>
  <c r="M67" i="1"/>
  <c r="L67" i="1"/>
  <c r="K67" i="1"/>
  <c r="J67" i="1"/>
  <c r="I67" i="1"/>
  <c r="I65" i="1" s="1"/>
  <c r="I62" i="1" s="1"/>
  <c r="H67" i="1"/>
  <c r="G67" i="1"/>
  <c r="F67" i="1"/>
  <c r="E67" i="1"/>
  <c r="D67" i="1"/>
  <c r="C67" i="1"/>
  <c r="O67" i="1" s="1"/>
  <c r="AA66" i="1"/>
  <c r="Z66" i="1"/>
  <c r="Z65" i="1" s="1"/>
  <c r="Y66" i="1"/>
  <c r="X66" i="1"/>
  <c r="W66" i="1"/>
  <c r="V66" i="1"/>
  <c r="U66" i="1"/>
  <c r="U65" i="1" s="1"/>
  <c r="U62" i="1" s="1"/>
  <c r="T66" i="1"/>
  <c r="T65" i="1" s="1"/>
  <c r="S66" i="1"/>
  <c r="R66" i="1"/>
  <c r="Q66" i="1"/>
  <c r="P66" i="1"/>
  <c r="N66" i="1"/>
  <c r="N65" i="1" s="1"/>
  <c r="M66" i="1"/>
  <c r="M65" i="1" s="1"/>
  <c r="L66" i="1"/>
  <c r="K66" i="1"/>
  <c r="K65" i="1" s="1"/>
  <c r="J66" i="1"/>
  <c r="I66" i="1"/>
  <c r="H66" i="1"/>
  <c r="H65" i="1" s="1"/>
  <c r="G66" i="1"/>
  <c r="G65" i="1" s="1"/>
  <c r="G62" i="1" s="1"/>
  <c r="F66" i="1"/>
  <c r="E66" i="1"/>
  <c r="E65" i="1" s="1"/>
  <c r="D66" i="1"/>
  <c r="C66" i="1"/>
  <c r="C65" i="1" s="1"/>
  <c r="AA65" i="1"/>
  <c r="AA62" i="1" s="1"/>
  <c r="Y65" i="1"/>
  <c r="X65" i="1"/>
  <c r="X62" i="1" s="1"/>
  <c r="S65" i="1"/>
  <c r="R65" i="1"/>
  <c r="R62" i="1" s="1"/>
  <c r="Q65" i="1"/>
  <c r="L65" i="1"/>
  <c r="L62" i="1" s="1"/>
  <c r="F65" i="1"/>
  <c r="F62" i="1" s="1"/>
  <c r="AB64" i="1"/>
  <c r="N64" i="1"/>
  <c r="M64" i="1"/>
  <c r="L64" i="1"/>
  <c r="K64" i="1"/>
  <c r="J64" i="1"/>
  <c r="I64" i="1"/>
  <c r="H64" i="1"/>
  <c r="G64" i="1"/>
  <c r="F64" i="1"/>
  <c r="E64" i="1"/>
  <c r="D64" i="1"/>
  <c r="C64" i="1"/>
  <c r="O64" i="1" s="1"/>
  <c r="AD63" i="1"/>
  <c r="AB63" i="1"/>
  <c r="AC63" i="1" s="1"/>
  <c r="Y62" i="1"/>
  <c r="E62" i="1"/>
  <c r="AA61" i="1"/>
  <c r="AA60" i="1" s="1"/>
  <c r="Z61" i="1"/>
  <c r="Z60" i="1" s="1"/>
  <c r="Y61" i="1"/>
  <c r="Y60" i="1" s="1"/>
  <c r="X61" i="1"/>
  <c r="W61" i="1"/>
  <c r="V61" i="1"/>
  <c r="V60" i="1" s="1"/>
  <c r="U61" i="1"/>
  <c r="T61" i="1"/>
  <c r="T60" i="1" s="1"/>
  <c r="S61" i="1"/>
  <c r="R61" i="1"/>
  <c r="Q61" i="1"/>
  <c r="P61" i="1"/>
  <c r="N61" i="1"/>
  <c r="N60" i="1" s="1"/>
  <c r="M61" i="1"/>
  <c r="M60" i="1" s="1"/>
  <c r="L61" i="1"/>
  <c r="K61" i="1"/>
  <c r="J61" i="1"/>
  <c r="J60" i="1" s="1"/>
  <c r="I61" i="1"/>
  <c r="I60" i="1" s="1"/>
  <c r="H61" i="1"/>
  <c r="H60" i="1" s="1"/>
  <c r="G61" i="1"/>
  <c r="G60" i="1" s="1"/>
  <c r="F61" i="1"/>
  <c r="E61" i="1"/>
  <c r="D61" i="1"/>
  <c r="D60" i="1" s="1"/>
  <c r="C61" i="1"/>
  <c r="O61" i="1" s="1"/>
  <c r="O60" i="1" s="1"/>
  <c r="X60" i="1"/>
  <c r="X59" i="1" s="1"/>
  <c r="W60" i="1"/>
  <c r="U60" i="1"/>
  <c r="S60" i="1"/>
  <c r="R60" i="1"/>
  <c r="Q60" i="1"/>
  <c r="L60" i="1"/>
  <c r="L59" i="1" s="1"/>
  <c r="K60" i="1"/>
  <c r="F60" i="1"/>
  <c r="F59" i="1" s="1"/>
  <c r="E60" i="1"/>
  <c r="U59" i="1"/>
  <c r="U55" i="1" s="1"/>
  <c r="E59" i="1"/>
  <c r="E55" i="1" s="1"/>
  <c r="AA58" i="1"/>
  <c r="Z58" i="1"/>
  <c r="Y58" i="1"/>
  <c r="X58" i="1"/>
  <c r="W58" i="1"/>
  <c r="V58" i="1"/>
  <c r="U58" i="1"/>
  <c r="T58" i="1"/>
  <c r="S58" i="1"/>
  <c r="R58" i="1"/>
  <c r="Q58" i="1"/>
  <c r="P58" i="1"/>
  <c r="AB58" i="1" s="1"/>
  <c r="N58" i="1"/>
  <c r="M58" i="1"/>
  <c r="L58" i="1"/>
  <c r="K58" i="1"/>
  <c r="J58" i="1"/>
  <c r="I58" i="1"/>
  <c r="H58" i="1"/>
  <c r="G58" i="1"/>
  <c r="F58" i="1"/>
  <c r="E58" i="1"/>
  <c r="D58" i="1"/>
  <c r="C58" i="1"/>
  <c r="O58" i="1" s="1"/>
  <c r="AA57" i="1"/>
  <c r="Z57" i="1"/>
  <c r="Y57" i="1"/>
  <c r="Y56" i="1" s="1"/>
  <c r="X57" i="1"/>
  <c r="W57" i="1"/>
  <c r="V57" i="1"/>
  <c r="V56" i="1" s="1"/>
  <c r="U57" i="1"/>
  <c r="T57" i="1"/>
  <c r="S57" i="1"/>
  <c r="S56" i="1" s="1"/>
  <c r="R57" i="1"/>
  <c r="Q57" i="1"/>
  <c r="P57" i="1"/>
  <c r="AB57" i="1" s="1"/>
  <c r="N57" i="1"/>
  <c r="N56" i="1" s="1"/>
  <c r="M57" i="1"/>
  <c r="M56" i="1" s="1"/>
  <c r="L57" i="1"/>
  <c r="L56" i="1" s="1"/>
  <c r="K57" i="1"/>
  <c r="J57" i="1"/>
  <c r="I57" i="1"/>
  <c r="H57" i="1"/>
  <c r="H56" i="1" s="1"/>
  <c r="G57" i="1"/>
  <c r="G56" i="1" s="1"/>
  <c r="F57" i="1"/>
  <c r="E57" i="1"/>
  <c r="D57" i="1"/>
  <c r="C57" i="1"/>
  <c r="O57" i="1" s="1"/>
  <c r="O56" i="1" s="1"/>
  <c r="AA56" i="1"/>
  <c r="Z56" i="1"/>
  <c r="X56" i="1"/>
  <c r="X55" i="1" s="1"/>
  <c r="W56" i="1"/>
  <c r="U56" i="1"/>
  <c r="T56" i="1"/>
  <c r="R56" i="1"/>
  <c r="Q56" i="1"/>
  <c r="P56" i="1"/>
  <c r="K56" i="1"/>
  <c r="J56" i="1"/>
  <c r="I56" i="1"/>
  <c r="F56" i="1"/>
  <c r="E56" i="1"/>
  <c r="D56" i="1"/>
  <c r="C56" i="1"/>
  <c r="F55" i="1"/>
  <c r="AA54" i="1"/>
  <c r="Z54" i="1"/>
  <c r="Y54" i="1"/>
  <c r="X54" i="1"/>
  <c r="W54" i="1"/>
  <c r="V54" i="1"/>
  <c r="U54" i="1"/>
  <c r="T54" i="1"/>
  <c r="S54" i="1"/>
  <c r="R54" i="1"/>
  <c r="Q54" i="1"/>
  <c r="P54" i="1"/>
  <c r="N54" i="1"/>
  <c r="M54" i="1"/>
  <c r="L54" i="1"/>
  <c r="K54" i="1"/>
  <c r="J54" i="1"/>
  <c r="I54" i="1"/>
  <c r="H54" i="1"/>
  <c r="G54" i="1"/>
  <c r="F54" i="1"/>
  <c r="E54" i="1"/>
  <c r="D54" i="1"/>
  <c r="C54" i="1"/>
  <c r="AB52" i="1"/>
  <c r="O52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N51" i="1"/>
  <c r="M51" i="1"/>
  <c r="L51" i="1"/>
  <c r="K51" i="1"/>
  <c r="J51" i="1"/>
  <c r="I51" i="1"/>
  <c r="H51" i="1"/>
  <c r="G51" i="1"/>
  <c r="F51" i="1"/>
  <c r="E51" i="1"/>
  <c r="D51" i="1"/>
  <c r="C51" i="1"/>
  <c r="AB50" i="1"/>
  <c r="O50" i="1"/>
  <c r="AC50" i="1" s="1"/>
  <c r="AB49" i="1"/>
  <c r="AC49" i="1" s="1"/>
  <c r="O49" i="1"/>
  <c r="AC48" i="1"/>
  <c r="O48" i="1"/>
  <c r="AB47" i="1"/>
  <c r="AC47" i="1" s="1"/>
  <c r="AD47" i="1" s="1"/>
  <c r="O47" i="1"/>
  <c r="AB46" i="1"/>
  <c r="O46" i="1"/>
  <c r="AB45" i="1"/>
  <c r="AC45" i="1" s="1"/>
  <c r="O45" i="1"/>
  <c r="AB44" i="1"/>
  <c r="O44" i="1"/>
  <c r="AC44" i="1" s="1"/>
  <c r="AD44" i="1" s="1"/>
  <c r="AD43" i="1"/>
  <c r="AC43" i="1"/>
  <c r="AB43" i="1"/>
  <c r="O43" i="1"/>
  <c r="AC42" i="1"/>
  <c r="AD42" i="1" s="1"/>
  <c r="AB42" i="1"/>
  <c r="O42" i="1"/>
  <c r="O41" i="1" s="1"/>
  <c r="AA41" i="1"/>
  <c r="Z41" i="1"/>
  <c r="Z36" i="1" s="1"/>
  <c r="Z35" i="1" s="1"/>
  <c r="Y41" i="1"/>
  <c r="Y36" i="1" s="1"/>
  <c r="Y35" i="1" s="1"/>
  <c r="X41" i="1"/>
  <c r="W41" i="1"/>
  <c r="V41" i="1"/>
  <c r="U41" i="1"/>
  <c r="T41" i="1"/>
  <c r="S41" i="1"/>
  <c r="S36" i="1" s="1"/>
  <c r="S35" i="1" s="1"/>
  <c r="R41" i="1"/>
  <c r="Q41" i="1"/>
  <c r="P41" i="1"/>
  <c r="N41" i="1"/>
  <c r="M41" i="1"/>
  <c r="L41" i="1"/>
  <c r="K41" i="1"/>
  <c r="J41" i="1"/>
  <c r="I41" i="1"/>
  <c r="H41" i="1"/>
  <c r="H36" i="1" s="1"/>
  <c r="G41" i="1"/>
  <c r="G36" i="1" s="1"/>
  <c r="G35" i="1" s="1"/>
  <c r="F41" i="1"/>
  <c r="E41" i="1"/>
  <c r="D41" i="1"/>
  <c r="C41" i="1"/>
  <c r="AB40" i="1"/>
  <c r="AC40" i="1" s="1"/>
  <c r="O40" i="1"/>
  <c r="T39" i="1"/>
  <c r="S39" i="1"/>
  <c r="S37" i="1" s="1"/>
  <c r="R39" i="1"/>
  <c r="AB39" i="1" s="1"/>
  <c r="AC39" i="1" s="1"/>
  <c r="Q39" i="1"/>
  <c r="P39" i="1"/>
  <c r="O39" i="1"/>
  <c r="AB38" i="1"/>
  <c r="AC38" i="1" s="1"/>
  <c r="O38" i="1"/>
  <c r="O37" i="1" s="1"/>
  <c r="AA37" i="1"/>
  <c r="Z37" i="1"/>
  <c r="Y37" i="1"/>
  <c r="X37" i="1"/>
  <c r="X36" i="1" s="1"/>
  <c r="W37" i="1"/>
  <c r="V37" i="1"/>
  <c r="V36" i="1" s="1"/>
  <c r="V35" i="1" s="1"/>
  <c r="U37" i="1"/>
  <c r="T37" i="1"/>
  <c r="R37" i="1"/>
  <c r="R36" i="1" s="1"/>
  <c r="R35" i="1" s="1"/>
  <c r="Q37" i="1"/>
  <c r="P37" i="1"/>
  <c r="P36" i="1" s="1"/>
  <c r="P35" i="1" s="1"/>
  <c r="N37" i="1"/>
  <c r="N36" i="1" s="1"/>
  <c r="N35" i="1" s="1"/>
  <c r="M37" i="1"/>
  <c r="L37" i="1"/>
  <c r="K37" i="1"/>
  <c r="J37" i="1"/>
  <c r="J36" i="1" s="1"/>
  <c r="J35" i="1" s="1"/>
  <c r="I37" i="1"/>
  <c r="H37" i="1"/>
  <c r="G37" i="1"/>
  <c r="F37" i="1"/>
  <c r="F36" i="1" s="1"/>
  <c r="F35" i="1" s="1"/>
  <c r="E37" i="1"/>
  <c r="D37" i="1"/>
  <c r="D36" i="1" s="1"/>
  <c r="D35" i="1" s="1"/>
  <c r="D8" i="1" s="1"/>
  <c r="C37" i="1"/>
  <c r="W36" i="1"/>
  <c r="W35" i="1" s="1"/>
  <c r="T36" i="1"/>
  <c r="T35" i="1" s="1"/>
  <c r="Q36" i="1"/>
  <c r="M36" i="1"/>
  <c r="M35" i="1" s="1"/>
  <c r="L36" i="1"/>
  <c r="K36" i="1"/>
  <c r="E36" i="1"/>
  <c r="E35" i="1" s="1"/>
  <c r="X35" i="1"/>
  <c r="Q35" i="1"/>
  <c r="L35" i="1"/>
  <c r="K35" i="1"/>
  <c r="H35" i="1"/>
  <c r="AB34" i="1"/>
  <c r="O34" i="1"/>
  <c r="AC34" i="1" s="1"/>
  <c r="AA33" i="1"/>
  <c r="Z33" i="1"/>
  <c r="Y33" i="1"/>
  <c r="X33" i="1"/>
  <c r="X32" i="1" s="1"/>
  <c r="W33" i="1"/>
  <c r="W32" i="1" s="1"/>
  <c r="V33" i="1"/>
  <c r="V32" i="1" s="1"/>
  <c r="U33" i="1"/>
  <c r="T33" i="1"/>
  <c r="S33" i="1"/>
  <c r="R33" i="1"/>
  <c r="R32" i="1" s="1"/>
  <c r="Q33" i="1"/>
  <c r="Q32" i="1" s="1"/>
  <c r="P33" i="1"/>
  <c r="P32" i="1" s="1"/>
  <c r="N33" i="1"/>
  <c r="M33" i="1"/>
  <c r="L33" i="1"/>
  <c r="L32" i="1" s="1"/>
  <c r="K33" i="1"/>
  <c r="J33" i="1"/>
  <c r="I33" i="1"/>
  <c r="H33" i="1"/>
  <c r="G33" i="1"/>
  <c r="F33" i="1"/>
  <c r="F32" i="1" s="1"/>
  <c r="E33" i="1"/>
  <c r="D33" i="1"/>
  <c r="C33" i="1"/>
  <c r="O33" i="1" s="1"/>
  <c r="O32" i="1" s="1"/>
  <c r="AA32" i="1"/>
  <c r="Z32" i="1"/>
  <c r="Y32" i="1"/>
  <c r="U32" i="1"/>
  <c r="T32" i="1"/>
  <c r="S32" i="1"/>
  <c r="N32" i="1"/>
  <c r="M32" i="1"/>
  <c r="K32" i="1"/>
  <c r="J32" i="1"/>
  <c r="I32" i="1"/>
  <c r="H32" i="1"/>
  <c r="G32" i="1"/>
  <c r="E32" i="1"/>
  <c r="D32" i="1"/>
  <c r="C32" i="1"/>
  <c r="AB31" i="1"/>
  <c r="O31" i="1"/>
  <c r="AC31" i="1" s="1"/>
  <c r="AD31" i="1" s="1"/>
  <c r="AA30" i="1"/>
  <c r="AA28" i="1" s="1"/>
  <c r="Z30" i="1"/>
  <c r="Y30" i="1"/>
  <c r="X30" i="1"/>
  <c r="W30" i="1"/>
  <c r="W28" i="1" s="1"/>
  <c r="V30" i="1"/>
  <c r="U30" i="1"/>
  <c r="T30" i="1"/>
  <c r="S30" i="1"/>
  <c r="S28" i="1" s="1"/>
  <c r="R30" i="1"/>
  <c r="Q30" i="1"/>
  <c r="P30" i="1"/>
  <c r="N30" i="1"/>
  <c r="M30" i="1"/>
  <c r="M28" i="1" s="1"/>
  <c r="L30" i="1"/>
  <c r="L28" i="1" s="1"/>
  <c r="K30" i="1"/>
  <c r="K28" i="1" s="1"/>
  <c r="J30" i="1"/>
  <c r="I30" i="1"/>
  <c r="H30" i="1"/>
  <c r="G30" i="1"/>
  <c r="G28" i="1" s="1"/>
  <c r="F30" i="1"/>
  <c r="E30" i="1"/>
  <c r="D30" i="1"/>
  <c r="C30" i="1"/>
  <c r="O30" i="1" s="1"/>
  <c r="AA29" i="1"/>
  <c r="Z29" i="1"/>
  <c r="Z28" i="1" s="1"/>
  <c r="Y29" i="1"/>
  <c r="X29" i="1"/>
  <c r="W29" i="1"/>
  <c r="V29" i="1"/>
  <c r="V28" i="1" s="1"/>
  <c r="U29" i="1"/>
  <c r="T29" i="1"/>
  <c r="S29" i="1"/>
  <c r="R29" i="1"/>
  <c r="Q29" i="1"/>
  <c r="P29" i="1"/>
  <c r="AB29" i="1" s="1"/>
  <c r="N29" i="1"/>
  <c r="M29" i="1"/>
  <c r="L29" i="1"/>
  <c r="K29" i="1"/>
  <c r="J29" i="1"/>
  <c r="I29" i="1"/>
  <c r="H29" i="1"/>
  <c r="G29" i="1"/>
  <c r="F29" i="1"/>
  <c r="E29" i="1"/>
  <c r="D29" i="1"/>
  <c r="C29" i="1"/>
  <c r="Y28" i="1"/>
  <c r="X28" i="1"/>
  <c r="T28" i="1"/>
  <c r="R28" i="1"/>
  <c r="Q28" i="1"/>
  <c r="P28" i="1"/>
  <c r="N28" i="1"/>
  <c r="J28" i="1"/>
  <c r="H28" i="1"/>
  <c r="F28" i="1"/>
  <c r="E28" i="1"/>
  <c r="D28" i="1"/>
  <c r="AB27" i="1"/>
  <c r="O27" i="1"/>
  <c r="AC27" i="1" s="1"/>
  <c r="AA26" i="1"/>
  <c r="Z26" i="1"/>
  <c r="Y26" i="1"/>
  <c r="X26" i="1"/>
  <c r="W26" i="1"/>
  <c r="V26" i="1"/>
  <c r="U26" i="1"/>
  <c r="T26" i="1"/>
  <c r="S26" i="1"/>
  <c r="R26" i="1"/>
  <c r="R23" i="1" s="1"/>
  <c r="R22" i="1" s="1"/>
  <c r="R21" i="1" s="1"/>
  <c r="Q26" i="1"/>
  <c r="Q23" i="1" s="1"/>
  <c r="Q22" i="1" s="1"/>
  <c r="Q21" i="1" s="1"/>
  <c r="P26" i="1"/>
  <c r="AB26" i="1" s="1"/>
  <c r="N26" i="1"/>
  <c r="M26" i="1"/>
  <c r="L26" i="1"/>
  <c r="L23" i="1" s="1"/>
  <c r="K26" i="1"/>
  <c r="J26" i="1"/>
  <c r="I26" i="1"/>
  <c r="H26" i="1"/>
  <c r="G26" i="1"/>
  <c r="F26" i="1"/>
  <c r="F23" i="1" s="1"/>
  <c r="F22" i="1" s="1"/>
  <c r="F21" i="1" s="1"/>
  <c r="E26" i="1"/>
  <c r="D26" i="1"/>
  <c r="C26" i="1"/>
  <c r="O26" i="1" s="1"/>
  <c r="AA25" i="1"/>
  <c r="Z25" i="1"/>
  <c r="Y25" i="1"/>
  <c r="Y23" i="1" s="1"/>
  <c r="Y22" i="1" s="1"/>
  <c r="Y21" i="1" s="1"/>
  <c r="X25" i="1"/>
  <c r="W25" i="1"/>
  <c r="V25" i="1"/>
  <c r="U25" i="1"/>
  <c r="T25" i="1"/>
  <c r="S25" i="1"/>
  <c r="S23" i="1" s="1"/>
  <c r="S22" i="1" s="1"/>
  <c r="S21" i="1" s="1"/>
  <c r="R25" i="1"/>
  <c r="Q25" i="1"/>
  <c r="P25" i="1"/>
  <c r="AB25" i="1" s="1"/>
  <c r="N25" i="1"/>
  <c r="M25" i="1"/>
  <c r="L25" i="1"/>
  <c r="K25" i="1"/>
  <c r="J25" i="1"/>
  <c r="I25" i="1"/>
  <c r="H25" i="1"/>
  <c r="G25" i="1"/>
  <c r="F25" i="1"/>
  <c r="E25" i="1"/>
  <c r="D25" i="1"/>
  <c r="C25" i="1"/>
  <c r="O25" i="1" s="1"/>
  <c r="AA24" i="1"/>
  <c r="AA23" i="1" s="1"/>
  <c r="AA22" i="1" s="1"/>
  <c r="AA21" i="1" s="1"/>
  <c r="Z24" i="1"/>
  <c r="Z23" i="1" s="1"/>
  <c r="Y24" i="1"/>
  <c r="X24" i="1"/>
  <c r="W24" i="1"/>
  <c r="V24" i="1"/>
  <c r="V23" i="1" s="1"/>
  <c r="U24" i="1"/>
  <c r="U23" i="1" s="1"/>
  <c r="T24" i="1"/>
  <c r="T23" i="1" s="1"/>
  <c r="S24" i="1"/>
  <c r="R24" i="1"/>
  <c r="Q24" i="1"/>
  <c r="P24" i="1"/>
  <c r="N24" i="1"/>
  <c r="M24" i="1"/>
  <c r="M23" i="1" s="1"/>
  <c r="M22" i="1" s="1"/>
  <c r="M21" i="1" s="1"/>
  <c r="L24" i="1"/>
  <c r="K24" i="1"/>
  <c r="K23" i="1" s="1"/>
  <c r="J24" i="1"/>
  <c r="J23" i="1" s="1"/>
  <c r="J22" i="1" s="1"/>
  <c r="J21" i="1" s="1"/>
  <c r="I24" i="1"/>
  <c r="I23" i="1" s="1"/>
  <c r="H24" i="1"/>
  <c r="G24" i="1"/>
  <c r="F24" i="1"/>
  <c r="E24" i="1"/>
  <c r="E23" i="1" s="1"/>
  <c r="E22" i="1" s="1"/>
  <c r="E21" i="1" s="1"/>
  <c r="D24" i="1"/>
  <c r="D23" i="1" s="1"/>
  <c r="D22" i="1" s="1"/>
  <c r="D21" i="1" s="1"/>
  <c r="C24" i="1"/>
  <c r="C23" i="1" s="1"/>
  <c r="X23" i="1"/>
  <c r="X22" i="1" s="1"/>
  <c r="X21" i="1" s="1"/>
  <c r="W23" i="1"/>
  <c r="W22" i="1" s="1"/>
  <c r="W21" i="1" s="1"/>
  <c r="N23" i="1"/>
  <c r="N22" i="1" s="1"/>
  <c r="N21" i="1" s="1"/>
  <c r="H23" i="1"/>
  <c r="H22" i="1" s="1"/>
  <c r="H21" i="1" s="1"/>
  <c r="G23" i="1"/>
  <c r="G22" i="1" s="1"/>
  <c r="G21" i="1" s="1"/>
  <c r="V22" i="1"/>
  <c r="V21" i="1" s="1"/>
  <c r="AB20" i="1"/>
  <c r="AC20" i="1" s="1"/>
  <c r="O20" i="1"/>
  <c r="AA19" i="1"/>
  <c r="Z19" i="1"/>
  <c r="Y19" i="1"/>
  <c r="X19" i="1"/>
  <c r="W19" i="1"/>
  <c r="V19" i="1"/>
  <c r="U19" i="1"/>
  <c r="T19" i="1"/>
  <c r="S19" i="1"/>
  <c r="R19" i="1"/>
  <c r="Q19" i="1"/>
  <c r="P19" i="1"/>
  <c r="AB19" i="1" s="1"/>
  <c r="AC19" i="1" s="1"/>
  <c r="AD19" i="1" s="1"/>
  <c r="N19" i="1"/>
  <c r="M19" i="1"/>
  <c r="L19" i="1"/>
  <c r="K19" i="1"/>
  <c r="J19" i="1"/>
  <c r="I19" i="1"/>
  <c r="H19" i="1"/>
  <c r="G19" i="1"/>
  <c r="F19" i="1"/>
  <c r="E19" i="1"/>
  <c r="D19" i="1"/>
  <c r="C19" i="1"/>
  <c r="O19" i="1" s="1"/>
  <c r="AA18" i="1"/>
  <c r="AA17" i="1" s="1"/>
  <c r="Z18" i="1"/>
  <c r="Y18" i="1"/>
  <c r="X18" i="1"/>
  <c r="W18" i="1"/>
  <c r="V18" i="1"/>
  <c r="V17" i="1" s="1"/>
  <c r="V9" i="1" s="1"/>
  <c r="V8" i="1" s="1"/>
  <c r="U18" i="1"/>
  <c r="U17" i="1" s="1"/>
  <c r="T18" i="1"/>
  <c r="S18" i="1"/>
  <c r="R18" i="1"/>
  <c r="Q18" i="1"/>
  <c r="P18" i="1"/>
  <c r="AB18" i="1" s="1"/>
  <c r="N18" i="1"/>
  <c r="M18" i="1"/>
  <c r="M17" i="1" s="1"/>
  <c r="L18" i="1"/>
  <c r="K18" i="1"/>
  <c r="J18" i="1"/>
  <c r="I18" i="1"/>
  <c r="I17" i="1" s="1"/>
  <c r="H18" i="1"/>
  <c r="G18" i="1"/>
  <c r="F18" i="1"/>
  <c r="E18" i="1"/>
  <c r="D18" i="1"/>
  <c r="C18" i="1"/>
  <c r="Z17" i="1"/>
  <c r="Y17" i="1"/>
  <c r="X17" i="1"/>
  <c r="W17" i="1"/>
  <c r="T17" i="1"/>
  <c r="S17" i="1"/>
  <c r="R17" i="1"/>
  <c r="Q17" i="1"/>
  <c r="N17" i="1"/>
  <c r="L17" i="1"/>
  <c r="K17" i="1"/>
  <c r="J17" i="1"/>
  <c r="H17" i="1"/>
  <c r="G17" i="1"/>
  <c r="F17" i="1"/>
  <c r="E17" i="1"/>
  <c r="D17" i="1"/>
  <c r="AC16" i="1"/>
  <c r="AB16" i="1"/>
  <c r="O16" i="1"/>
  <c r="AA15" i="1"/>
  <c r="AA14" i="1" s="1"/>
  <c r="Z15" i="1"/>
  <c r="Z14" i="1" s="1"/>
  <c r="Y15" i="1"/>
  <c r="X15" i="1"/>
  <c r="W15" i="1"/>
  <c r="V15" i="1"/>
  <c r="U15" i="1"/>
  <c r="U14" i="1" s="1"/>
  <c r="U10" i="1" s="1"/>
  <c r="U9" i="1" s="1"/>
  <c r="T15" i="1"/>
  <c r="T14" i="1" s="1"/>
  <c r="S15" i="1"/>
  <c r="R15" i="1"/>
  <c r="Q15" i="1"/>
  <c r="P15" i="1"/>
  <c r="N15" i="1"/>
  <c r="N14" i="1" s="1"/>
  <c r="N10" i="1" s="1"/>
  <c r="N9" i="1" s="1"/>
  <c r="N8" i="1" s="1"/>
  <c r="N53" i="1" s="1"/>
  <c r="M15" i="1"/>
  <c r="L15" i="1"/>
  <c r="L14" i="1" s="1"/>
  <c r="K15" i="1"/>
  <c r="J15" i="1"/>
  <c r="I15" i="1"/>
  <c r="H15" i="1"/>
  <c r="H14" i="1" s="1"/>
  <c r="H10" i="1" s="1"/>
  <c r="H9" i="1" s="1"/>
  <c r="H8" i="1" s="1"/>
  <c r="G15" i="1"/>
  <c r="F15" i="1"/>
  <c r="E15" i="1"/>
  <c r="D15" i="1"/>
  <c r="C15" i="1"/>
  <c r="Y14" i="1"/>
  <c r="Y10" i="1" s="1"/>
  <c r="Y9" i="1" s="1"/>
  <c r="X14" i="1"/>
  <c r="W14" i="1"/>
  <c r="V14" i="1"/>
  <c r="S14" i="1"/>
  <c r="S10" i="1" s="1"/>
  <c r="R14" i="1"/>
  <c r="Q14" i="1"/>
  <c r="P14" i="1"/>
  <c r="M14" i="1"/>
  <c r="K14" i="1"/>
  <c r="J14" i="1"/>
  <c r="J10" i="1" s="1"/>
  <c r="J9" i="1" s="1"/>
  <c r="I14" i="1"/>
  <c r="I10" i="1" s="1"/>
  <c r="G14" i="1"/>
  <c r="F14" i="1"/>
  <c r="E14" i="1"/>
  <c r="D14" i="1"/>
  <c r="C14" i="1"/>
  <c r="C10" i="1" s="1"/>
  <c r="AB13" i="1"/>
  <c r="AC13" i="1" s="1"/>
  <c r="O13" i="1"/>
  <c r="AB12" i="1"/>
  <c r="AC12" i="1" s="1"/>
  <c r="AD12" i="1" s="1"/>
  <c r="O12" i="1"/>
  <c r="AA11" i="1"/>
  <c r="Z11" i="1"/>
  <c r="Y11" i="1"/>
  <c r="X11" i="1"/>
  <c r="X10" i="1" s="1"/>
  <c r="X9" i="1" s="1"/>
  <c r="X8" i="1" s="1"/>
  <c r="W11" i="1"/>
  <c r="V11" i="1"/>
  <c r="U11" i="1"/>
  <c r="T11" i="1"/>
  <c r="S11" i="1"/>
  <c r="R11" i="1"/>
  <c r="R10" i="1" s="1"/>
  <c r="R9" i="1" s="1"/>
  <c r="R8" i="1" s="1"/>
  <c r="Q11" i="1"/>
  <c r="P11" i="1"/>
  <c r="O11" i="1"/>
  <c r="N11" i="1"/>
  <c r="M11" i="1"/>
  <c r="L11" i="1"/>
  <c r="L10" i="1" s="1"/>
  <c r="L9" i="1" s="1"/>
  <c r="K11" i="1"/>
  <c r="J11" i="1"/>
  <c r="I11" i="1"/>
  <c r="H11" i="1"/>
  <c r="G11" i="1"/>
  <c r="F11" i="1"/>
  <c r="F10" i="1" s="1"/>
  <c r="F9" i="1" s="1"/>
  <c r="F8" i="1" s="1"/>
  <c r="E11" i="1"/>
  <c r="D11" i="1"/>
  <c r="D10" i="1" s="1"/>
  <c r="D9" i="1" s="1"/>
  <c r="C11" i="1"/>
  <c r="AA10" i="1"/>
  <c r="AA9" i="1" s="1"/>
  <c r="V10" i="1"/>
  <c r="T10" i="1"/>
  <c r="T9" i="1" s="1"/>
  <c r="M10" i="1"/>
  <c r="M9" i="1" s="1"/>
  <c r="M8" i="1" s="1"/>
  <c r="G10" i="1"/>
  <c r="G9" i="1" s="1"/>
  <c r="S9" i="1"/>
  <c r="AB17" i="1" l="1"/>
  <c r="D53" i="1"/>
  <c r="Y8" i="1"/>
  <c r="AC26" i="1"/>
  <c r="AD26" i="1" s="1"/>
  <c r="R53" i="1"/>
  <c r="Z10" i="1"/>
  <c r="Z9" i="1" s="1"/>
  <c r="I9" i="1"/>
  <c r="F53" i="1"/>
  <c r="AC67" i="1"/>
  <c r="AD67" i="1" s="1"/>
  <c r="J8" i="1"/>
  <c r="O15" i="1"/>
  <c r="O14" i="1" s="1"/>
  <c r="O10" i="1" s="1"/>
  <c r="K22" i="1"/>
  <c r="K21" i="1" s="1"/>
  <c r="AB28" i="1"/>
  <c r="AC28" i="1" s="1"/>
  <c r="AD28" i="1" s="1"/>
  <c r="G8" i="1"/>
  <c r="G53" i="1" s="1"/>
  <c r="P10" i="1"/>
  <c r="P9" i="1" s="1"/>
  <c r="P8" i="1" s="1"/>
  <c r="P53" i="1" s="1"/>
  <c r="L22" i="1"/>
  <c r="L21" i="1" s="1"/>
  <c r="L8" i="1" s="1"/>
  <c r="L53" i="1" s="1"/>
  <c r="K62" i="1"/>
  <c r="K59" i="1" s="1"/>
  <c r="K55" i="1" s="1"/>
  <c r="K75" i="1" s="1"/>
  <c r="K79" i="1" s="1"/>
  <c r="C17" i="1"/>
  <c r="C9" i="1" s="1"/>
  <c r="O18" i="1"/>
  <c r="O17" i="1" s="1"/>
  <c r="T8" i="1"/>
  <c r="T53" i="1" s="1"/>
  <c r="S8" i="1"/>
  <c r="AC25" i="1"/>
  <c r="AD25" i="1" s="1"/>
  <c r="AB56" i="1"/>
  <c r="AC56" i="1" s="1"/>
  <c r="AD56" i="1" s="1"/>
  <c r="AC57" i="1"/>
  <c r="AD57" i="1" s="1"/>
  <c r="AB11" i="1"/>
  <c r="C28" i="1"/>
  <c r="C22" i="1" s="1"/>
  <c r="C21" i="1" s="1"/>
  <c r="I28" i="1"/>
  <c r="I22" i="1" s="1"/>
  <c r="I21" i="1" s="1"/>
  <c r="O29" i="1"/>
  <c r="O28" i="1" s="1"/>
  <c r="U28" i="1"/>
  <c r="U22" i="1" s="1"/>
  <c r="U21" i="1" s="1"/>
  <c r="U8" i="1" s="1"/>
  <c r="U53" i="1" s="1"/>
  <c r="U75" i="1" s="1"/>
  <c r="U79" i="1" s="1"/>
  <c r="AB37" i="1"/>
  <c r="H53" i="1"/>
  <c r="C60" i="1"/>
  <c r="G59" i="1"/>
  <c r="G55" i="1" s="1"/>
  <c r="Y59" i="1"/>
  <c r="Y55" i="1" s="1"/>
  <c r="E10" i="1"/>
  <c r="E9" i="1" s="1"/>
  <c r="E8" i="1" s="1"/>
  <c r="E53" i="1" s="1"/>
  <c r="E75" i="1" s="1"/>
  <c r="E79" i="1" s="1"/>
  <c r="K10" i="1"/>
  <c r="K9" i="1" s="1"/>
  <c r="K8" i="1" s="1"/>
  <c r="K53" i="1" s="1"/>
  <c r="Q10" i="1"/>
  <c r="Q9" i="1" s="1"/>
  <c r="Q8" i="1" s="1"/>
  <c r="W10" i="1"/>
  <c r="W9" i="1" s="1"/>
  <c r="W8" i="1" s="1"/>
  <c r="P17" i="1"/>
  <c r="T22" i="1"/>
  <c r="T21" i="1" s="1"/>
  <c r="Z22" i="1"/>
  <c r="Z21" i="1" s="1"/>
  <c r="O36" i="1"/>
  <c r="O35" i="1" s="1"/>
  <c r="AB41" i="1"/>
  <c r="AC41" i="1" s="1"/>
  <c r="AD41" i="1" s="1"/>
  <c r="V53" i="1"/>
  <c r="C68" i="1"/>
  <c r="O24" i="1"/>
  <c r="O23" i="1" s="1"/>
  <c r="O22" i="1" s="1"/>
  <c r="O21" i="1" s="1"/>
  <c r="J53" i="1"/>
  <c r="Q53" i="1"/>
  <c r="W53" i="1"/>
  <c r="AC58" i="1"/>
  <c r="S59" i="1"/>
  <c r="S55" i="1" s="1"/>
  <c r="S75" i="1" s="1"/>
  <c r="S79" i="1" s="1"/>
  <c r="I59" i="1"/>
  <c r="I55" i="1" s="1"/>
  <c r="AA59" i="1"/>
  <c r="AA55" i="1" s="1"/>
  <c r="AA75" i="1" s="1"/>
  <c r="AA79" i="1" s="1"/>
  <c r="AB24" i="1"/>
  <c r="AB30" i="1"/>
  <c r="AC30" i="1" s="1"/>
  <c r="AD30" i="1" s="1"/>
  <c r="X53" i="1"/>
  <c r="O51" i="1"/>
  <c r="AC52" i="1"/>
  <c r="J59" i="1"/>
  <c r="J55" i="1" s="1"/>
  <c r="J75" i="1" s="1"/>
  <c r="J79" i="1" s="1"/>
  <c r="AC64" i="1"/>
  <c r="AB72" i="1"/>
  <c r="AC72" i="1" s="1"/>
  <c r="AD72" i="1" s="1"/>
  <c r="O74" i="1"/>
  <c r="O73" i="1" s="1"/>
  <c r="AC76" i="1"/>
  <c r="AD76" i="1" s="1"/>
  <c r="C62" i="1"/>
  <c r="Q70" i="1"/>
  <c r="Q68" i="1" s="1"/>
  <c r="Q62" i="1" s="1"/>
  <c r="Q59" i="1" s="1"/>
  <c r="Q55" i="1" s="1"/>
  <c r="Q75" i="1" s="1"/>
  <c r="Q79" i="1" s="1"/>
  <c r="AB15" i="1"/>
  <c r="AB33" i="1"/>
  <c r="L55" i="1"/>
  <c r="AB54" i="1"/>
  <c r="AC54" i="1" s="1"/>
  <c r="AD54" i="1" s="1"/>
  <c r="S62" i="1"/>
  <c r="W65" i="1"/>
  <c r="W62" i="1" s="1"/>
  <c r="W59" i="1" s="1"/>
  <c r="W55" i="1" s="1"/>
  <c r="W75" i="1" s="1"/>
  <c r="W79" i="1" s="1"/>
  <c r="M68" i="1"/>
  <c r="M62" i="1" s="1"/>
  <c r="M59" i="1" s="1"/>
  <c r="M55" i="1" s="1"/>
  <c r="M75" i="1" s="1"/>
  <c r="M79" i="1" s="1"/>
  <c r="D75" i="1"/>
  <c r="D79" i="1" s="1"/>
  <c r="O66" i="1"/>
  <c r="O65" i="1" s="1"/>
  <c r="O69" i="1"/>
  <c r="O68" i="1" s="1"/>
  <c r="P23" i="1"/>
  <c r="P22" i="1" s="1"/>
  <c r="P21" i="1" s="1"/>
  <c r="C36" i="1"/>
  <c r="C35" i="1" s="1"/>
  <c r="I36" i="1"/>
  <c r="I35" i="1" s="1"/>
  <c r="U36" i="1"/>
  <c r="U35" i="1" s="1"/>
  <c r="AA36" i="1"/>
  <c r="AA35" i="1" s="1"/>
  <c r="AA8" i="1" s="1"/>
  <c r="AA53" i="1" s="1"/>
  <c r="O54" i="1"/>
  <c r="R59" i="1"/>
  <c r="R55" i="1" s="1"/>
  <c r="D65" i="1"/>
  <c r="D62" i="1" s="1"/>
  <c r="D59" i="1" s="1"/>
  <c r="D55" i="1" s="1"/>
  <c r="J65" i="1"/>
  <c r="J62" i="1" s="1"/>
  <c r="AB66" i="1"/>
  <c r="V65" i="1"/>
  <c r="V62" i="1" s="1"/>
  <c r="V59" i="1" s="1"/>
  <c r="V55" i="1" s="1"/>
  <c r="V75" i="1" s="1"/>
  <c r="V79" i="1" s="1"/>
  <c r="D68" i="1"/>
  <c r="J68" i="1"/>
  <c r="F75" i="1"/>
  <c r="F79" i="1" s="1"/>
  <c r="R75" i="1"/>
  <c r="R79" i="1" s="1"/>
  <c r="X75" i="1"/>
  <c r="X79" i="1" s="1"/>
  <c r="AC46" i="1"/>
  <c r="AD46" i="1" s="1"/>
  <c r="M53" i="1"/>
  <c r="S53" i="1"/>
  <c r="Y53" i="1"/>
  <c r="AB61" i="1"/>
  <c r="T62" i="1"/>
  <c r="T59" i="1" s="1"/>
  <c r="T55" i="1" s="1"/>
  <c r="T75" i="1" s="1"/>
  <c r="T79" i="1" s="1"/>
  <c r="Z62" i="1"/>
  <c r="Z59" i="1" s="1"/>
  <c r="Z55" i="1" s="1"/>
  <c r="H68" i="1"/>
  <c r="H62" i="1" s="1"/>
  <c r="H59" i="1" s="1"/>
  <c r="H55" i="1" s="1"/>
  <c r="H75" i="1" s="1"/>
  <c r="H79" i="1" s="1"/>
  <c r="N68" i="1"/>
  <c r="N62" i="1" s="1"/>
  <c r="N59" i="1" s="1"/>
  <c r="N55" i="1" s="1"/>
  <c r="N75" i="1" s="1"/>
  <c r="N79" i="1" s="1"/>
  <c r="AB71" i="1"/>
  <c r="AB74" i="1"/>
  <c r="P60" i="1"/>
  <c r="P65" i="1"/>
  <c r="P62" i="1" s="1"/>
  <c r="Z75" i="1" l="1"/>
  <c r="Z79" i="1" s="1"/>
  <c r="L75" i="1"/>
  <c r="L79" i="1" s="1"/>
  <c r="C8" i="1"/>
  <c r="C53" i="1" s="1"/>
  <c r="O62" i="1"/>
  <c r="O59" i="1" s="1"/>
  <c r="O55" i="1" s="1"/>
  <c r="C59" i="1"/>
  <c r="C55" i="1" s="1"/>
  <c r="AB10" i="1"/>
  <c r="AC11" i="1"/>
  <c r="AD11" i="1" s="1"/>
  <c r="AB14" i="1"/>
  <c r="AC14" i="1" s="1"/>
  <c r="AD14" i="1" s="1"/>
  <c r="AC15" i="1"/>
  <c r="AD15" i="1" s="1"/>
  <c r="AC51" i="1"/>
  <c r="AC37" i="1"/>
  <c r="AB36" i="1"/>
  <c r="AC18" i="1"/>
  <c r="AD18" i="1" s="1"/>
  <c r="AC69" i="1"/>
  <c r="AC71" i="1"/>
  <c r="AD71" i="1" s="1"/>
  <c r="AB70" i="1"/>
  <c r="Y75" i="1"/>
  <c r="Y79" i="1" s="1"/>
  <c r="AC29" i="1"/>
  <c r="AD29" i="1" s="1"/>
  <c r="I8" i="1"/>
  <c r="I53" i="1" s="1"/>
  <c r="I75" i="1" s="1"/>
  <c r="I79" i="1" s="1"/>
  <c r="AB60" i="1"/>
  <c r="AC61" i="1"/>
  <c r="AD61" i="1" s="1"/>
  <c r="AB23" i="1"/>
  <c r="AC24" i="1"/>
  <c r="AD24" i="1" s="1"/>
  <c r="G75" i="1"/>
  <c r="G79" i="1" s="1"/>
  <c r="Z8" i="1"/>
  <c r="Z53" i="1" s="1"/>
  <c r="AB65" i="1"/>
  <c r="AC66" i="1"/>
  <c r="AD66" i="1" s="1"/>
  <c r="AB32" i="1"/>
  <c r="AC32" i="1" s="1"/>
  <c r="AD32" i="1" s="1"/>
  <c r="AC33" i="1"/>
  <c r="AD33" i="1" s="1"/>
  <c r="O9" i="1"/>
  <c r="O8" i="1" s="1"/>
  <c r="O53" i="1" s="1"/>
  <c r="O75" i="1" s="1"/>
  <c r="O79" i="1" s="1"/>
  <c r="AC17" i="1"/>
  <c r="AD17" i="1" s="1"/>
  <c r="P59" i="1"/>
  <c r="P55" i="1" s="1"/>
  <c r="P75" i="1" s="1"/>
  <c r="P79" i="1" s="1"/>
  <c r="AC74" i="1"/>
  <c r="AD74" i="1" s="1"/>
  <c r="AB73" i="1"/>
  <c r="AC73" i="1" l="1"/>
  <c r="AD73" i="1" s="1"/>
  <c r="AC10" i="1"/>
  <c r="AD10" i="1" s="1"/>
  <c r="AB9" i="1"/>
  <c r="C75" i="1"/>
  <c r="C79" i="1" s="1"/>
  <c r="AB62" i="1"/>
  <c r="AC62" i="1" s="1"/>
  <c r="AD62" i="1" s="1"/>
  <c r="AC65" i="1"/>
  <c r="AD65" i="1" s="1"/>
  <c r="AC60" i="1"/>
  <c r="AD60" i="1" s="1"/>
  <c r="AC36" i="1"/>
  <c r="AD36" i="1" s="1"/>
  <c r="AB35" i="1"/>
  <c r="AC35" i="1" s="1"/>
  <c r="AD35" i="1" s="1"/>
  <c r="AB22" i="1"/>
  <c r="AC23" i="1"/>
  <c r="AD23" i="1" s="1"/>
  <c r="AC70" i="1"/>
  <c r="AD70" i="1" s="1"/>
  <c r="AB68" i="1"/>
  <c r="AC68" i="1" s="1"/>
  <c r="AD68" i="1" s="1"/>
  <c r="AC22" i="1" l="1"/>
  <c r="AD22" i="1" s="1"/>
  <c r="AB21" i="1"/>
  <c r="AC21" i="1" s="1"/>
  <c r="AD21" i="1" s="1"/>
  <c r="AB8" i="1"/>
  <c r="AC9" i="1"/>
  <c r="AD9" i="1" s="1"/>
  <c r="AB59" i="1"/>
  <c r="AC8" i="1" l="1"/>
  <c r="AD8" i="1" s="1"/>
  <c r="AB53" i="1"/>
  <c r="AC53" i="1" s="1"/>
  <c r="AD53" i="1" s="1"/>
  <c r="AB55" i="1"/>
  <c r="AC59" i="1"/>
  <c r="AD59" i="1" s="1"/>
  <c r="AC55" i="1" l="1"/>
  <c r="AD55" i="1" s="1"/>
  <c r="AB75" i="1"/>
  <c r="AC75" i="1" l="1"/>
  <c r="AD75" i="1" s="1"/>
  <c r="AB79" i="1"/>
  <c r="AC79" i="1" s="1"/>
  <c r="AD79" i="1" s="1"/>
</calcChain>
</file>

<file path=xl/sharedStrings.xml><?xml version="1.0" encoding="utf-8"?>
<sst xmlns="http://schemas.openxmlformats.org/spreadsheetml/2006/main" count="112" uniqueCount="95">
  <si>
    <t>CUADRO No.4</t>
  </si>
  <si>
    <t xml:space="preserve"> INGRESOS FISCALES COMPARADOS  POR PARTIDAS, TESORERÍA NACIONAL</t>
  </si>
  <si>
    <t>ENERO-DICIEMBRE  2017/2018</t>
  </si>
  <si>
    <t>(En millones de RD$)</t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</si>
  <si>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</si>
  <si>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</si>
  <si>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</si>
  <si>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</si>
  <si>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</si>
  <si>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</si>
  <si>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</si>
  <si>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</si>
  <si>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</si>
  <si>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</si>
  <si>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</si>
  <si>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</si>
  <si>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</si>
  <si>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</si>
  <si>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</si>
  <si>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</si>
  <si>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</si>
  <si>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</si>
  <si>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INTERNOS SOBRE MERCANCIAS Y SERVICIOS</t>
  </si>
  <si>
    <t>- Impuestos Adicionales y Selectivos sobre Bienes y Servicios</t>
  </si>
  <si>
    <t>- Impuesto para Contribuir al Desarrollo de las Telecomunicaciones</t>
  </si>
  <si>
    <t>- Impuesto por uso de servicio de las telecomunicaciones para el sistema de emergencia 9-1-1</t>
  </si>
  <si>
    <t>- Impuestos Sobre el Uso de Bienes y Licencias</t>
  </si>
  <si>
    <t>- Licencias para Portar Armas de Fuego</t>
  </si>
  <si>
    <t>- Otros</t>
  </si>
  <si>
    <t>2) IMPUESTOS SOBRE EL COMERCIO Y LAS TRANSACCIONES/COMERCIO EXTERIOR</t>
  </si>
  <si>
    <t>- Derechos Consulares</t>
  </si>
  <si>
    <t>II) CONTRIBUCIONES SOCIALES</t>
  </si>
  <si>
    <t>III) TRANSFERENCIAS CORRIENTES</t>
  </si>
  <si>
    <t>IV) INGRESOS POR CONTRAPRESTACION</t>
  </si>
  <si>
    <t>- Ventas de Bienes y Servicios</t>
  </si>
  <si>
    <t>- Ventas de Mercancías del Estado</t>
  </si>
  <si>
    <t>- PROMESE</t>
  </si>
  <si>
    <t>- Otras Ventas de Mercancías del Gobierno Central</t>
  </si>
  <si>
    <t>- Ingresos de las Inst. Centralizadas en mercancías en la CUT</t>
  </si>
  <si>
    <t>- Otras Ventas</t>
  </si>
  <si>
    <t>- Ventas Servicios del Estado</t>
  </si>
  <si>
    <t>- Otras Ventas de Servicios del Gobierno Central</t>
  </si>
  <si>
    <t>- Ingresos de las Inst. Centralizadas en Servicios en la CUT</t>
  </si>
  <si>
    <t>- Tasas</t>
  </si>
  <si>
    <t>- Expedición y Renovación de Pasaportes</t>
  </si>
  <si>
    <t>V) OTROS INGRESOS</t>
  </si>
  <si>
    <t xml:space="preserve"> - Rentas de Propiedad</t>
  </si>
  <si>
    <t>- Dividendos por Inversiones Empresariales</t>
  </si>
  <si>
    <t>- Dividendos Banco de reservas</t>
  </si>
  <si>
    <t>- Dividendos de la Refinería</t>
  </si>
  <si>
    <t xml:space="preserve">- Otros Dividendos </t>
  </si>
  <si>
    <t xml:space="preserve">- Intereses </t>
  </si>
  <si>
    <t>- Intereses por colocación de bonos del mercado interno</t>
  </si>
  <si>
    <t>- Intereses por Colocación de Inversiones Financieras</t>
  </si>
  <si>
    <t>- Ganancia por colocación de bonos internos</t>
  </si>
  <si>
    <t>- Intereses percibidos del mercado interno</t>
  </si>
  <si>
    <t>- Intereses por colocación de bonos del mercado externo</t>
  </si>
  <si>
    <t>- Ganancia por colocación de bonos externos</t>
  </si>
  <si>
    <t>- Arriendo de Activos Tangibles No Producidos</t>
  </si>
  <si>
    <t>- Multas y Sanciones</t>
  </si>
  <si>
    <t>- Ingresos Diversos</t>
  </si>
  <si>
    <t>B)  INGRESOS DE CAPITAL</t>
  </si>
  <si>
    <t>- Ventas de Activos No Financieros</t>
  </si>
  <si>
    <t xml:space="preserve">TOTAL </t>
  </si>
  <si>
    <t>DONACIONES</t>
  </si>
  <si>
    <t>FUENTES FINANCIERAS</t>
  </si>
  <si>
    <t>Disminición de Activos Financieros</t>
  </si>
  <si>
    <t>- Recuperación de Prestamos Internos</t>
  </si>
  <si>
    <t>- Disminución de otros activos financieros externos de largo plazo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</si>
  <si>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</si>
  <si>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</si>
  <si>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</si>
  <si>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</si>
  <si>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documentos por pagar Externo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</si>
  <si>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</si>
  <si>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</si>
  <si>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</si>
  <si>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</si>
  <si>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</si>
  <si>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</si>
  <si>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</si>
  <si>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- PETROCARIBE</t>
  </si>
  <si>
    <t>APLICACIONES FINANCIERAS</t>
  </si>
  <si>
    <t>- Incremento de disponibilidades</t>
  </si>
  <si>
    <t>TOTAL</t>
  </si>
  <si>
    <t>Depósitos a Cargo del Estado o Fondos Especiales y de Terceros</t>
  </si>
  <si>
    <t>Devolución de Recursos a empleados por retenciones excesivas por TSS</t>
  </si>
  <si>
    <t>Ingresos de la CUT No Presupuestaria</t>
  </si>
  <si>
    <t>TOTAL DE INGRESOS REPORTADOS EN EL SIGEF</t>
  </si>
  <si>
    <t>FUENTE: Ministerio de Hacienda,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</si>
  <si>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</si>
  <si>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</si>
  <si>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Terceros, ingresos de las instituciones centralizadas en la CUT no presupuestaria, </t>
  </si>
  <si>
    <t xml:space="preserve">     Fondo de devolución impuesto Selectivo al consumo de combustibles, los depósitos en exceso de las recaudadoras y TSS.  </t>
  </si>
  <si>
    <t>Las informaciones presentadas difieren de las presentadas en  Portal de Transparencia Fiscal,  ya que solo incluyen los ingresos presupuestarios.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</si>
</sst>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#,##0.0"/>
    <numFmt numFmtId="167" formatCode="0.0"/>
    <numFmt numFmtId="168" formatCode="* _(#,##0.0_)\ _P_-;* \(#,##0.0\)\ _P_-;_-* &quot;-&quot;??\ _P_-;_-@_-"/>
    <numFmt numFmtId="169" formatCode="_ * #,##0.00_ ;_ * \-#,##0.00_ ;_ * &quot;-&quot;??_ ;_ @_ "/>
    <numFmt numFmtId="170" formatCode="_-* #,##0.00\ _€_-;\-* #,##0.00\ _€_-;_-* &quot;-&quot;??\ _€_-;_-@_-"/>
    <numFmt numFmtId="171" formatCode="_-* #,##0.00\ &quot;€&quot;_-;\-* #,##0.00\ &quot;€&quot;_-;_-* &quot;-&quot;??\ &quot;€&quot;_-;_-@_-"/>
    <numFmt numFmtId="172" formatCode="_([$€-2]* #,##0.00_);_([$€-2]* \(#,##0.00\);_([$€-2]* &quot;-&quot;??_)"/>
    <numFmt numFmtId="173" formatCode="_([$€]* #,##0.00_);_([$€]* \(#,##0.00\);_([$€]* &quot;-&quot;??_);_(@_)"/>
    <numFmt numFmtId="174" formatCode="_(&quot;RD$&quot;* #,##0.00_);_(&quot;RD$&quot;* \(#,##0.00\);_(&quot;RD$&quot;* &quot;-&quot;??_);_(@_)"/>
  </numFmts>
  <fonts count="46">
    <font>
      <sz val="10"/>
      <name val="Arial"/>
    </font>
    <font>
      <sz val="11"/>
      <color theme="1"/>
      <name val="Calibri"/>
      <family val="2"/>
      <scheme val="minor"/>
    </font>
    <font>
      <b/>
      <i/>
      <sz val="10"/>
      <color indexed="8"/>
      <name val="Segoe UI"/>
      <family val="2"/>
    </font>
    <font>
      <sz val="10"/>
      <name val="Arial"/>
      <family val="2"/>
    </font>
    <font>
      <b/>
      <sz val="11"/>
      <color indexed="8"/>
      <name val="Segoe UI"/>
      <family val="2"/>
    </font>
    <font>
      <sz val="12"/>
      <name val="Arial"/>
      <family val="2"/>
    </font>
    <font>
      <i/>
      <sz val="10"/>
      <color indexed="8"/>
      <name val="Segoe UI"/>
      <family val="2"/>
    </font>
    <font>
      <b/>
      <sz val="9"/>
      <color theme="0"/>
      <name val="Segoe U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b/>
      <u/>
      <sz val="9"/>
      <color indexed="8"/>
      <name val="Segoe UI"/>
      <family val="2"/>
    </font>
    <font>
      <u/>
      <sz val="9"/>
      <color indexed="8"/>
      <name val="Segoe UI"/>
      <family val="2"/>
    </font>
    <font>
      <sz val="10"/>
      <color indexed="8"/>
      <name val="Segoe UI"/>
      <family val="2"/>
    </font>
    <font>
      <sz val="8"/>
      <color indexed="8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indexed="8"/>
      <name val="Segoe UI"/>
      <family val="2"/>
    </font>
    <font>
      <sz val="11"/>
      <color indexed="8"/>
      <name val="Segoe U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2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2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0" borderId="11">
      <protection hidden="1"/>
    </xf>
    <xf numFmtId="0" fontId="23" fillId="17" borderId="11" applyNumberFormat="0" applyFont="0" applyBorder="0" applyAlignment="0" applyProtection="0">
      <protection hidden="1"/>
    </xf>
    <xf numFmtId="0" fontId="22" fillId="0" borderId="11">
      <protection hidden="1"/>
    </xf>
    <xf numFmtId="168" fontId="5" fillId="0" borderId="15" applyBorder="0">
      <alignment horizontal="center" vertical="center"/>
    </xf>
    <xf numFmtId="0" fontId="24" fillId="5" borderId="0" applyNumberFormat="0" applyBorder="0" applyAlignment="0" applyProtection="0"/>
    <xf numFmtId="0" fontId="25" fillId="17" borderId="16" applyNumberFormat="0" applyAlignment="0" applyProtection="0"/>
    <xf numFmtId="0" fontId="26" fillId="18" borderId="17" applyNumberFormat="0" applyAlignment="0" applyProtection="0"/>
    <xf numFmtId="0" fontId="27" fillId="0" borderId="18" applyNumberFormat="0" applyFill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22" borderId="0" applyNumberFormat="0" applyBorder="0" applyAlignment="0" applyProtection="0"/>
    <xf numFmtId="0" fontId="29" fillId="8" borderId="16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4" borderId="0" applyNumberFormat="0" applyBorder="0" applyAlignment="0" applyProtection="0"/>
    <xf numFmtId="0" fontId="32" fillId="0" borderId="11">
      <alignment horizontal="left"/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3" fillId="23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4" fillId="0" borderId="0">
      <alignment vertical="top"/>
    </xf>
    <xf numFmtId="0" fontId="3" fillId="0" borderId="0"/>
    <xf numFmtId="0" fontId="20" fillId="0" borderId="0"/>
    <xf numFmtId="0" fontId="3" fillId="0" borderId="0"/>
    <xf numFmtId="0" fontId="3" fillId="0" borderId="0"/>
    <xf numFmtId="39" fontId="3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0" fontId="3" fillId="24" borderId="19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7" fillId="0" borderId="11" applyNumberFormat="0" applyFill="0" applyBorder="0" applyAlignment="0" applyProtection="0">
      <protection hidden="1"/>
    </xf>
    <xf numFmtId="0" fontId="38" fillId="17" borderId="20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1" applyNumberFormat="0" applyFill="0" applyAlignment="0" applyProtection="0"/>
    <xf numFmtId="0" fontId="42" fillId="0" borderId="22" applyNumberFormat="0" applyFill="0" applyAlignment="0" applyProtection="0"/>
    <xf numFmtId="0" fontId="28" fillId="0" borderId="23" applyNumberFormat="0" applyFill="0" applyAlignment="0" applyProtection="0"/>
    <xf numFmtId="0" fontId="43" fillId="0" borderId="0" applyNumberFormat="0" applyFill="0" applyBorder="0" applyAlignment="0" applyProtection="0"/>
    <xf numFmtId="0" fontId="44" fillId="17" borderId="11"/>
    <xf numFmtId="0" fontId="45" fillId="0" borderId="24" applyNumberFormat="0" applyFill="0" applyAlignment="0" applyProtection="0"/>
  </cellStyleXfs>
  <cellXfs count="111">
    <xf numFmtId="0" fontId="0" fillId="0" borderId="0" xfId="0"/>
    <xf numFmtId="0" fontId="2" fillId="0" borderId="0" xfId="0" applyFont="1" applyFill="1" applyAlignment="1" applyProtection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0" xfId="0" applyFont="1" applyFill="1"/>
    <xf numFmtId="0" fontId="5" fillId="0" borderId="0" xfId="0" applyFont="1"/>
    <xf numFmtId="0" fontId="4" fillId="0" borderId="0" xfId="0" applyFont="1" applyFill="1" applyAlignment="1" applyProtection="1">
      <alignment horizontal="center"/>
    </xf>
    <xf numFmtId="0" fontId="5" fillId="0" borderId="0" xfId="0" applyFont="1" applyBorder="1"/>
    <xf numFmtId="0" fontId="6" fillId="0" borderId="0" xfId="0" applyFont="1" applyFill="1" applyAlignment="1" applyProtection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0" fillId="0" borderId="0" xfId="0" applyFill="1" applyBorder="1"/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3" fillId="0" borderId="0" xfId="0" applyFont="1" applyFill="1" applyBorder="1"/>
    <xf numFmtId="0" fontId="8" fillId="0" borderId="8" xfId="0" applyFont="1" applyFill="1" applyBorder="1" applyAlignment="1" applyProtection="1">
      <alignment horizontal="left" vertical="center"/>
    </xf>
    <xf numFmtId="164" fontId="8" fillId="0" borderId="9" xfId="2" applyNumberFormat="1" applyFont="1" applyFill="1" applyBorder="1"/>
    <xf numFmtId="164" fontId="8" fillId="0" borderId="10" xfId="2" applyNumberFormat="1" applyFont="1" applyFill="1" applyBorder="1"/>
    <xf numFmtId="164" fontId="3" fillId="0" borderId="0" xfId="0" applyNumberFormat="1" applyFont="1" applyFill="1" applyBorder="1"/>
    <xf numFmtId="49" fontId="8" fillId="0" borderId="11" xfId="0" applyNumberFormat="1" applyFont="1" applyFill="1" applyBorder="1" applyAlignment="1" applyProtection="1"/>
    <xf numFmtId="164" fontId="8" fillId="0" borderId="11" xfId="3" applyNumberFormat="1" applyFont="1" applyFill="1" applyBorder="1"/>
    <xf numFmtId="164" fontId="8" fillId="0" borderId="10" xfId="3" applyNumberFormat="1" applyFont="1" applyFill="1" applyBorder="1"/>
    <xf numFmtId="49" fontId="8" fillId="0" borderId="11" xfId="0" applyNumberFormat="1" applyFont="1" applyFill="1" applyBorder="1" applyAlignment="1" applyProtection="1">
      <alignment horizontal="left" indent="1"/>
    </xf>
    <xf numFmtId="0" fontId="9" fillId="0" borderId="11" xfId="0" applyFont="1" applyFill="1" applyBorder="1" applyAlignment="1" applyProtection="1">
      <alignment horizontal="left" indent="2"/>
    </xf>
    <xf numFmtId="164" fontId="9" fillId="0" borderId="11" xfId="3" applyNumberFormat="1" applyFont="1" applyFill="1" applyBorder="1" applyProtection="1"/>
    <xf numFmtId="164" fontId="9" fillId="0" borderId="10" xfId="3" applyNumberFormat="1" applyFont="1" applyFill="1" applyBorder="1" applyProtection="1"/>
    <xf numFmtId="164" fontId="9" fillId="0" borderId="10" xfId="3" applyNumberFormat="1" applyFont="1" applyFill="1" applyBorder="1"/>
    <xf numFmtId="49" fontId="9" fillId="0" borderId="11" xfId="0" applyNumberFormat="1" applyFont="1" applyFill="1" applyBorder="1" applyAlignment="1" applyProtection="1">
      <alignment horizontal="left" indent="2"/>
    </xf>
    <xf numFmtId="43" fontId="9" fillId="0" borderId="10" xfId="1" applyFont="1" applyFill="1" applyBorder="1"/>
    <xf numFmtId="49" fontId="8" fillId="0" borderId="11" xfId="0" applyNumberFormat="1" applyFont="1" applyBorder="1" applyAlignment="1">
      <alignment horizontal="left" indent="1"/>
    </xf>
    <xf numFmtId="164" fontId="8" fillId="0" borderId="11" xfId="3" applyNumberFormat="1" applyFont="1" applyFill="1" applyBorder="1" applyProtection="1"/>
    <xf numFmtId="164" fontId="8" fillId="0" borderId="10" xfId="3" applyNumberFormat="1" applyFont="1" applyFill="1" applyBorder="1" applyProtection="1"/>
    <xf numFmtId="164" fontId="9" fillId="0" borderId="11" xfId="3" applyNumberFormat="1" applyFont="1" applyFill="1" applyBorder="1" applyAlignment="1" applyProtection="1"/>
    <xf numFmtId="43" fontId="9" fillId="0" borderId="10" xfId="1" applyFont="1" applyFill="1" applyBorder="1" applyProtection="1"/>
    <xf numFmtId="164" fontId="8" fillId="0" borderId="11" xfId="3" applyNumberFormat="1" applyFont="1" applyFill="1" applyBorder="1" applyAlignment="1" applyProtection="1"/>
    <xf numFmtId="164" fontId="8" fillId="0" borderId="10" xfId="3" applyNumberFormat="1" applyFont="1" applyFill="1" applyBorder="1" applyAlignment="1" applyProtection="1"/>
    <xf numFmtId="164" fontId="9" fillId="0" borderId="11" xfId="3" applyNumberFormat="1" applyFont="1" applyFill="1" applyBorder="1"/>
    <xf numFmtId="49" fontId="8" fillId="0" borderId="11" xfId="2" applyNumberFormat="1" applyFont="1" applyFill="1" applyBorder="1" applyAlignment="1" applyProtection="1">
      <alignment horizontal="left"/>
    </xf>
    <xf numFmtId="164" fontId="8" fillId="0" borderId="10" xfId="2" applyNumberFormat="1" applyFont="1" applyFill="1" applyBorder="1" applyProtection="1"/>
    <xf numFmtId="49" fontId="8" fillId="0" borderId="11" xfId="0" applyNumberFormat="1" applyFont="1" applyFill="1" applyBorder="1" applyAlignment="1" applyProtection="1">
      <alignment horizontal="left"/>
    </xf>
    <xf numFmtId="49" fontId="8" fillId="0" borderId="11" xfId="0" applyNumberFormat="1" applyFont="1" applyFill="1" applyBorder="1" applyAlignment="1" applyProtection="1">
      <alignment horizontal="left" indent="2"/>
    </xf>
    <xf numFmtId="49" fontId="8" fillId="0" borderId="11" xfId="0" applyNumberFormat="1" applyFont="1" applyFill="1" applyBorder="1" applyAlignment="1" applyProtection="1">
      <alignment horizontal="left" indent="3"/>
    </xf>
    <xf numFmtId="49" fontId="9" fillId="0" borderId="11" xfId="0" applyNumberFormat="1" applyFont="1" applyFill="1" applyBorder="1" applyAlignment="1" applyProtection="1">
      <alignment horizontal="left" indent="4"/>
    </xf>
    <xf numFmtId="43" fontId="9" fillId="0" borderId="11" xfId="1" applyFont="1" applyFill="1" applyBorder="1" applyProtection="1"/>
    <xf numFmtId="43" fontId="9" fillId="0" borderId="10" xfId="3" applyNumberFormat="1" applyFont="1" applyFill="1" applyBorder="1" applyProtection="1"/>
    <xf numFmtId="49" fontId="8" fillId="0" borderId="11" xfId="0" applyNumberFormat="1" applyFont="1" applyFill="1" applyBorder="1" applyAlignment="1" applyProtection="1">
      <alignment horizontal="left" vertical="center" indent="1"/>
    </xf>
    <xf numFmtId="164" fontId="10" fillId="0" borderId="11" xfId="0" applyNumberFormat="1" applyFont="1" applyFill="1" applyBorder="1"/>
    <xf numFmtId="164" fontId="11" fillId="0" borderId="11" xfId="0" applyNumberFormat="1" applyFont="1" applyFill="1" applyBorder="1"/>
    <xf numFmtId="164" fontId="11" fillId="0" borderId="10" xfId="0" applyNumberFormat="1" applyFont="1" applyFill="1" applyBorder="1"/>
    <xf numFmtId="43" fontId="11" fillId="0" borderId="11" xfId="1" applyFont="1" applyFill="1" applyBorder="1"/>
    <xf numFmtId="164" fontId="11" fillId="0" borderId="11" xfId="3" applyNumberFormat="1" applyFont="1" applyFill="1" applyBorder="1"/>
    <xf numFmtId="165" fontId="8" fillId="0" borderId="11" xfId="1" applyNumberFormat="1" applyFont="1" applyFill="1" applyBorder="1" applyProtection="1"/>
    <xf numFmtId="43" fontId="8" fillId="0" borderId="11" xfId="1" applyFont="1" applyFill="1" applyBorder="1" applyProtection="1"/>
    <xf numFmtId="49" fontId="9" fillId="0" borderId="11" xfId="0" applyNumberFormat="1" applyFont="1" applyFill="1" applyBorder="1" applyAlignment="1" applyProtection="1">
      <alignment horizontal="left"/>
    </xf>
    <xf numFmtId="49" fontId="7" fillId="2" borderId="6" xfId="0" applyNumberFormat="1" applyFont="1" applyFill="1" applyBorder="1" applyAlignment="1" applyProtection="1">
      <alignment vertical="center"/>
    </xf>
    <xf numFmtId="164" fontId="7" fillId="2" borderId="6" xfId="3" applyNumberFormat="1" applyFont="1" applyFill="1" applyBorder="1" applyAlignment="1">
      <alignment vertical="center"/>
    </xf>
    <xf numFmtId="164" fontId="7" fillId="2" borderId="7" xfId="3" applyNumberFormat="1" applyFont="1" applyFill="1" applyBorder="1" applyAlignment="1">
      <alignment vertical="center"/>
    </xf>
    <xf numFmtId="164" fontId="8" fillId="0" borderId="11" xfId="0" applyNumberFormat="1" applyFont="1" applyFill="1" applyBorder="1" applyProtection="1"/>
    <xf numFmtId="164" fontId="8" fillId="0" borderId="10" xfId="0" applyNumberFormat="1" applyFont="1" applyFill="1" applyBorder="1" applyProtection="1"/>
    <xf numFmtId="49" fontId="12" fillId="0" borderId="11" xfId="0" applyNumberFormat="1" applyFont="1" applyFill="1" applyBorder="1" applyAlignment="1" applyProtection="1">
      <alignment horizontal="left"/>
    </xf>
    <xf numFmtId="164" fontId="12" fillId="0" borderId="11" xfId="0" applyNumberFormat="1" applyFont="1" applyFill="1" applyBorder="1" applyProtection="1"/>
    <xf numFmtId="164" fontId="12" fillId="0" borderId="10" xfId="0" applyNumberFormat="1" applyFont="1" applyFill="1" applyBorder="1" applyProtection="1"/>
    <xf numFmtId="49" fontId="9" fillId="0" borderId="11" xfId="0" applyNumberFormat="1" applyFont="1" applyFill="1" applyBorder="1" applyAlignment="1" applyProtection="1">
      <alignment horizontal="left" indent="1"/>
    </xf>
    <xf numFmtId="164" fontId="9" fillId="0" borderId="11" xfId="0" applyNumberFormat="1" applyFont="1" applyFill="1" applyBorder="1" applyProtection="1"/>
    <xf numFmtId="164" fontId="9" fillId="0" borderId="10" xfId="0" applyNumberFormat="1" applyFont="1" applyFill="1" applyBorder="1" applyProtection="1"/>
    <xf numFmtId="49" fontId="13" fillId="0" borderId="11" xfId="0" applyNumberFormat="1" applyFont="1" applyFill="1" applyBorder="1" applyAlignment="1" applyProtection="1">
      <alignment horizontal="left" indent="1"/>
    </xf>
    <xf numFmtId="164" fontId="13" fillId="0" borderId="11" xfId="0" applyNumberFormat="1" applyFont="1" applyFill="1" applyBorder="1" applyProtection="1"/>
    <xf numFmtId="164" fontId="13" fillId="0" borderId="11" xfId="3" applyNumberFormat="1" applyFont="1" applyFill="1" applyBorder="1" applyProtection="1"/>
    <xf numFmtId="164" fontId="13" fillId="0" borderId="10" xfId="0" applyNumberFormat="1" applyFont="1" applyFill="1" applyBorder="1" applyProtection="1"/>
    <xf numFmtId="49" fontId="8" fillId="0" borderId="11" xfId="0" applyNumberFormat="1" applyFont="1" applyFill="1" applyBorder="1" applyAlignment="1" applyProtection="1">
      <alignment horizontal="left" indent="2"/>
      <protection locked="0"/>
    </xf>
    <xf numFmtId="164" fontId="9" fillId="0" borderId="10" xfId="0" applyNumberFormat="1" applyFont="1" applyFill="1" applyBorder="1" applyAlignment="1" applyProtection="1">
      <alignment horizontal="left" indent="3"/>
    </xf>
    <xf numFmtId="49" fontId="9" fillId="0" borderId="11" xfId="0" applyNumberFormat="1" applyFont="1" applyFill="1" applyBorder="1" applyAlignment="1" applyProtection="1">
      <alignment horizontal="left" indent="2"/>
      <protection locked="0"/>
    </xf>
    <xf numFmtId="49" fontId="9" fillId="0" borderId="11" xfId="0" applyNumberFormat="1" applyFont="1" applyFill="1" applyBorder="1" applyAlignment="1" applyProtection="1">
      <alignment horizontal="left" indent="3"/>
      <protection locked="0"/>
    </xf>
    <xf numFmtId="49" fontId="7" fillId="2" borderId="6" xfId="0" applyNumberFormat="1" applyFont="1" applyFill="1" applyBorder="1" applyAlignment="1" applyProtection="1">
      <alignment horizontal="left" vertical="center"/>
    </xf>
    <xf numFmtId="164" fontId="7" fillId="2" borderId="6" xfId="0" applyNumberFormat="1" applyFont="1" applyFill="1" applyBorder="1" applyAlignment="1" applyProtection="1">
      <alignment vertical="center"/>
    </xf>
    <xf numFmtId="164" fontId="7" fillId="2" borderId="7" xfId="0" applyNumberFormat="1" applyFont="1" applyFill="1" applyBorder="1" applyAlignment="1" applyProtection="1">
      <alignment vertical="center"/>
    </xf>
    <xf numFmtId="49" fontId="9" fillId="0" borderId="12" xfId="0" applyNumberFormat="1" applyFont="1" applyFill="1" applyBorder="1" applyAlignment="1" applyProtection="1"/>
    <xf numFmtId="164" fontId="9" fillId="0" borderId="9" xfId="0" applyNumberFormat="1" applyFont="1" applyFill="1" applyBorder="1" applyProtection="1"/>
    <xf numFmtId="164" fontId="9" fillId="0" borderId="13" xfId="0" applyNumberFormat="1" applyFont="1" applyFill="1" applyBorder="1" applyProtection="1"/>
    <xf numFmtId="164" fontId="9" fillId="0" borderId="10" xfId="0" applyNumberFormat="1" applyFont="1" applyFill="1" applyBorder="1" applyAlignment="1" applyProtection="1">
      <alignment vertical="center"/>
    </xf>
    <xf numFmtId="49" fontId="9" fillId="0" borderId="11" xfId="0" applyNumberFormat="1" applyFont="1" applyFill="1" applyBorder="1" applyAlignment="1" applyProtection="1"/>
    <xf numFmtId="164" fontId="9" fillId="0" borderId="11" xfId="0" applyNumberFormat="1" applyFont="1" applyFill="1" applyBorder="1" applyAlignment="1" applyProtection="1">
      <alignment vertical="center"/>
    </xf>
    <xf numFmtId="49" fontId="9" fillId="0" borderId="8" xfId="0" applyNumberFormat="1" applyFont="1" applyFill="1" applyBorder="1" applyAlignment="1" applyProtection="1"/>
    <xf numFmtId="49" fontId="7" fillId="2" borderId="14" xfId="0" applyNumberFormat="1" applyFont="1" applyFill="1" applyBorder="1" applyAlignment="1" applyProtection="1">
      <alignment vertical="center"/>
    </xf>
    <xf numFmtId="164" fontId="11" fillId="0" borderId="0" xfId="0" applyNumberFormat="1" applyFont="1"/>
    <xf numFmtId="164" fontId="14" fillId="0" borderId="0" xfId="0" applyNumberFormat="1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/>
    <xf numFmtId="164" fontId="14" fillId="0" borderId="0" xfId="0" applyNumberFormat="1" applyFont="1" applyFill="1" applyBorder="1"/>
    <xf numFmtId="0" fontId="15" fillId="0" borderId="0" xfId="0" applyFont="1" applyFill="1" applyAlignment="1" applyProtection="1"/>
    <xf numFmtId="165" fontId="9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164" fontId="16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165" fontId="16" fillId="0" borderId="0" xfId="1" applyNumberFormat="1" applyFont="1" applyFill="1" applyBorder="1"/>
    <xf numFmtId="0" fontId="15" fillId="0" borderId="0" xfId="0" applyFont="1" applyFill="1" applyAlignment="1" applyProtection="1">
      <alignment horizontal="left" indent="1"/>
    </xf>
    <xf numFmtId="166" fontId="16" fillId="0" borderId="0" xfId="0" applyNumberFormat="1" applyFont="1" applyFill="1" applyBorder="1"/>
    <xf numFmtId="0" fontId="16" fillId="0" borderId="0" xfId="0" applyFont="1" applyFill="1" applyBorder="1"/>
    <xf numFmtId="0" fontId="18" fillId="0" borderId="0" xfId="0" applyFont="1" applyFill="1" applyBorder="1" applyAlignment="1" applyProtection="1"/>
    <xf numFmtId="166" fontId="16" fillId="0" borderId="0" xfId="0" applyNumberFormat="1" applyFont="1" applyBorder="1"/>
    <xf numFmtId="0" fontId="16" fillId="0" borderId="0" xfId="0" applyFont="1" applyBorder="1"/>
    <xf numFmtId="166" fontId="19" fillId="0" borderId="0" xfId="0" applyNumberFormat="1" applyFont="1" applyFill="1" applyBorder="1" applyProtection="1"/>
    <xf numFmtId="0" fontId="14" fillId="0" borderId="0" xfId="0" applyFont="1" applyFill="1" applyBorder="1" applyAlignment="1" applyProtection="1"/>
    <xf numFmtId="167" fontId="16" fillId="0" borderId="0" xfId="0" applyNumberFormat="1" applyFont="1" applyBorder="1"/>
    <xf numFmtId="164" fontId="16" fillId="0" borderId="0" xfId="0" applyNumberFormat="1" applyFont="1" applyBorder="1"/>
    <xf numFmtId="0" fontId="0" fillId="0" borderId="0" xfId="0" applyBorder="1"/>
  </cellXfs>
  <cellStyles count="226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rray" xfId="22"/>
    <cellStyle name="Array Enter" xfId="23"/>
    <cellStyle name="Array_Sheet1" xfId="24"/>
    <cellStyle name="base paren" xfId="25"/>
    <cellStyle name="Buena 2" xfId="26"/>
    <cellStyle name="Cálculo 2" xfId="27"/>
    <cellStyle name="Celda de comprobación 2" xfId="28"/>
    <cellStyle name="Celda vinculada 2" xfId="29"/>
    <cellStyle name="Comma 2" xfId="30"/>
    <cellStyle name="Comma 2 2" xfId="31"/>
    <cellStyle name="Comma 2 3" xfId="32"/>
    <cellStyle name="Comma 2 3 2" xfId="33"/>
    <cellStyle name="Comma 2_Sheet1" xfId="34"/>
    <cellStyle name="Comma 3" xfId="35"/>
    <cellStyle name="Comma 3 2" xfId="36"/>
    <cellStyle name="Comma 3 3" xfId="37"/>
    <cellStyle name="Comma 4" xfId="38"/>
    <cellStyle name="Comma 4 2" xfId="39"/>
    <cellStyle name="Comma 4 3" xfId="40"/>
    <cellStyle name="Comma 5" xfId="41"/>
    <cellStyle name="Comma 6" xfId="42"/>
    <cellStyle name="Comma 7" xfId="43"/>
    <cellStyle name="Comma 8" xfId="44"/>
    <cellStyle name="Comma 9" xfId="45"/>
    <cellStyle name="Comma 9 2" xfId="46"/>
    <cellStyle name="Currency 2" xfId="47"/>
    <cellStyle name="Currency 2 2" xfId="48"/>
    <cellStyle name="Encabezado 4 2" xfId="49"/>
    <cellStyle name="Énfasis1 2" xfId="50"/>
    <cellStyle name="Énfasis2 2" xfId="51"/>
    <cellStyle name="Énfasis3 2" xfId="52"/>
    <cellStyle name="Énfasis4 2" xfId="53"/>
    <cellStyle name="Énfasis5 2" xfId="54"/>
    <cellStyle name="Énfasis6 2" xfId="55"/>
    <cellStyle name="Entrada 2" xfId="56"/>
    <cellStyle name="Euro" xfId="57"/>
    <cellStyle name="Euro 2" xfId="58"/>
    <cellStyle name="Hipervínculo 2" xfId="59"/>
    <cellStyle name="Incorrecto 2" xfId="60"/>
    <cellStyle name="MacroCode" xfId="61"/>
    <cellStyle name="Millares" xfId="1" builtinId="3"/>
    <cellStyle name="Millares 10" xfId="62"/>
    <cellStyle name="Millares 10 2" xfId="63"/>
    <cellStyle name="Millares 10 2 2" xfId="64"/>
    <cellStyle name="Millares 10 3" xfId="65"/>
    <cellStyle name="Millares 10 4" xfId="66"/>
    <cellStyle name="Millares 10 5" xfId="67"/>
    <cellStyle name="Millares 10 6" xfId="68"/>
    <cellStyle name="Millares 10 7" xfId="69"/>
    <cellStyle name="Millares 10 8" xfId="70"/>
    <cellStyle name="Millares 11" xfId="71"/>
    <cellStyle name="Millares 11 2" xfId="72"/>
    <cellStyle name="Millares 12" xfId="73"/>
    <cellStyle name="Millares 12 2" xfId="74"/>
    <cellStyle name="Millares 13" xfId="75"/>
    <cellStyle name="Millares 13 2" xfId="76"/>
    <cellStyle name="Millares 14" xfId="77"/>
    <cellStyle name="Millares 14 2" xfId="78"/>
    <cellStyle name="Millares 15" xfId="79"/>
    <cellStyle name="Millares 16" xfId="80"/>
    <cellStyle name="Millares 2" xfId="81"/>
    <cellStyle name="Millares 2 2" xfId="82"/>
    <cellStyle name="Millares 2 2 2" xfId="83"/>
    <cellStyle name="Millares 2 2 3" xfId="84"/>
    <cellStyle name="Millares 2 3" xfId="85"/>
    <cellStyle name="Millares 2 3 2" xfId="86"/>
    <cellStyle name="Millares 2 4" xfId="87"/>
    <cellStyle name="Millares 2 5" xfId="88"/>
    <cellStyle name="Millares 2_DGA" xfId="89"/>
    <cellStyle name="Millares 3" xfId="90"/>
    <cellStyle name="Millares 3 2" xfId="91"/>
    <cellStyle name="Millares 3 2 2" xfId="92"/>
    <cellStyle name="Millares 3 2 2 2" xfId="93"/>
    <cellStyle name="Millares 3 2 3" xfId="94"/>
    <cellStyle name="Millares 3 3" xfId="95"/>
    <cellStyle name="Millares 3 4" xfId="96"/>
    <cellStyle name="Millares 3 5" xfId="97"/>
    <cellStyle name="Millares 3_DGA" xfId="98"/>
    <cellStyle name="Millares 4" xfId="99"/>
    <cellStyle name="Millares 4 2" xfId="100"/>
    <cellStyle name="Millares 4 3" xfId="101"/>
    <cellStyle name="Millares 4 4" xfId="102"/>
    <cellStyle name="Millares 4 5" xfId="103"/>
    <cellStyle name="Millares 4 6" xfId="104"/>
    <cellStyle name="Millares 4_DGA" xfId="105"/>
    <cellStyle name="Millares 5" xfId="106"/>
    <cellStyle name="Millares 5 2" xfId="107"/>
    <cellStyle name="Millares 5 3" xfId="108"/>
    <cellStyle name="Millares 5_DGA" xfId="109"/>
    <cellStyle name="Millares 6" xfId="110"/>
    <cellStyle name="Millares 6 2" xfId="111"/>
    <cellStyle name="Millares 6 3" xfId="112"/>
    <cellStyle name="Millares 7" xfId="113"/>
    <cellStyle name="Millares 7 2" xfId="114"/>
    <cellStyle name="Millares 8" xfId="115"/>
    <cellStyle name="Millares 8 2" xfId="116"/>
    <cellStyle name="Millares 8 3" xfId="117"/>
    <cellStyle name="Millares 8 4" xfId="118"/>
    <cellStyle name="Millares 9" xfId="119"/>
    <cellStyle name="Millares 9 2" xfId="120"/>
    <cellStyle name="Millares 9 2 2" xfId="121"/>
    <cellStyle name="Millares 9 3" xfId="122"/>
    <cellStyle name="Millares 9 4" xfId="123"/>
    <cellStyle name="Millares 9 5" xfId="124"/>
    <cellStyle name="Millares 9 6" xfId="125"/>
    <cellStyle name="Moneda 2" xfId="126"/>
    <cellStyle name="Moneda 2 2" xfId="127"/>
    <cellStyle name="Moneda 3" xfId="128"/>
    <cellStyle name="Moneda 4" xfId="129"/>
    <cellStyle name="Moneda 5" xfId="130"/>
    <cellStyle name="Moneda 5 2" xfId="131"/>
    <cellStyle name="Moneda 5 3" xfId="132"/>
    <cellStyle name="Moneda 5 3 2" xfId="133"/>
    <cellStyle name="Neutral 2" xfId="134"/>
    <cellStyle name="Normal" xfId="0" builtinId="0"/>
    <cellStyle name="Normal 10" xfId="135"/>
    <cellStyle name="Normal 10 2" xfId="136"/>
    <cellStyle name="Normal 11" xfId="137"/>
    <cellStyle name="Normal 11 2" xfId="138"/>
    <cellStyle name="Normal 12" xfId="139"/>
    <cellStyle name="Normal 12 2" xfId="140"/>
    <cellStyle name="Normal 13" xfId="141"/>
    <cellStyle name="Normal 13 2" xfId="142"/>
    <cellStyle name="Normal 14" xfId="143"/>
    <cellStyle name="Normal 14 2" xfId="144"/>
    <cellStyle name="Normal 15" xfId="145"/>
    <cellStyle name="Normal 15 2" xfId="146"/>
    <cellStyle name="Normal 16" xfId="147"/>
    <cellStyle name="Normal 2" xfId="148"/>
    <cellStyle name="Normal 2 2" xfId="149"/>
    <cellStyle name="Normal 2 2 2" xfId="2"/>
    <cellStyle name="Normal 2 2 2 2" xfId="150"/>
    <cellStyle name="Normal 2 3" xfId="151"/>
    <cellStyle name="Normal 2 3 2" xfId="152"/>
    <cellStyle name="Normal 2 4" xfId="153"/>
    <cellStyle name="Normal 2_DGA" xfId="154"/>
    <cellStyle name="Normal 3" xfId="155"/>
    <cellStyle name="Normal 3 2" xfId="156"/>
    <cellStyle name="Normal 3 3" xfId="157"/>
    <cellStyle name="Normal 3 4" xfId="158"/>
    <cellStyle name="Normal 3 5" xfId="159"/>
    <cellStyle name="Normal 3 6" xfId="160"/>
    <cellStyle name="Normal 3_Sheet1" xfId="161"/>
    <cellStyle name="Normal 4" xfId="162"/>
    <cellStyle name="Normal 4 2" xfId="163"/>
    <cellStyle name="Normal 4 3" xfId="164"/>
    <cellStyle name="Normal 5" xfId="165"/>
    <cellStyle name="Normal 5 2" xfId="166"/>
    <cellStyle name="Normal 5 3" xfId="167"/>
    <cellStyle name="Normal 5 3 2" xfId="168"/>
    <cellStyle name="Normal 5 4" xfId="169"/>
    <cellStyle name="Normal 6" xfId="170"/>
    <cellStyle name="Normal 6 2" xfId="171"/>
    <cellStyle name="Normal 6 2 2" xfId="172"/>
    <cellStyle name="Normal 6 2 3" xfId="173"/>
    <cellStyle name="Normal 6 3" xfId="174"/>
    <cellStyle name="Normal 6 4" xfId="175"/>
    <cellStyle name="Normal 7" xfId="176"/>
    <cellStyle name="Normal 7 2" xfId="177"/>
    <cellStyle name="Normal 7 2 2" xfId="178"/>
    <cellStyle name="Normal 7 3" xfId="179"/>
    <cellStyle name="Normal 7 4" xfId="180"/>
    <cellStyle name="Normal 7 5" xfId="181"/>
    <cellStyle name="Normal 8" xfId="182"/>
    <cellStyle name="Normal 8 2" xfId="183"/>
    <cellStyle name="Normal 8 3" xfId="184"/>
    <cellStyle name="Normal 9" xfId="185"/>
    <cellStyle name="Normal 9 2" xfId="186"/>
    <cellStyle name="Normal 9 3" xfId="187"/>
    <cellStyle name="Normal_COMPARACION 2002-2001" xfId="3"/>
    <cellStyle name="Notas 2" xfId="188"/>
    <cellStyle name="Notas 2 2" xfId="189"/>
    <cellStyle name="Notas 2_Sheet1" xfId="190"/>
    <cellStyle name="Percent 2" xfId="191"/>
    <cellStyle name="Percent 2 2" xfId="192"/>
    <cellStyle name="Percent 3" xfId="193"/>
    <cellStyle name="Percent 4" xfId="194"/>
    <cellStyle name="Percent 5" xfId="195"/>
    <cellStyle name="Percent 6" xfId="196"/>
    <cellStyle name="Percent 7" xfId="197"/>
    <cellStyle name="Percent 7 2" xfId="198"/>
    <cellStyle name="Porcentual 2" xfId="199"/>
    <cellStyle name="Porcentual 2 2" xfId="200"/>
    <cellStyle name="Porcentual 2 3" xfId="201"/>
    <cellStyle name="Porcentual 3" xfId="202"/>
    <cellStyle name="Porcentual 3 2" xfId="203"/>
    <cellStyle name="Porcentual 3 3" xfId="204"/>
    <cellStyle name="Porcentual 4" xfId="205"/>
    <cellStyle name="Porcentual 4 2" xfId="206"/>
    <cellStyle name="Porcentual 4 3" xfId="207"/>
    <cellStyle name="Porcentual 5" xfId="208"/>
    <cellStyle name="Porcentual 6" xfId="209"/>
    <cellStyle name="Porcentual 6 2" xfId="210"/>
    <cellStyle name="Porcentual 7" xfId="211"/>
    <cellStyle name="Porcentual 7 2" xfId="212"/>
    <cellStyle name="Porcentual 8" xfId="213"/>
    <cellStyle name="Porcentual 8 2" xfId="214"/>
    <cellStyle name="Porcentual 9" xfId="215"/>
    <cellStyle name="Red Text" xfId="216"/>
    <cellStyle name="Salida 2" xfId="217"/>
    <cellStyle name="Texto de advertencia 2" xfId="218"/>
    <cellStyle name="Texto explicativo 2" xfId="219"/>
    <cellStyle name="Título 1 2" xfId="220"/>
    <cellStyle name="Título 2 2" xfId="221"/>
    <cellStyle name="Título 3 2" xfId="222"/>
    <cellStyle name="Título 4" xfId="223"/>
    <cellStyle name="TopGrey" xfId="224"/>
    <cellStyle name="Total 2" xfId="2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ACUMULADOS%202018/ENERO-DICIEMBRE%20%20%202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rtiz/Downloads/INGRESOS_FISCALES_POR_PRINCIPALES_PARTIDAS_DGII__ENERO-DICIEMBRE_2017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17-2018"/>
      <sheetName val="FINANCIERO (2018 Est. 2018) 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18 (REC)"/>
      <sheetName val="2018 (RESUMEN"/>
      <sheetName val="2018 REC- EST "/>
      <sheetName val="2018 REC-EST RESUMEN"/>
    </sheetNames>
    <sheetDataSet>
      <sheetData sheetId="0"/>
      <sheetData sheetId="1"/>
      <sheetData sheetId="2"/>
      <sheetData sheetId="3">
        <row r="11">
          <cell r="C11">
            <v>4493.2</v>
          </cell>
        </row>
        <row r="39">
          <cell r="C39">
            <v>16.5</v>
          </cell>
          <cell r="D39">
            <v>12</v>
          </cell>
          <cell r="E39">
            <v>14.3</v>
          </cell>
          <cell r="F39">
            <v>11.1</v>
          </cell>
          <cell r="G39">
            <v>13.1</v>
          </cell>
          <cell r="H39">
            <v>11.6</v>
          </cell>
          <cell r="I39">
            <v>14.2</v>
          </cell>
          <cell r="J39">
            <v>7.3</v>
          </cell>
          <cell r="K39">
            <v>29.2</v>
          </cell>
          <cell r="L39">
            <v>23.3</v>
          </cell>
          <cell r="M39">
            <v>16.5</v>
          </cell>
          <cell r="N39">
            <v>6.8</v>
          </cell>
          <cell r="P39">
            <v>12.2</v>
          </cell>
          <cell r="Q39">
            <v>11.9</v>
          </cell>
          <cell r="R39">
            <v>12.7</v>
          </cell>
          <cell r="S39">
            <v>10.1</v>
          </cell>
          <cell r="T39">
            <v>13.2</v>
          </cell>
          <cell r="U39">
            <v>11.8</v>
          </cell>
          <cell r="V39">
            <v>15.6</v>
          </cell>
          <cell r="W39">
            <v>12.8</v>
          </cell>
          <cell r="X39">
            <v>9.6</v>
          </cell>
          <cell r="Y39">
            <v>18.2</v>
          </cell>
          <cell r="Z39">
            <v>44.2</v>
          </cell>
          <cell r="AA39">
            <v>19.2</v>
          </cell>
        </row>
        <row r="50">
          <cell r="C50">
            <v>12.8</v>
          </cell>
          <cell r="D50">
            <v>11.8</v>
          </cell>
          <cell r="E50">
            <v>14.4</v>
          </cell>
          <cell r="F50">
            <v>10.7</v>
          </cell>
          <cell r="G50">
            <v>13.1</v>
          </cell>
          <cell r="H50">
            <v>14</v>
          </cell>
          <cell r="I50">
            <v>14.8</v>
          </cell>
          <cell r="J50">
            <v>14.2</v>
          </cell>
          <cell r="K50">
            <v>11.7</v>
          </cell>
          <cell r="L50">
            <v>13</v>
          </cell>
          <cell r="M50">
            <v>12.4</v>
          </cell>
          <cell r="N50">
            <v>10</v>
          </cell>
          <cell r="P50">
            <v>13</v>
          </cell>
          <cell r="Q50">
            <v>11</v>
          </cell>
          <cell r="R50">
            <v>12.5</v>
          </cell>
          <cell r="S50">
            <v>12.3</v>
          </cell>
          <cell r="T50">
            <v>13.2</v>
          </cell>
          <cell r="U50">
            <v>13.6</v>
          </cell>
          <cell r="V50">
            <v>15.2</v>
          </cell>
          <cell r="W50">
            <v>14.5</v>
          </cell>
          <cell r="X50">
            <v>12.5</v>
          </cell>
          <cell r="Y50">
            <v>13.5</v>
          </cell>
          <cell r="Z50">
            <v>11.6</v>
          </cell>
          <cell r="AA50">
            <v>10.3</v>
          </cell>
        </row>
        <row r="54">
          <cell r="C54">
            <v>103.6</v>
          </cell>
          <cell r="D54">
            <v>166.2</v>
          </cell>
          <cell r="E54">
            <v>176.6</v>
          </cell>
          <cell r="F54">
            <v>172.5</v>
          </cell>
          <cell r="G54">
            <v>220</v>
          </cell>
          <cell r="H54">
            <v>176.4</v>
          </cell>
          <cell r="I54">
            <v>225.2</v>
          </cell>
          <cell r="J54">
            <v>271.5</v>
          </cell>
          <cell r="K54">
            <v>286</v>
          </cell>
          <cell r="L54">
            <v>178.4</v>
          </cell>
          <cell r="M54">
            <v>435.1</v>
          </cell>
          <cell r="N54">
            <v>223.6</v>
          </cell>
          <cell r="P54">
            <v>314.39999999999998</v>
          </cell>
          <cell r="Q54">
            <v>179.1</v>
          </cell>
          <cell r="R54">
            <v>184</v>
          </cell>
          <cell r="S54">
            <v>179.5</v>
          </cell>
          <cell r="T54">
            <v>207.5</v>
          </cell>
          <cell r="U54">
            <v>180.7</v>
          </cell>
          <cell r="V54">
            <v>182.6</v>
          </cell>
          <cell r="W54">
            <v>314.2</v>
          </cell>
          <cell r="X54">
            <v>173.8</v>
          </cell>
          <cell r="Y54">
            <v>187.6</v>
          </cell>
          <cell r="Z54">
            <v>194.4</v>
          </cell>
          <cell r="AA54">
            <v>216.4</v>
          </cell>
        </row>
        <row r="59">
          <cell r="C59">
            <v>74.2</v>
          </cell>
          <cell r="D59">
            <v>81.599999999999994</v>
          </cell>
          <cell r="E59">
            <v>96</v>
          </cell>
          <cell r="F59">
            <v>69</v>
          </cell>
          <cell r="G59">
            <v>83.9</v>
          </cell>
          <cell r="H59">
            <v>75.7</v>
          </cell>
          <cell r="I59">
            <v>79.7</v>
          </cell>
          <cell r="J59">
            <v>84.3</v>
          </cell>
          <cell r="K59">
            <v>80.099999999999994</v>
          </cell>
          <cell r="L59">
            <v>91.4</v>
          </cell>
          <cell r="M59">
            <v>87.2</v>
          </cell>
          <cell r="N59">
            <v>68.2</v>
          </cell>
          <cell r="P59">
            <v>86.3</v>
          </cell>
          <cell r="Q59">
            <v>81.099999999999994</v>
          </cell>
          <cell r="R59">
            <v>90.5</v>
          </cell>
          <cell r="S59">
            <v>74.900000000000006</v>
          </cell>
          <cell r="T59">
            <v>80.8</v>
          </cell>
          <cell r="U59">
            <v>74.400000000000006</v>
          </cell>
          <cell r="V59">
            <v>79.2</v>
          </cell>
          <cell r="W59">
            <v>86.4</v>
          </cell>
          <cell r="X59">
            <v>85.8</v>
          </cell>
          <cell r="Y59">
            <v>109.3</v>
          </cell>
          <cell r="Z59">
            <v>98.5</v>
          </cell>
          <cell r="AA59">
            <v>92.4</v>
          </cell>
        </row>
        <row r="60">
          <cell r="C60">
            <v>1.8</v>
          </cell>
          <cell r="D60">
            <v>2.7</v>
          </cell>
          <cell r="E60">
            <v>3.4</v>
          </cell>
          <cell r="F60">
            <v>2.6</v>
          </cell>
          <cell r="G60">
            <v>3.2</v>
          </cell>
          <cell r="H60">
            <v>3.1</v>
          </cell>
          <cell r="I60">
            <v>3.3</v>
          </cell>
          <cell r="J60">
            <v>3.3</v>
          </cell>
          <cell r="K60">
            <v>2.5</v>
          </cell>
          <cell r="L60">
            <v>3.3</v>
          </cell>
          <cell r="M60">
            <v>3.4</v>
          </cell>
          <cell r="N60">
            <v>1.8</v>
          </cell>
          <cell r="P60">
            <v>1.4</v>
          </cell>
          <cell r="Q60">
            <v>2.7</v>
          </cell>
          <cell r="R60">
            <v>2.7</v>
          </cell>
          <cell r="S60">
            <v>2.9</v>
          </cell>
          <cell r="T60">
            <v>3.1</v>
          </cell>
          <cell r="U60">
            <v>2.5</v>
          </cell>
          <cell r="V60">
            <v>2.7</v>
          </cell>
          <cell r="W60">
            <v>2.8</v>
          </cell>
          <cell r="X60">
            <v>2.4</v>
          </cell>
          <cell r="Y60">
            <v>3</v>
          </cell>
          <cell r="Z60">
            <v>2.8</v>
          </cell>
          <cell r="AA60">
            <v>1</v>
          </cell>
        </row>
        <row r="61">
          <cell r="C61">
            <v>4</v>
          </cell>
          <cell r="D61">
            <v>4.3</v>
          </cell>
          <cell r="E61">
            <v>1.5</v>
          </cell>
          <cell r="F61">
            <v>2.5</v>
          </cell>
          <cell r="G61">
            <v>15.2</v>
          </cell>
          <cell r="H61">
            <v>2.2000000000000002</v>
          </cell>
          <cell r="I61">
            <v>11.3</v>
          </cell>
          <cell r="J61">
            <v>27.2</v>
          </cell>
          <cell r="K61">
            <v>19.7</v>
          </cell>
          <cell r="L61">
            <v>6</v>
          </cell>
          <cell r="M61">
            <v>11.6</v>
          </cell>
          <cell r="N61">
            <v>78.900000000000006</v>
          </cell>
          <cell r="P61">
            <v>2.2000000000000002</v>
          </cell>
          <cell r="Q61">
            <v>1.7</v>
          </cell>
          <cell r="R61">
            <v>12.1</v>
          </cell>
          <cell r="S61">
            <v>1.6</v>
          </cell>
          <cell r="T61">
            <v>10.199999999999999</v>
          </cell>
          <cell r="U61">
            <v>1.4</v>
          </cell>
          <cell r="V61">
            <v>1.5</v>
          </cell>
          <cell r="W61">
            <v>31.5</v>
          </cell>
          <cell r="X61">
            <v>1.1000000000000001</v>
          </cell>
          <cell r="Y61">
            <v>11.7</v>
          </cell>
          <cell r="Z61">
            <v>11.1</v>
          </cell>
          <cell r="AA61">
            <v>0.8</v>
          </cell>
        </row>
        <row r="64">
          <cell r="C64">
            <v>12.4</v>
          </cell>
          <cell r="D64">
            <v>23.9</v>
          </cell>
          <cell r="E64">
            <v>22.8</v>
          </cell>
          <cell r="F64">
            <v>19.8</v>
          </cell>
          <cell r="G64">
            <v>21.4</v>
          </cell>
          <cell r="H64">
            <v>21.8</v>
          </cell>
          <cell r="I64">
            <v>20.7</v>
          </cell>
          <cell r="J64">
            <v>23.5</v>
          </cell>
          <cell r="K64">
            <v>22.8</v>
          </cell>
          <cell r="L64">
            <v>23.2</v>
          </cell>
          <cell r="M64">
            <v>23.4</v>
          </cell>
          <cell r="N64">
            <v>23.7</v>
          </cell>
          <cell r="P64">
            <v>24.6</v>
          </cell>
          <cell r="Q64">
            <v>19.899999999999999</v>
          </cell>
          <cell r="R64">
            <v>17.399999999999999</v>
          </cell>
          <cell r="S64">
            <v>16.3</v>
          </cell>
          <cell r="T64">
            <v>23</v>
          </cell>
          <cell r="U64">
            <v>19</v>
          </cell>
          <cell r="V64">
            <v>20.7</v>
          </cell>
          <cell r="W64">
            <v>21.1</v>
          </cell>
          <cell r="X64">
            <v>17.100000000000001</v>
          </cell>
          <cell r="Y64">
            <v>16.100000000000001</v>
          </cell>
          <cell r="Z64">
            <v>20.2</v>
          </cell>
          <cell r="AA64">
            <v>18.100000000000001</v>
          </cell>
        </row>
        <row r="65">
          <cell r="C65">
            <v>1031.7</v>
          </cell>
          <cell r="D65">
            <v>1055.0999999999999</v>
          </cell>
          <cell r="E65">
            <v>1035.8</v>
          </cell>
          <cell r="F65">
            <v>987.9</v>
          </cell>
          <cell r="G65">
            <v>1056.7</v>
          </cell>
          <cell r="H65">
            <v>1135.4000000000001</v>
          </cell>
          <cell r="I65">
            <v>1225.7</v>
          </cell>
          <cell r="J65">
            <v>1366.9</v>
          </cell>
          <cell r="K65">
            <v>1099.2</v>
          </cell>
          <cell r="L65">
            <v>992.7</v>
          </cell>
          <cell r="M65">
            <v>977.1</v>
          </cell>
          <cell r="N65">
            <v>1067.4000000000001</v>
          </cell>
          <cell r="P65">
            <v>1720.7</v>
          </cell>
          <cell r="Q65">
            <v>1241.4000000000001</v>
          </cell>
          <cell r="R65">
            <v>1250.7</v>
          </cell>
          <cell r="S65">
            <v>1227</v>
          </cell>
          <cell r="T65">
            <v>1352.2</v>
          </cell>
          <cell r="U65">
            <v>1254.7</v>
          </cell>
          <cell r="V65">
            <v>1330.2</v>
          </cell>
          <cell r="W65">
            <v>1487.1</v>
          </cell>
          <cell r="X65">
            <v>1288.5</v>
          </cell>
          <cell r="Y65">
            <v>1257</v>
          </cell>
          <cell r="Z65">
            <v>1190.2</v>
          </cell>
          <cell r="AA65">
            <v>4531.7</v>
          </cell>
        </row>
        <row r="69">
          <cell r="C69">
            <v>97.6</v>
          </cell>
          <cell r="D69">
            <v>71.3</v>
          </cell>
          <cell r="E69">
            <v>72.8</v>
          </cell>
          <cell r="F69">
            <v>77.099999999999994</v>
          </cell>
          <cell r="G69">
            <v>93.5</v>
          </cell>
          <cell r="H69">
            <v>98.6</v>
          </cell>
          <cell r="I69">
            <v>103.2</v>
          </cell>
          <cell r="J69">
            <v>83.1</v>
          </cell>
          <cell r="K69">
            <v>63.2</v>
          </cell>
          <cell r="L69">
            <v>80</v>
          </cell>
          <cell r="M69">
            <v>66.2</v>
          </cell>
          <cell r="N69">
            <v>61.4</v>
          </cell>
          <cell r="P69">
            <v>84.4</v>
          </cell>
          <cell r="Q69">
            <v>65.3</v>
          </cell>
          <cell r="R69">
            <v>77.5</v>
          </cell>
          <cell r="S69">
            <v>72.900000000000006</v>
          </cell>
          <cell r="T69">
            <v>76.900000000000006</v>
          </cell>
          <cell r="U69">
            <v>67.599999999999994</v>
          </cell>
          <cell r="V69">
            <v>75.400000000000006</v>
          </cell>
          <cell r="W69">
            <v>70.599999999999994</v>
          </cell>
          <cell r="X69">
            <v>55.7</v>
          </cell>
          <cell r="Y69">
            <v>69.400000000000006</v>
          </cell>
          <cell r="Z69">
            <v>55.4</v>
          </cell>
          <cell r="AA69">
            <v>46.9</v>
          </cell>
        </row>
        <row r="74"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85">
          <cell r="C85">
            <v>28.2</v>
          </cell>
          <cell r="D85">
            <v>262.5</v>
          </cell>
          <cell r="E85">
            <v>162.30000000000001</v>
          </cell>
          <cell r="F85">
            <v>75</v>
          </cell>
          <cell r="G85">
            <v>4.7</v>
          </cell>
          <cell r="H85">
            <v>8.3000000000000007</v>
          </cell>
          <cell r="I85">
            <v>68.400000000000006</v>
          </cell>
          <cell r="J85">
            <v>166.9</v>
          </cell>
          <cell r="K85">
            <v>34.5</v>
          </cell>
          <cell r="L85">
            <v>156.80000000000001</v>
          </cell>
          <cell r="M85">
            <v>369.5</v>
          </cell>
          <cell r="N85">
            <v>509.2</v>
          </cell>
          <cell r="P85">
            <v>41.1</v>
          </cell>
          <cell r="Q85">
            <v>29</v>
          </cell>
          <cell r="R85">
            <v>68.599999999999994</v>
          </cell>
          <cell r="S85">
            <v>7.6</v>
          </cell>
          <cell r="T85">
            <v>23.2</v>
          </cell>
          <cell r="U85">
            <v>44.9</v>
          </cell>
          <cell r="V85">
            <v>14</v>
          </cell>
          <cell r="W85">
            <v>62.3</v>
          </cell>
          <cell r="X85">
            <v>5.9</v>
          </cell>
          <cell r="Y85">
            <v>60.6</v>
          </cell>
          <cell r="Z85">
            <v>2.2999999999999998</v>
          </cell>
          <cell r="AA85">
            <v>605.6</v>
          </cell>
        </row>
        <row r="88">
          <cell r="C88">
            <v>0</v>
          </cell>
          <cell r="D88">
            <v>29.8</v>
          </cell>
          <cell r="E88">
            <v>0</v>
          </cell>
          <cell r="F88">
            <v>34.700000000000003</v>
          </cell>
          <cell r="G88">
            <v>0</v>
          </cell>
          <cell r="H88">
            <v>0</v>
          </cell>
          <cell r="I88">
            <v>0</v>
          </cell>
          <cell r="J88">
            <v>30.5</v>
          </cell>
          <cell r="K88">
            <v>0</v>
          </cell>
          <cell r="L88">
            <v>0</v>
          </cell>
          <cell r="M88">
            <v>26.4</v>
          </cell>
          <cell r="N88">
            <v>0</v>
          </cell>
          <cell r="P88">
            <v>0</v>
          </cell>
          <cell r="Q88">
            <v>32.9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30.7</v>
          </cell>
          <cell r="W88">
            <v>31.6</v>
          </cell>
          <cell r="X88">
            <v>42.5</v>
          </cell>
          <cell r="Y88">
            <v>31</v>
          </cell>
          <cell r="Z88">
            <v>0</v>
          </cell>
          <cell r="AA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1281.3</v>
          </cell>
        </row>
        <row r="92">
          <cell r="C92">
            <v>0</v>
          </cell>
          <cell r="D92">
            <v>2000</v>
          </cell>
          <cell r="E92">
            <v>1500</v>
          </cell>
          <cell r="F92">
            <v>150</v>
          </cell>
          <cell r="G92">
            <v>0</v>
          </cell>
          <cell r="H92">
            <v>2750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6">
          <cell r="C96">
            <v>0</v>
          </cell>
          <cell r="D96">
            <v>6379.2</v>
          </cell>
          <cell r="E96">
            <v>12825.8</v>
          </cell>
          <cell r="F96">
            <v>20000</v>
          </cell>
          <cell r="G96">
            <v>15373</v>
          </cell>
          <cell r="H96">
            <v>2500</v>
          </cell>
          <cell r="I96">
            <v>0</v>
          </cell>
          <cell r="J96">
            <v>7922</v>
          </cell>
          <cell r="K96">
            <v>5818.8</v>
          </cell>
          <cell r="L96">
            <v>4181.2</v>
          </cell>
          <cell r="M96">
            <v>0</v>
          </cell>
          <cell r="N96">
            <v>10000</v>
          </cell>
          <cell r="P96">
            <v>7149.7</v>
          </cell>
          <cell r="Q96">
            <v>2000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10000</v>
          </cell>
          <cell r="X96">
            <v>0</v>
          </cell>
          <cell r="Y96">
            <v>4771.3</v>
          </cell>
          <cell r="Z96">
            <v>4600</v>
          </cell>
          <cell r="AA96">
            <v>0</v>
          </cell>
        </row>
        <row r="97">
          <cell r="C97">
            <v>56069.4</v>
          </cell>
          <cell r="D97">
            <v>50.5</v>
          </cell>
          <cell r="E97">
            <v>0</v>
          </cell>
          <cell r="F97">
            <v>0</v>
          </cell>
          <cell r="G97">
            <v>0</v>
          </cell>
          <cell r="H97">
            <v>23676.799999999999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28.4</v>
          </cell>
          <cell r="N97">
            <v>0</v>
          </cell>
          <cell r="P97">
            <v>0</v>
          </cell>
          <cell r="Q97">
            <v>88774.5</v>
          </cell>
          <cell r="R97">
            <v>43.9</v>
          </cell>
          <cell r="S97">
            <v>0</v>
          </cell>
          <cell r="T97">
            <v>0</v>
          </cell>
          <cell r="U97">
            <v>0</v>
          </cell>
          <cell r="V97">
            <v>64366.8</v>
          </cell>
          <cell r="W97">
            <v>0</v>
          </cell>
          <cell r="X97">
            <v>45</v>
          </cell>
          <cell r="Y97">
            <v>0</v>
          </cell>
          <cell r="Z97">
            <v>0</v>
          </cell>
          <cell r="AA97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AA99">
            <v>7613.2</v>
          </cell>
        </row>
        <row r="101">
          <cell r="C101">
            <v>0</v>
          </cell>
          <cell r="D101">
            <v>0</v>
          </cell>
          <cell r="E101">
            <v>54.9</v>
          </cell>
          <cell r="F101">
            <v>6.3</v>
          </cell>
          <cell r="G101">
            <v>1.3</v>
          </cell>
          <cell r="H101">
            <v>1.7</v>
          </cell>
          <cell r="I101">
            <v>0</v>
          </cell>
          <cell r="J101">
            <v>0</v>
          </cell>
          <cell r="K101">
            <v>51.7</v>
          </cell>
          <cell r="L101">
            <v>0</v>
          </cell>
          <cell r="M101">
            <v>0</v>
          </cell>
          <cell r="N101">
            <v>10</v>
          </cell>
          <cell r="P101">
            <v>0</v>
          </cell>
          <cell r="Q101">
            <v>0</v>
          </cell>
          <cell r="R101">
            <v>1.7</v>
          </cell>
          <cell r="S101">
            <v>2.9</v>
          </cell>
          <cell r="T101">
            <v>1.4</v>
          </cell>
          <cell r="U101">
            <v>1.8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0.5</v>
          </cell>
          <cell r="AA101">
            <v>0</v>
          </cell>
        </row>
        <row r="102">
          <cell r="C102">
            <v>22.8</v>
          </cell>
          <cell r="D102">
            <v>168.1</v>
          </cell>
          <cell r="E102">
            <v>2448.8000000000002</v>
          </cell>
          <cell r="F102">
            <v>497.4</v>
          </cell>
          <cell r="G102">
            <v>1080.5999999999999</v>
          </cell>
          <cell r="H102">
            <v>1057.7</v>
          </cell>
          <cell r="I102">
            <v>151.9</v>
          </cell>
          <cell r="J102">
            <v>948.8</v>
          </cell>
          <cell r="K102">
            <v>225.2</v>
          </cell>
          <cell r="L102">
            <v>1168.8</v>
          </cell>
          <cell r="M102">
            <v>1917.1</v>
          </cell>
          <cell r="N102">
            <v>7876</v>
          </cell>
          <cell r="P102">
            <v>243.7</v>
          </cell>
          <cell r="Q102">
            <v>59.9</v>
          </cell>
          <cell r="R102">
            <v>184.9</v>
          </cell>
          <cell r="S102">
            <v>169.2</v>
          </cell>
          <cell r="T102">
            <v>710.8</v>
          </cell>
          <cell r="U102">
            <v>221.9</v>
          </cell>
          <cell r="V102">
            <v>1100.0999999999999</v>
          </cell>
          <cell r="W102">
            <v>62.9</v>
          </cell>
          <cell r="X102">
            <v>305.5</v>
          </cell>
          <cell r="Y102">
            <v>576</v>
          </cell>
          <cell r="Z102">
            <v>1942.7</v>
          </cell>
          <cell r="AA102">
            <v>21145.4</v>
          </cell>
        </row>
        <row r="104">
          <cell r="C104">
            <v>2</v>
          </cell>
          <cell r="D104">
            <v>2.7</v>
          </cell>
          <cell r="E104">
            <v>19.600000000000001</v>
          </cell>
          <cell r="F104">
            <v>7.3</v>
          </cell>
          <cell r="G104">
            <v>1.8</v>
          </cell>
          <cell r="H104">
            <v>13.6</v>
          </cell>
          <cell r="I104">
            <v>9.8000000000000007</v>
          </cell>
          <cell r="J104">
            <v>33.1</v>
          </cell>
          <cell r="K104">
            <v>22.3</v>
          </cell>
          <cell r="L104">
            <v>20.9</v>
          </cell>
          <cell r="M104">
            <v>20.2</v>
          </cell>
          <cell r="N104">
            <v>118.3</v>
          </cell>
          <cell r="P104">
            <v>11.4</v>
          </cell>
          <cell r="Q104">
            <v>31.8</v>
          </cell>
          <cell r="R104">
            <v>6</v>
          </cell>
          <cell r="S104">
            <v>62.2</v>
          </cell>
          <cell r="T104">
            <v>23.8</v>
          </cell>
          <cell r="U104">
            <v>17.7</v>
          </cell>
          <cell r="V104">
            <v>11</v>
          </cell>
          <cell r="W104">
            <v>29.8</v>
          </cell>
          <cell r="X104">
            <v>36.5</v>
          </cell>
          <cell r="Y104">
            <v>247.7</v>
          </cell>
          <cell r="Z104">
            <v>15.1</v>
          </cell>
          <cell r="AA104">
            <v>59.5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II"/>
      <sheetName val="DGA"/>
      <sheetName val="TESORERI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0"/>
  <sheetViews>
    <sheetView showGridLines="0" tabSelected="1" zoomScaleNormal="100" workbookViewId="0">
      <selection activeCell="C69" sqref="C69"/>
    </sheetView>
  </sheetViews>
  <sheetFormatPr baseColWidth="10" defaultColWidth="11.42578125" defaultRowHeight="12.75"/>
  <cols>
    <col min="1" max="1" width="3.42578125" customWidth="1"/>
    <col min="2" max="2" width="75.140625" customWidth="1"/>
    <col min="3" max="10" width="9.28515625" customWidth="1"/>
    <col min="11" max="11" width="11" bestFit="1" customWidth="1"/>
    <col min="12" max="13" width="11" customWidth="1"/>
    <col min="14" max="14" width="11" bestFit="1" customWidth="1"/>
    <col min="15" max="15" width="9.5703125" customWidth="1"/>
    <col min="16" max="23" width="8.28515625" customWidth="1"/>
    <col min="24" max="26" width="10.85546875" customWidth="1"/>
    <col min="27" max="27" width="11" bestFit="1" customWidth="1"/>
    <col min="28" max="29" width="10" customWidth="1"/>
    <col min="30" max="30" width="8.85546875" customWidth="1"/>
    <col min="31" max="31" width="11.42578125" style="110" customWidth="1"/>
    <col min="32" max="32" width="11" customWidth="1"/>
  </cols>
  <sheetData>
    <row r="1" spans="1:62" ht="14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</row>
    <row r="2" spans="1:62" ht="14.2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2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</row>
    <row r="3" spans="1:62" s="5" customFormat="1" ht="16.5">
      <c r="B3" s="6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7"/>
    </row>
    <row r="4" spans="1:62" s="5" customFormat="1" ht="12.75" customHeight="1">
      <c r="B4" s="8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7"/>
    </row>
    <row r="5" spans="1:62" s="5" customFormat="1" ht="14.25" customHeight="1">
      <c r="B5" s="8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7"/>
    </row>
    <row r="6" spans="1:62" s="5" customFormat="1" ht="17.25" customHeight="1">
      <c r="B6" s="9" t="s">
        <v>4</v>
      </c>
      <c r="C6" s="10">
        <v>2017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2">
        <v>2017</v>
      </c>
      <c r="P6" s="10">
        <v>2018</v>
      </c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2">
        <v>2018</v>
      </c>
      <c r="AC6" s="10" t="s">
        <v>5</v>
      </c>
      <c r="AD6" s="13"/>
      <c r="AE6" s="7"/>
    </row>
    <row r="7" spans="1:62" ht="24" customHeight="1" thickBot="1">
      <c r="A7" s="14"/>
      <c r="B7" s="15"/>
      <c r="C7" s="16" t="s">
        <v>6</v>
      </c>
      <c r="D7" s="16" t="s">
        <v>7</v>
      </c>
      <c r="E7" s="16" t="s">
        <v>8</v>
      </c>
      <c r="F7" s="16" t="s">
        <v>9</v>
      </c>
      <c r="G7" s="16" t="s">
        <v>10</v>
      </c>
      <c r="H7" s="16" t="s">
        <v>11</v>
      </c>
      <c r="I7" s="16" t="s">
        <v>12</v>
      </c>
      <c r="J7" s="16" t="s">
        <v>13</v>
      </c>
      <c r="K7" s="16" t="s">
        <v>14</v>
      </c>
      <c r="L7" s="16" t="s">
        <v>15</v>
      </c>
      <c r="M7" s="16" t="s">
        <v>16</v>
      </c>
      <c r="N7" s="16" t="s">
        <v>17</v>
      </c>
      <c r="O7" s="17"/>
      <c r="P7" s="16" t="s">
        <v>6</v>
      </c>
      <c r="Q7" s="16" t="s">
        <v>7</v>
      </c>
      <c r="R7" s="16" t="s">
        <v>8</v>
      </c>
      <c r="S7" s="16" t="s">
        <v>9</v>
      </c>
      <c r="T7" s="16" t="s">
        <v>10</v>
      </c>
      <c r="U7" s="16" t="s">
        <v>11</v>
      </c>
      <c r="V7" s="16" t="s">
        <v>12</v>
      </c>
      <c r="W7" s="16" t="s">
        <v>13</v>
      </c>
      <c r="X7" s="16" t="s">
        <v>14</v>
      </c>
      <c r="Y7" s="16" t="s">
        <v>15</v>
      </c>
      <c r="Z7" s="16" t="s">
        <v>16</v>
      </c>
      <c r="AA7" s="16" t="s">
        <v>17</v>
      </c>
      <c r="AB7" s="17"/>
      <c r="AC7" s="16" t="s">
        <v>18</v>
      </c>
      <c r="AD7" s="18" t="s">
        <v>19</v>
      </c>
      <c r="AE7" s="19"/>
      <c r="AF7" s="19"/>
      <c r="AG7" s="19"/>
      <c r="AH7" s="19"/>
      <c r="AI7" s="19"/>
      <c r="AJ7" s="19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</row>
    <row r="8" spans="1:62" ht="18" customHeight="1" thickTop="1">
      <c r="A8" s="14"/>
      <c r="B8" s="20" t="s">
        <v>20</v>
      </c>
      <c r="C8" s="21">
        <f t="shared" ref="C8:AB8" si="0">+C9+C19+C20+C21+C35</f>
        <v>1485.5000000000002</v>
      </c>
      <c r="D8" s="21">
        <f t="shared" si="0"/>
        <v>1734.8</v>
      </c>
      <c r="E8" s="21">
        <f t="shared" si="0"/>
        <v>1918.7999999999997</v>
      </c>
      <c r="F8" s="21">
        <f t="shared" si="0"/>
        <v>2102.1999999999998</v>
      </c>
      <c r="G8" s="21">
        <f t="shared" si="0"/>
        <v>2588.9000000000005</v>
      </c>
      <c r="H8" s="21">
        <f t="shared" si="0"/>
        <v>6655.2999999999993</v>
      </c>
      <c r="I8" s="21">
        <f t="shared" si="0"/>
        <v>2015.3</v>
      </c>
      <c r="J8" s="21">
        <f t="shared" si="0"/>
        <v>4145.1000000000004</v>
      </c>
      <c r="K8" s="21">
        <f t="shared" si="0"/>
        <v>3710.9</v>
      </c>
      <c r="L8" s="21">
        <f t="shared" si="0"/>
        <v>3084</v>
      </c>
      <c r="M8" s="21">
        <f t="shared" si="0"/>
        <v>2229.1000000000004</v>
      </c>
      <c r="N8" s="21">
        <f t="shared" si="0"/>
        <v>3952.4000000000005</v>
      </c>
      <c r="O8" s="21">
        <f t="shared" si="0"/>
        <v>35622.300000000003</v>
      </c>
      <c r="P8" s="21">
        <f t="shared" si="0"/>
        <v>3846.2000000000003</v>
      </c>
      <c r="Q8" s="21">
        <f t="shared" si="0"/>
        <v>2157.9</v>
      </c>
      <c r="R8" s="21">
        <f t="shared" si="0"/>
        <v>1876.7</v>
      </c>
      <c r="S8" s="21">
        <f t="shared" si="0"/>
        <v>1763.1000000000001</v>
      </c>
      <c r="T8" s="21">
        <f t="shared" si="0"/>
        <v>1994</v>
      </c>
      <c r="U8" s="21">
        <f t="shared" si="0"/>
        <v>4528.8</v>
      </c>
      <c r="V8" s="21">
        <f t="shared" si="0"/>
        <v>1971.1000000000001</v>
      </c>
      <c r="W8" s="21">
        <f t="shared" si="0"/>
        <v>2337.5</v>
      </c>
      <c r="X8" s="21">
        <f t="shared" si="0"/>
        <v>2875.3999999999996</v>
      </c>
      <c r="Y8" s="21">
        <f t="shared" si="0"/>
        <v>3098</v>
      </c>
      <c r="Z8" s="21">
        <f t="shared" si="0"/>
        <v>2943.1000000000004</v>
      </c>
      <c r="AA8" s="21">
        <f t="shared" si="0"/>
        <v>5228</v>
      </c>
      <c r="AB8" s="21">
        <f t="shared" si="0"/>
        <v>34619.800000000003</v>
      </c>
      <c r="AC8" s="22">
        <f t="shared" ref="AC8:AC71" si="1">+AB8-O8</f>
        <v>-1002.5</v>
      </c>
      <c r="AD8" s="22">
        <f>+AC8/O8*100</f>
        <v>-2.8142483781226928</v>
      </c>
      <c r="AE8" s="23"/>
      <c r="AF8" s="23"/>
      <c r="AG8" s="19"/>
      <c r="AH8" s="19"/>
      <c r="AI8" s="19"/>
      <c r="AJ8" s="19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</row>
    <row r="9" spans="1:62" ht="18" customHeight="1">
      <c r="A9" s="14"/>
      <c r="B9" s="24" t="s">
        <v>21</v>
      </c>
      <c r="C9" s="25">
        <f t="shared" ref="C9:AB9" si="2">+C10+C17</f>
        <v>29.3</v>
      </c>
      <c r="D9" s="25">
        <f t="shared" si="2"/>
        <v>86.1</v>
      </c>
      <c r="E9" s="25">
        <f t="shared" si="2"/>
        <v>84.2</v>
      </c>
      <c r="F9" s="25">
        <f t="shared" si="2"/>
        <v>77.099999999999994</v>
      </c>
      <c r="G9" s="25">
        <f t="shared" si="2"/>
        <v>86.1</v>
      </c>
      <c r="H9" s="25">
        <f t="shared" si="2"/>
        <v>81.399999999999991</v>
      </c>
      <c r="I9" s="25">
        <f t="shared" si="2"/>
        <v>92.7</v>
      </c>
      <c r="J9" s="25">
        <f t="shared" si="2"/>
        <v>80.3</v>
      </c>
      <c r="K9" s="25">
        <f t="shared" si="2"/>
        <v>63.7</v>
      </c>
      <c r="L9" s="25">
        <f t="shared" si="2"/>
        <v>291</v>
      </c>
      <c r="M9" s="25">
        <f t="shared" si="2"/>
        <v>277.79999999999995</v>
      </c>
      <c r="N9" s="25">
        <f t="shared" si="2"/>
        <v>435</v>
      </c>
      <c r="O9" s="26">
        <f t="shared" si="2"/>
        <v>1684.7000000000003</v>
      </c>
      <c r="P9" s="25">
        <f t="shared" si="2"/>
        <v>25.2</v>
      </c>
      <c r="Q9" s="25">
        <f t="shared" si="2"/>
        <v>241.3</v>
      </c>
      <c r="R9" s="25">
        <f t="shared" si="2"/>
        <v>241.79999999999998</v>
      </c>
      <c r="S9" s="25">
        <f t="shared" si="2"/>
        <v>157.80000000000001</v>
      </c>
      <c r="T9" s="25">
        <f t="shared" si="2"/>
        <v>240.29999999999998</v>
      </c>
      <c r="U9" s="25">
        <f t="shared" si="2"/>
        <v>228.50000000000003</v>
      </c>
      <c r="V9" s="25">
        <f t="shared" si="2"/>
        <v>238.49999999999997</v>
      </c>
      <c r="W9" s="25">
        <f t="shared" si="2"/>
        <v>169.3</v>
      </c>
      <c r="X9" s="25">
        <f t="shared" si="2"/>
        <v>227.7</v>
      </c>
      <c r="Y9" s="25">
        <f t="shared" si="2"/>
        <v>232.99999999999997</v>
      </c>
      <c r="Z9" s="25">
        <f t="shared" si="2"/>
        <v>245.1</v>
      </c>
      <c r="AA9" s="25">
        <f t="shared" si="2"/>
        <v>277.60000000000002</v>
      </c>
      <c r="AB9" s="26">
        <f t="shared" si="2"/>
        <v>2526.1</v>
      </c>
      <c r="AC9" s="25">
        <f t="shared" si="1"/>
        <v>841.39999999999964</v>
      </c>
      <c r="AD9" s="26">
        <f>+AC9/O9*100</f>
        <v>49.943610138303526</v>
      </c>
      <c r="AE9" s="23"/>
      <c r="AF9" s="23"/>
      <c r="AG9" s="19"/>
      <c r="AH9" s="19"/>
      <c r="AI9" s="19"/>
      <c r="AJ9" s="19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</row>
    <row r="10" spans="1:62" ht="18" customHeight="1">
      <c r="A10" s="14"/>
      <c r="B10" s="24" t="s">
        <v>22</v>
      </c>
      <c r="C10" s="25">
        <f t="shared" ref="C10:AB10" si="3">+C11+C14</f>
        <v>16.5</v>
      </c>
      <c r="D10" s="25">
        <f t="shared" si="3"/>
        <v>74.3</v>
      </c>
      <c r="E10" s="25">
        <f t="shared" si="3"/>
        <v>69.8</v>
      </c>
      <c r="F10" s="25">
        <f t="shared" si="3"/>
        <v>66.399999999999991</v>
      </c>
      <c r="G10" s="25">
        <f t="shared" si="3"/>
        <v>73</v>
      </c>
      <c r="H10" s="25">
        <f t="shared" si="3"/>
        <v>67.399999999999991</v>
      </c>
      <c r="I10" s="25">
        <f t="shared" si="3"/>
        <v>77.900000000000006</v>
      </c>
      <c r="J10" s="25">
        <f t="shared" si="3"/>
        <v>66.099999999999994</v>
      </c>
      <c r="K10" s="25">
        <f t="shared" si="3"/>
        <v>52</v>
      </c>
      <c r="L10" s="25">
        <f t="shared" si="3"/>
        <v>278</v>
      </c>
      <c r="M10" s="25">
        <f t="shared" si="3"/>
        <v>265.39999999999998</v>
      </c>
      <c r="N10" s="25">
        <f t="shared" si="3"/>
        <v>425</v>
      </c>
      <c r="O10" s="26">
        <f t="shared" si="3"/>
        <v>1531.8000000000002</v>
      </c>
      <c r="P10" s="25">
        <f t="shared" si="3"/>
        <v>12.2</v>
      </c>
      <c r="Q10" s="25">
        <f t="shared" si="3"/>
        <v>230.3</v>
      </c>
      <c r="R10" s="25">
        <f t="shared" si="3"/>
        <v>229.29999999999998</v>
      </c>
      <c r="S10" s="25">
        <f t="shared" si="3"/>
        <v>145.5</v>
      </c>
      <c r="T10" s="25">
        <f t="shared" si="3"/>
        <v>227.1</v>
      </c>
      <c r="U10" s="25">
        <f t="shared" si="3"/>
        <v>214.90000000000003</v>
      </c>
      <c r="V10" s="25">
        <f t="shared" si="3"/>
        <v>223.29999999999998</v>
      </c>
      <c r="W10" s="25">
        <f t="shared" si="3"/>
        <v>154.80000000000001</v>
      </c>
      <c r="X10" s="25">
        <f t="shared" si="3"/>
        <v>215.2</v>
      </c>
      <c r="Y10" s="25">
        <f t="shared" si="3"/>
        <v>219.49999999999997</v>
      </c>
      <c r="Z10" s="25">
        <f t="shared" si="3"/>
        <v>233.5</v>
      </c>
      <c r="AA10" s="25">
        <f t="shared" si="3"/>
        <v>267.3</v>
      </c>
      <c r="AB10" s="26">
        <f t="shared" si="3"/>
        <v>2372.9</v>
      </c>
      <c r="AC10" s="25">
        <f t="shared" si="1"/>
        <v>841.09999999999991</v>
      </c>
      <c r="AD10" s="26">
        <f>+AC10/O10*100</f>
        <v>54.909257083170118</v>
      </c>
      <c r="AE10" s="23"/>
      <c r="AF10" s="23"/>
      <c r="AG10" s="19"/>
      <c r="AH10" s="19"/>
      <c r="AI10" s="19"/>
      <c r="AJ10" s="19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ht="18" customHeight="1">
      <c r="A11" s="14"/>
      <c r="B11" s="27" t="s">
        <v>23</v>
      </c>
      <c r="C11" s="25">
        <f t="shared" ref="C11:AB11" si="4">+C12+C13</f>
        <v>0</v>
      </c>
      <c r="D11" s="25">
        <f t="shared" si="4"/>
        <v>62.3</v>
      </c>
      <c r="E11" s="25">
        <f t="shared" si="4"/>
        <v>55.5</v>
      </c>
      <c r="F11" s="25">
        <f t="shared" si="4"/>
        <v>55.3</v>
      </c>
      <c r="G11" s="25">
        <f t="shared" si="4"/>
        <v>59.9</v>
      </c>
      <c r="H11" s="25">
        <f t="shared" si="4"/>
        <v>55.8</v>
      </c>
      <c r="I11" s="25">
        <f t="shared" si="4"/>
        <v>63.7</v>
      </c>
      <c r="J11" s="25">
        <f t="shared" si="4"/>
        <v>58.8</v>
      </c>
      <c r="K11" s="25">
        <f t="shared" si="4"/>
        <v>22.8</v>
      </c>
      <c r="L11" s="25">
        <f t="shared" si="4"/>
        <v>254.7</v>
      </c>
      <c r="M11" s="25">
        <f t="shared" si="4"/>
        <v>248.9</v>
      </c>
      <c r="N11" s="25">
        <f t="shared" si="4"/>
        <v>418.2</v>
      </c>
      <c r="O11" s="25">
        <f t="shared" si="4"/>
        <v>1355.9</v>
      </c>
      <c r="P11" s="25">
        <f t="shared" si="4"/>
        <v>0</v>
      </c>
      <c r="Q11" s="25">
        <f t="shared" si="4"/>
        <v>218.3</v>
      </c>
      <c r="R11" s="25">
        <f t="shared" si="4"/>
        <v>216.6</v>
      </c>
      <c r="S11" s="25">
        <f t="shared" si="4"/>
        <v>135.4</v>
      </c>
      <c r="T11" s="25">
        <f t="shared" si="4"/>
        <v>213.9</v>
      </c>
      <c r="U11" s="25">
        <f t="shared" si="4"/>
        <v>203.10000000000002</v>
      </c>
      <c r="V11" s="25">
        <f t="shared" si="4"/>
        <v>207.7</v>
      </c>
      <c r="W11" s="25">
        <f t="shared" si="4"/>
        <v>142</v>
      </c>
      <c r="X11" s="25">
        <f t="shared" si="4"/>
        <v>205.6</v>
      </c>
      <c r="Y11" s="25">
        <f t="shared" si="4"/>
        <v>201.29999999999998</v>
      </c>
      <c r="Z11" s="25">
        <f t="shared" si="4"/>
        <v>189.29999999999998</v>
      </c>
      <c r="AA11" s="25">
        <f t="shared" si="4"/>
        <v>248.1</v>
      </c>
      <c r="AB11" s="25">
        <f t="shared" si="4"/>
        <v>2181.3000000000002</v>
      </c>
      <c r="AC11" s="25">
        <f t="shared" si="1"/>
        <v>825.40000000000009</v>
      </c>
      <c r="AD11" s="26">
        <f>+AC11/O11*100</f>
        <v>60.874695774024637</v>
      </c>
      <c r="AE11" s="23"/>
      <c r="AF11" s="23"/>
      <c r="AG11" s="19"/>
      <c r="AH11" s="19"/>
      <c r="AI11" s="19"/>
      <c r="AJ11" s="19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ht="18" customHeight="1">
      <c r="A12" s="14"/>
      <c r="B12" s="28" t="s">
        <v>24</v>
      </c>
      <c r="C12" s="29">
        <v>0</v>
      </c>
      <c r="D12" s="29">
        <v>62.3</v>
      </c>
      <c r="E12" s="29">
        <v>55.5</v>
      </c>
      <c r="F12" s="29">
        <v>55.3</v>
      </c>
      <c r="G12" s="29">
        <v>59.9</v>
      </c>
      <c r="H12" s="29">
        <v>55.8</v>
      </c>
      <c r="I12" s="29">
        <v>63.7</v>
      </c>
      <c r="J12" s="29">
        <v>58.8</v>
      </c>
      <c r="K12" s="29">
        <v>0</v>
      </c>
      <c r="L12" s="29">
        <v>59.6</v>
      </c>
      <c r="M12" s="29">
        <v>60.5</v>
      </c>
      <c r="N12" s="29">
        <v>114.7</v>
      </c>
      <c r="O12" s="30">
        <f>SUM(C12:N12)</f>
        <v>646.10000000000014</v>
      </c>
      <c r="P12" s="29">
        <v>0</v>
      </c>
      <c r="Q12" s="29">
        <v>59.7</v>
      </c>
      <c r="R12" s="29">
        <v>62.1</v>
      </c>
      <c r="S12" s="29">
        <v>0</v>
      </c>
      <c r="T12" s="29">
        <v>58.4</v>
      </c>
      <c r="U12" s="29">
        <v>57.8</v>
      </c>
      <c r="V12" s="29">
        <v>61.1</v>
      </c>
      <c r="W12" s="29">
        <v>0</v>
      </c>
      <c r="X12" s="29">
        <v>60</v>
      </c>
      <c r="Y12" s="29">
        <v>62.1</v>
      </c>
      <c r="Z12" s="29">
        <v>60.6</v>
      </c>
      <c r="AA12" s="29">
        <v>0</v>
      </c>
      <c r="AB12" s="30">
        <f>SUM(P12:AA12)</f>
        <v>481.80000000000007</v>
      </c>
      <c r="AC12" s="29">
        <f t="shared" si="1"/>
        <v>-164.30000000000007</v>
      </c>
      <c r="AD12" s="31">
        <f>+AC12/O12*100</f>
        <v>-25.429500077387406</v>
      </c>
      <c r="AE12" s="23"/>
      <c r="AF12" s="23"/>
      <c r="AG12" s="19"/>
      <c r="AH12" s="19"/>
      <c r="AI12" s="19"/>
      <c r="AJ12" s="19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ht="18" customHeight="1">
      <c r="A13" s="14"/>
      <c r="B13" s="32" t="s">
        <v>25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22.8</v>
      </c>
      <c r="L13" s="29">
        <v>195.1</v>
      </c>
      <c r="M13" s="29">
        <v>188.4</v>
      </c>
      <c r="N13" s="29">
        <v>303.5</v>
      </c>
      <c r="O13" s="30">
        <f>SUM(C13:N13)</f>
        <v>709.8</v>
      </c>
      <c r="P13" s="29">
        <v>0</v>
      </c>
      <c r="Q13" s="29">
        <v>158.6</v>
      </c>
      <c r="R13" s="29">
        <v>154.5</v>
      </c>
      <c r="S13" s="29">
        <v>135.4</v>
      </c>
      <c r="T13" s="29">
        <v>155.5</v>
      </c>
      <c r="U13" s="29">
        <v>145.30000000000001</v>
      </c>
      <c r="V13" s="29">
        <v>146.6</v>
      </c>
      <c r="W13" s="29">
        <v>142</v>
      </c>
      <c r="X13" s="29">
        <v>145.6</v>
      </c>
      <c r="Y13" s="29">
        <v>139.19999999999999</v>
      </c>
      <c r="Z13" s="29">
        <v>128.69999999999999</v>
      </c>
      <c r="AA13" s="29">
        <v>248.1</v>
      </c>
      <c r="AB13" s="30">
        <f>SUM(P13:AA13)</f>
        <v>1699.5</v>
      </c>
      <c r="AC13" s="29">
        <f t="shared" si="1"/>
        <v>989.7</v>
      </c>
      <c r="AD13" s="33">
        <v>0</v>
      </c>
      <c r="AE13" s="23"/>
      <c r="AF13" s="23"/>
      <c r="AG13" s="19"/>
      <c r="AH13" s="19"/>
      <c r="AI13" s="19"/>
      <c r="AJ13" s="19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ht="18" customHeight="1">
      <c r="A14" s="14"/>
      <c r="B14" s="34" t="s">
        <v>26</v>
      </c>
      <c r="C14" s="35">
        <f t="shared" ref="C14:AA14" si="5">+C15</f>
        <v>16.5</v>
      </c>
      <c r="D14" s="35">
        <f t="shared" si="5"/>
        <v>12</v>
      </c>
      <c r="E14" s="35">
        <f t="shared" si="5"/>
        <v>14.3</v>
      </c>
      <c r="F14" s="35">
        <f t="shared" si="5"/>
        <v>11.1</v>
      </c>
      <c r="G14" s="35">
        <f t="shared" si="5"/>
        <v>13.1</v>
      </c>
      <c r="H14" s="35">
        <f t="shared" si="5"/>
        <v>11.6</v>
      </c>
      <c r="I14" s="35">
        <f t="shared" si="5"/>
        <v>14.2</v>
      </c>
      <c r="J14" s="35">
        <f t="shared" si="5"/>
        <v>7.3</v>
      </c>
      <c r="K14" s="35">
        <f t="shared" si="5"/>
        <v>29.2</v>
      </c>
      <c r="L14" s="35">
        <f t="shared" si="5"/>
        <v>23.3</v>
      </c>
      <c r="M14" s="35">
        <f t="shared" si="5"/>
        <v>16.5</v>
      </c>
      <c r="N14" s="35">
        <f t="shared" si="5"/>
        <v>6.8</v>
      </c>
      <c r="O14" s="35">
        <f t="shared" si="5"/>
        <v>175.9</v>
      </c>
      <c r="P14" s="35">
        <f t="shared" si="5"/>
        <v>12.2</v>
      </c>
      <c r="Q14" s="35">
        <f>+Q15+Q16</f>
        <v>12</v>
      </c>
      <c r="R14" s="35">
        <f t="shared" si="5"/>
        <v>12.7</v>
      </c>
      <c r="S14" s="35">
        <f t="shared" si="5"/>
        <v>10.1</v>
      </c>
      <c r="T14" s="35">
        <f t="shared" si="5"/>
        <v>13.2</v>
      </c>
      <c r="U14" s="35">
        <f t="shared" si="5"/>
        <v>11.8</v>
      </c>
      <c r="V14" s="35">
        <f t="shared" si="5"/>
        <v>15.6</v>
      </c>
      <c r="W14" s="35">
        <f t="shared" si="5"/>
        <v>12.8</v>
      </c>
      <c r="X14" s="35">
        <f t="shared" si="5"/>
        <v>9.6</v>
      </c>
      <c r="Y14" s="35">
        <f t="shared" si="5"/>
        <v>18.2</v>
      </c>
      <c r="Z14" s="35">
        <f t="shared" si="5"/>
        <v>44.2</v>
      </c>
      <c r="AA14" s="35">
        <f t="shared" si="5"/>
        <v>19.2</v>
      </c>
      <c r="AB14" s="35">
        <f>+AB15+AB16</f>
        <v>191.59999999999994</v>
      </c>
      <c r="AC14" s="35">
        <f t="shared" si="1"/>
        <v>15.699999999999932</v>
      </c>
      <c r="AD14" s="36">
        <f>+AC14/O14*100</f>
        <v>8.9255258669698296</v>
      </c>
      <c r="AE14" s="23"/>
      <c r="AF14" s="23"/>
      <c r="AG14" s="19"/>
      <c r="AH14" s="19"/>
      <c r="AI14" s="19"/>
      <c r="AJ14" s="19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</row>
    <row r="15" spans="1:62" ht="18" customHeight="1">
      <c r="A15" s="14"/>
      <c r="B15" s="32" t="s">
        <v>27</v>
      </c>
      <c r="C15" s="37">
        <f>+[1]PP!C39</f>
        <v>16.5</v>
      </c>
      <c r="D15" s="37">
        <f>+[1]PP!D39</f>
        <v>12</v>
      </c>
      <c r="E15" s="37">
        <f>+[1]PP!E39</f>
        <v>14.3</v>
      </c>
      <c r="F15" s="37">
        <f>+[1]PP!F39</f>
        <v>11.1</v>
      </c>
      <c r="G15" s="37">
        <f>+[1]PP!G39</f>
        <v>13.1</v>
      </c>
      <c r="H15" s="37">
        <f>+[1]PP!H39</f>
        <v>11.6</v>
      </c>
      <c r="I15" s="37">
        <f>+[1]PP!I39</f>
        <v>14.2</v>
      </c>
      <c r="J15" s="37">
        <f>+[1]PP!J39</f>
        <v>7.3</v>
      </c>
      <c r="K15" s="37">
        <f>+[1]PP!K39</f>
        <v>29.2</v>
      </c>
      <c r="L15" s="37">
        <f>+[1]PP!L39</f>
        <v>23.3</v>
      </c>
      <c r="M15" s="37">
        <f>+[1]PP!M39</f>
        <v>16.5</v>
      </c>
      <c r="N15" s="37">
        <f>+[1]PP!N39</f>
        <v>6.8</v>
      </c>
      <c r="O15" s="30">
        <f>SUM(C15:N15)</f>
        <v>175.9</v>
      </c>
      <c r="P15" s="37">
        <f>+[1]PP!P39</f>
        <v>12.2</v>
      </c>
      <c r="Q15" s="37">
        <f>+[1]PP!Q39</f>
        <v>11.9</v>
      </c>
      <c r="R15" s="37">
        <f>+[1]PP!R39</f>
        <v>12.7</v>
      </c>
      <c r="S15" s="37">
        <f>+[1]PP!S39</f>
        <v>10.1</v>
      </c>
      <c r="T15" s="37">
        <f>+[1]PP!T39</f>
        <v>13.2</v>
      </c>
      <c r="U15" s="37">
        <f>+[1]PP!U39</f>
        <v>11.8</v>
      </c>
      <c r="V15" s="37">
        <f>+[1]PP!V39</f>
        <v>15.6</v>
      </c>
      <c r="W15" s="37">
        <f>+[1]PP!W39</f>
        <v>12.8</v>
      </c>
      <c r="X15" s="37">
        <f>+[1]PP!X39</f>
        <v>9.6</v>
      </c>
      <c r="Y15" s="37">
        <f>+[1]PP!Y39</f>
        <v>18.2</v>
      </c>
      <c r="Z15" s="37">
        <f>+[1]PP!Z39</f>
        <v>44.2</v>
      </c>
      <c r="AA15" s="37">
        <f>+[1]PP!AA39</f>
        <v>19.2</v>
      </c>
      <c r="AB15" s="30">
        <f>SUM(P15:AA15)</f>
        <v>191.49999999999994</v>
      </c>
      <c r="AC15" s="29">
        <f t="shared" si="1"/>
        <v>15.599999999999937</v>
      </c>
      <c r="AD15" s="30">
        <f>+AC15/O15*100</f>
        <v>8.8686753837407259</v>
      </c>
      <c r="AE15" s="23"/>
      <c r="AF15" s="23"/>
      <c r="AG15" s="19"/>
      <c r="AH15" s="19"/>
      <c r="AI15" s="19"/>
      <c r="AJ15" s="19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ht="18" customHeight="1">
      <c r="A16" s="14"/>
      <c r="B16" s="32" t="s">
        <v>28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0">
        <f>SUM(C16:N16)</f>
        <v>0</v>
      </c>
      <c r="P16" s="37">
        <v>0</v>
      </c>
      <c r="Q16" s="37">
        <v>0.1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0">
        <f>SUM(P16:AA16)</f>
        <v>0.1</v>
      </c>
      <c r="AC16" s="29">
        <f t="shared" si="1"/>
        <v>0.1</v>
      </c>
      <c r="AD16" s="38">
        <v>0</v>
      </c>
      <c r="AE16" s="23"/>
      <c r="AF16" s="23"/>
      <c r="AG16" s="19"/>
      <c r="AH16" s="19"/>
      <c r="AI16" s="19"/>
      <c r="AJ16" s="19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</row>
    <row r="17" spans="1:62" ht="18" customHeight="1">
      <c r="A17" s="14"/>
      <c r="B17" s="27" t="s">
        <v>29</v>
      </c>
      <c r="C17" s="39">
        <f t="shared" ref="C17:AB17" si="6">+C18</f>
        <v>12.8</v>
      </c>
      <c r="D17" s="39">
        <f t="shared" si="6"/>
        <v>11.8</v>
      </c>
      <c r="E17" s="39">
        <f t="shared" si="6"/>
        <v>14.4</v>
      </c>
      <c r="F17" s="39">
        <f t="shared" si="6"/>
        <v>10.7</v>
      </c>
      <c r="G17" s="39">
        <f t="shared" si="6"/>
        <v>13.1</v>
      </c>
      <c r="H17" s="39">
        <f t="shared" si="6"/>
        <v>14</v>
      </c>
      <c r="I17" s="39">
        <f t="shared" si="6"/>
        <v>14.8</v>
      </c>
      <c r="J17" s="39">
        <f t="shared" si="6"/>
        <v>14.2</v>
      </c>
      <c r="K17" s="39">
        <f t="shared" si="6"/>
        <v>11.7</v>
      </c>
      <c r="L17" s="39">
        <f t="shared" si="6"/>
        <v>13</v>
      </c>
      <c r="M17" s="39">
        <f t="shared" si="6"/>
        <v>12.4</v>
      </c>
      <c r="N17" s="39">
        <f t="shared" si="6"/>
        <v>10</v>
      </c>
      <c r="O17" s="40">
        <f t="shared" si="6"/>
        <v>152.9</v>
      </c>
      <c r="P17" s="39">
        <f t="shared" si="6"/>
        <v>13</v>
      </c>
      <c r="Q17" s="39">
        <f t="shared" si="6"/>
        <v>11</v>
      </c>
      <c r="R17" s="39">
        <f t="shared" si="6"/>
        <v>12.5</v>
      </c>
      <c r="S17" s="39">
        <f t="shared" si="6"/>
        <v>12.3</v>
      </c>
      <c r="T17" s="39">
        <f t="shared" si="6"/>
        <v>13.2</v>
      </c>
      <c r="U17" s="39">
        <f t="shared" si="6"/>
        <v>13.6</v>
      </c>
      <c r="V17" s="39">
        <f t="shared" si="6"/>
        <v>15.2</v>
      </c>
      <c r="W17" s="39">
        <f t="shared" si="6"/>
        <v>14.5</v>
      </c>
      <c r="X17" s="39">
        <f t="shared" si="6"/>
        <v>12.5</v>
      </c>
      <c r="Y17" s="39">
        <f t="shared" si="6"/>
        <v>13.5</v>
      </c>
      <c r="Z17" s="39">
        <f t="shared" si="6"/>
        <v>11.6</v>
      </c>
      <c r="AA17" s="39">
        <f t="shared" si="6"/>
        <v>10.3</v>
      </c>
      <c r="AB17" s="40">
        <f t="shared" si="6"/>
        <v>153.20000000000002</v>
      </c>
      <c r="AC17" s="39">
        <f t="shared" si="1"/>
        <v>0.30000000000001137</v>
      </c>
      <c r="AD17" s="40">
        <f>+AC17/O17*100</f>
        <v>0.19620667102682232</v>
      </c>
      <c r="AE17" s="23"/>
      <c r="AF17" s="23"/>
      <c r="AG17" s="19"/>
      <c r="AH17" s="19"/>
      <c r="AI17" s="19"/>
      <c r="AJ17" s="19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</row>
    <row r="18" spans="1:62" ht="18" customHeight="1">
      <c r="A18" s="14"/>
      <c r="B18" s="32" t="s">
        <v>30</v>
      </c>
      <c r="C18" s="41">
        <f>+[1]PP!C50</f>
        <v>12.8</v>
      </c>
      <c r="D18" s="41">
        <f>+[1]PP!D50</f>
        <v>11.8</v>
      </c>
      <c r="E18" s="41">
        <f>+[1]PP!E50</f>
        <v>14.4</v>
      </c>
      <c r="F18" s="41">
        <f>+[1]PP!F50</f>
        <v>10.7</v>
      </c>
      <c r="G18" s="41">
        <f>+[1]PP!G50</f>
        <v>13.1</v>
      </c>
      <c r="H18" s="41">
        <f>+[1]PP!H50</f>
        <v>14</v>
      </c>
      <c r="I18" s="41">
        <f>+[1]PP!I50</f>
        <v>14.8</v>
      </c>
      <c r="J18" s="41">
        <f>+[1]PP!J50</f>
        <v>14.2</v>
      </c>
      <c r="K18" s="41">
        <f>+[1]PP!K50</f>
        <v>11.7</v>
      </c>
      <c r="L18" s="41">
        <f>+[1]PP!L50</f>
        <v>13</v>
      </c>
      <c r="M18" s="41">
        <f>+[1]PP!M50</f>
        <v>12.4</v>
      </c>
      <c r="N18" s="41">
        <f>+[1]PP!N50</f>
        <v>10</v>
      </c>
      <c r="O18" s="30">
        <f>SUM(C18:N18)</f>
        <v>152.9</v>
      </c>
      <c r="P18" s="41">
        <f>+[1]PP!P50</f>
        <v>13</v>
      </c>
      <c r="Q18" s="41">
        <f>+[1]PP!Q50</f>
        <v>11</v>
      </c>
      <c r="R18" s="41">
        <f>+[1]PP!R50</f>
        <v>12.5</v>
      </c>
      <c r="S18" s="41">
        <f>+[1]PP!S50</f>
        <v>12.3</v>
      </c>
      <c r="T18" s="41">
        <f>+[1]PP!T50</f>
        <v>13.2</v>
      </c>
      <c r="U18" s="41">
        <f>+[1]PP!U50</f>
        <v>13.6</v>
      </c>
      <c r="V18" s="41">
        <f>+[1]PP!V50</f>
        <v>15.2</v>
      </c>
      <c r="W18" s="41">
        <f>+[1]PP!W50</f>
        <v>14.5</v>
      </c>
      <c r="X18" s="41">
        <f>+[1]PP!X50</f>
        <v>12.5</v>
      </c>
      <c r="Y18" s="41">
        <f>+[1]PP!Y50</f>
        <v>13.5</v>
      </c>
      <c r="Z18" s="41">
        <f>+[1]PP!Z50</f>
        <v>11.6</v>
      </c>
      <c r="AA18" s="41">
        <f>+[1]PP!AA50</f>
        <v>10.3</v>
      </c>
      <c r="AB18" s="30">
        <f>SUM(P18:AA18)</f>
        <v>153.20000000000002</v>
      </c>
      <c r="AC18" s="29">
        <f t="shared" si="1"/>
        <v>0.30000000000001137</v>
      </c>
      <c r="AD18" s="30">
        <f>+AC18/O18*100</f>
        <v>0.19620667102682232</v>
      </c>
      <c r="AE18" s="23"/>
      <c r="AF18" s="23"/>
      <c r="AG18" s="19"/>
      <c r="AH18" s="19"/>
      <c r="AI18" s="19"/>
      <c r="AJ18" s="19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</row>
    <row r="19" spans="1:62" ht="18" customHeight="1">
      <c r="A19" s="14"/>
      <c r="B19" s="42" t="s">
        <v>31</v>
      </c>
      <c r="C19" s="22">
        <f>+[1]PP!C54</f>
        <v>103.6</v>
      </c>
      <c r="D19" s="22">
        <f>+[1]PP!D54</f>
        <v>166.2</v>
      </c>
      <c r="E19" s="22">
        <f>+[1]PP!E54</f>
        <v>176.6</v>
      </c>
      <c r="F19" s="22">
        <f>+[1]PP!F54</f>
        <v>172.5</v>
      </c>
      <c r="G19" s="22">
        <f>+[1]PP!G54</f>
        <v>220</v>
      </c>
      <c r="H19" s="22">
        <f>+[1]PP!H54</f>
        <v>176.4</v>
      </c>
      <c r="I19" s="22">
        <f>+[1]PP!I54</f>
        <v>225.2</v>
      </c>
      <c r="J19" s="22">
        <f>+[1]PP!J54</f>
        <v>271.5</v>
      </c>
      <c r="K19" s="22">
        <f>+[1]PP!K54</f>
        <v>286</v>
      </c>
      <c r="L19" s="22">
        <f>+[1]PP!L54</f>
        <v>178.4</v>
      </c>
      <c r="M19" s="22">
        <f>+[1]PP!M54</f>
        <v>435.1</v>
      </c>
      <c r="N19" s="22">
        <f>+[1]PP!N54</f>
        <v>223.6</v>
      </c>
      <c r="O19" s="43">
        <f>SUM(C19:N19)</f>
        <v>2635.1</v>
      </c>
      <c r="P19" s="22">
        <f>+[1]PP!P54</f>
        <v>314.39999999999998</v>
      </c>
      <c r="Q19" s="22">
        <f>+[1]PP!Q54</f>
        <v>179.1</v>
      </c>
      <c r="R19" s="22">
        <f>+[1]PP!R54</f>
        <v>184</v>
      </c>
      <c r="S19" s="22">
        <f>+[1]PP!S54</f>
        <v>179.5</v>
      </c>
      <c r="T19" s="22">
        <f>+[1]PP!T54</f>
        <v>207.5</v>
      </c>
      <c r="U19" s="22">
        <f>+[1]PP!U54</f>
        <v>180.7</v>
      </c>
      <c r="V19" s="22">
        <f>+[1]PP!V54</f>
        <v>182.6</v>
      </c>
      <c r="W19" s="22">
        <f>+[1]PP!W54</f>
        <v>314.2</v>
      </c>
      <c r="X19" s="22">
        <f>+[1]PP!X54</f>
        <v>173.8</v>
      </c>
      <c r="Y19" s="22">
        <f>+[1]PP!Y54</f>
        <v>187.6</v>
      </c>
      <c r="Z19" s="22">
        <f>+[1]PP!Z54</f>
        <v>194.4</v>
      </c>
      <c r="AA19" s="22">
        <f>+[1]PP!AA54</f>
        <v>216.4</v>
      </c>
      <c r="AB19" s="43">
        <f>SUM(P19:AA19)</f>
        <v>2514.2000000000003</v>
      </c>
      <c r="AC19" s="35">
        <f t="shared" si="1"/>
        <v>-120.89999999999964</v>
      </c>
      <c r="AD19" s="36">
        <f>+AC19/O19*100</f>
        <v>-4.588061174148975</v>
      </c>
      <c r="AE19" s="23"/>
      <c r="AF19" s="23"/>
      <c r="AG19" s="23"/>
      <c r="AH19" s="23"/>
      <c r="AI19" s="19"/>
      <c r="AJ19" s="19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</row>
    <row r="20" spans="1:62" ht="18" customHeight="1">
      <c r="A20" s="14"/>
      <c r="B20" s="44" t="s">
        <v>32</v>
      </c>
      <c r="C20" s="25">
        <v>15</v>
      </c>
      <c r="D20" s="25">
        <v>0</v>
      </c>
      <c r="E20" s="25">
        <v>0</v>
      </c>
      <c r="F20" s="25">
        <v>0</v>
      </c>
      <c r="G20" s="25">
        <v>30</v>
      </c>
      <c r="H20" s="25">
        <v>25</v>
      </c>
      <c r="I20" s="25">
        <v>0</v>
      </c>
      <c r="J20" s="25">
        <v>25</v>
      </c>
      <c r="K20" s="25">
        <v>1452.7</v>
      </c>
      <c r="L20" s="25">
        <v>5</v>
      </c>
      <c r="M20" s="25">
        <v>25</v>
      </c>
      <c r="N20" s="25">
        <v>0</v>
      </c>
      <c r="O20" s="43">
        <f>SUM(C20:N20)</f>
        <v>1577.7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999</v>
      </c>
      <c r="Z20" s="25">
        <v>1001.6</v>
      </c>
      <c r="AA20" s="25">
        <v>0</v>
      </c>
      <c r="AB20" s="36">
        <f>SUM(P20:AA20)</f>
        <v>2000.6</v>
      </c>
      <c r="AC20" s="35">
        <f t="shared" si="1"/>
        <v>422.89999999999986</v>
      </c>
      <c r="AD20" s="36">
        <v>0</v>
      </c>
      <c r="AE20" s="23"/>
      <c r="AF20" s="23"/>
      <c r="AG20" s="23"/>
      <c r="AH20" s="23"/>
      <c r="AI20" s="19"/>
      <c r="AJ20" s="19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ht="18" customHeight="1">
      <c r="A21" s="14"/>
      <c r="B21" s="44" t="s">
        <v>33</v>
      </c>
      <c r="C21" s="25">
        <f t="shared" ref="C21:Z21" si="7">+C22+C32</f>
        <v>1337.6000000000001</v>
      </c>
      <c r="D21" s="25">
        <f t="shared" si="7"/>
        <v>1360.8</v>
      </c>
      <c r="E21" s="25">
        <f t="shared" si="7"/>
        <v>1378.6</v>
      </c>
      <c r="F21" s="25">
        <f t="shared" si="7"/>
        <v>1270.7999999999997</v>
      </c>
      <c r="G21" s="25">
        <f t="shared" si="7"/>
        <v>1414.1000000000001</v>
      </c>
      <c r="H21" s="25">
        <f t="shared" si="7"/>
        <v>1462.1</v>
      </c>
      <c r="I21" s="25">
        <f t="shared" si="7"/>
        <v>1567.7</v>
      </c>
      <c r="J21" s="25">
        <f t="shared" si="7"/>
        <v>1708.8999999999999</v>
      </c>
      <c r="K21" s="25">
        <f t="shared" si="7"/>
        <v>1405.1</v>
      </c>
      <c r="L21" s="25">
        <f t="shared" si="7"/>
        <v>1342.6000000000001</v>
      </c>
      <c r="M21" s="25">
        <f t="shared" si="7"/>
        <v>1308.3000000000002</v>
      </c>
      <c r="N21" s="25">
        <f t="shared" si="7"/>
        <v>1427.8000000000004</v>
      </c>
      <c r="O21" s="26">
        <f t="shared" si="7"/>
        <v>16984.400000000005</v>
      </c>
      <c r="P21" s="25">
        <f t="shared" si="7"/>
        <v>1919.6000000000001</v>
      </c>
      <c r="Q21" s="25">
        <f t="shared" si="7"/>
        <v>1412.1000000000001</v>
      </c>
      <c r="R21" s="25">
        <f t="shared" si="7"/>
        <v>1450.9</v>
      </c>
      <c r="S21" s="25">
        <f t="shared" si="7"/>
        <v>1395.6000000000001</v>
      </c>
      <c r="T21" s="25">
        <f t="shared" si="7"/>
        <v>1546.2</v>
      </c>
      <c r="U21" s="25">
        <f t="shared" si="7"/>
        <v>1419.6</v>
      </c>
      <c r="V21" s="25">
        <f t="shared" si="7"/>
        <v>1509.7000000000003</v>
      </c>
      <c r="W21" s="25">
        <f t="shared" si="7"/>
        <v>1699.4999999999998</v>
      </c>
      <c r="X21" s="25">
        <f t="shared" si="7"/>
        <v>1450.6</v>
      </c>
      <c r="Y21" s="25">
        <f t="shared" si="7"/>
        <v>1466.5</v>
      </c>
      <c r="Z21" s="25">
        <f t="shared" si="7"/>
        <v>1378.2000000000003</v>
      </c>
      <c r="AA21" s="25">
        <f>+AA22+AA32</f>
        <v>4693.3999999999996</v>
      </c>
      <c r="AB21" s="25">
        <f>+AB22+AB32</f>
        <v>21341.9</v>
      </c>
      <c r="AC21" s="25">
        <f t="shared" si="1"/>
        <v>4357.4999999999964</v>
      </c>
      <c r="AD21" s="26">
        <f t="shared" ref="AD21:AD26" si="8">+AC21/O21*100</f>
        <v>25.65589599868111</v>
      </c>
      <c r="AE21" s="23"/>
      <c r="AF21" s="23"/>
      <c r="AG21" s="23"/>
      <c r="AH21" s="23"/>
      <c r="AI21" s="19"/>
      <c r="AJ21" s="19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ht="18" customHeight="1">
      <c r="A22" s="14"/>
      <c r="B22" s="45" t="s">
        <v>34</v>
      </c>
      <c r="C22" s="25">
        <f t="shared" ref="C22:AB22" si="9">+C23+C28</f>
        <v>1240.0000000000002</v>
      </c>
      <c r="D22" s="25">
        <f t="shared" si="9"/>
        <v>1289.5</v>
      </c>
      <c r="E22" s="25">
        <f t="shared" si="9"/>
        <v>1305.8</v>
      </c>
      <c r="F22" s="25">
        <f t="shared" si="9"/>
        <v>1193.6999999999998</v>
      </c>
      <c r="G22" s="25">
        <f t="shared" si="9"/>
        <v>1320.6000000000001</v>
      </c>
      <c r="H22" s="25">
        <f t="shared" si="9"/>
        <v>1363.5</v>
      </c>
      <c r="I22" s="25">
        <f t="shared" si="9"/>
        <v>1464.5</v>
      </c>
      <c r="J22" s="25">
        <f t="shared" si="9"/>
        <v>1625.8</v>
      </c>
      <c r="K22" s="25">
        <f t="shared" si="9"/>
        <v>1341.8999999999999</v>
      </c>
      <c r="L22" s="25">
        <f t="shared" si="9"/>
        <v>1262.6000000000001</v>
      </c>
      <c r="M22" s="25">
        <f t="shared" si="9"/>
        <v>1242.1000000000001</v>
      </c>
      <c r="N22" s="25">
        <f t="shared" si="9"/>
        <v>1366.4000000000003</v>
      </c>
      <c r="O22" s="26">
        <f t="shared" si="9"/>
        <v>16016.400000000003</v>
      </c>
      <c r="P22" s="25">
        <f t="shared" si="9"/>
        <v>1835.2</v>
      </c>
      <c r="Q22" s="25">
        <f t="shared" si="9"/>
        <v>1346.8000000000002</v>
      </c>
      <c r="R22" s="25">
        <f t="shared" si="9"/>
        <v>1373.4</v>
      </c>
      <c r="S22" s="25">
        <f t="shared" si="9"/>
        <v>1322.7</v>
      </c>
      <c r="T22" s="25">
        <f t="shared" si="9"/>
        <v>1469.3</v>
      </c>
      <c r="U22" s="25">
        <f t="shared" si="9"/>
        <v>1352</v>
      </c>
      <c r="V22" s="25">
        <f t="shared" si="9"/>
        <v>1434.3000000000002</v>
      </c>
      <c r="W22" s="25">
        <f t="shared" si="9"/>
        <v>1628.8999999999999</v>
      </c>
      <c r="X22" s="25">
        <f t="shared" si="9"/>
        <v>1394.8999999999999</v>
      </c>
      <c r="Y22" s="25">
        <f t="shared" si="9"/>
        <v>1397.1</v>
      </c>
      <c r="Z22" s="25">
        <f t="shared" si="9"/>
        <v>1322.8000000000002</v>
      </c>
      <c r="AA22" s="25">
        <f t="shared" si="9"/>
        <v>4646.5</v>
      </c>
      <c r="AB22" s="26">
        <f t="shared" si="9"/>
        <v>20523.900000000001</v>
      </c>
      <c r="AC22" s="25">
        <f t="shared" si="1"/>
        <v>4507.4999999999982</v>
      </c>
      <c r="AD22" s="26">
        <f t="shared" si="8"/>
        <v>28.143028395894191</v>
      </c>
      <c r="AE22" s="23"/>
      <c r="AF22" s="23"/>
      <c r="AG22" s="23"/>
      <c r="AH22" s="23"/>
      <c r="AI22" s="19"/>
      <c r="AJ22" s="19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ht="18" customHeight="1">
      <c r="A23" s="14"/>
      <c r="B23" s="46" t="s">
        <v>35</v>
      </c>
      <c r="C23" s="25">
        <f t="shared" ref="C23:AB23" si="10">SUM(C24:C27)</f>
        <v>80</v>
      </c>
      <c r="D23" s="25">
        <f t="shared" ref="D23:M23" si="11">SUM(D24:D27)</f>
        <v>88.6</v>
      </c>
      <c r="E23" s="25">
        <f t="shared" si="11"/>
        <v>100.9</v>
      </c>
      <c r="F23" s="25">
        <f t="shared" si="11"/>
        <v>74.099999999999994</v>
      </c>
      <c r="G23" s="25">
        <f t="shared" si="11"/>
        <v>102.30000000000001</v>
      </c>
      <c r="H23" s="25">
        <f t="shared" si="11"/>
        <v>81</v>
      </c>
      <c r="I23" s="25">
        <f t="shared" si="11"/>
        <v>94.3</v>
      </c>
      <c r="J23" s="25">
        <f t="shared" si="11"/>
        <v>114.8</v>
      </c>
      <c r="K23" s="25">
        <f t="shared" si="11"/>
        <v>102.3</v>
      </c>
      <c r="L23" s="25">
        <f t="shared" si="11"/>
        <v>100.7</v>
      </c>
      <c r="M23" s="25">
        <f t="shared" si="11"/>
        <v>102.2</v>
      </c>
      <c r="N23" s="25">
        <f t="shared" si="10"/>
        <v>148.9</v>
      </c>
      <c r="O23" s="26">
        <f t="shared" si="10"/>
        <v>1190.1000000000001</v>
      </c>
      <c r="P23" s="25">
        <f t="shared" si="10"/>
        <v>89.9</v>
      </c>
      <c r="Q23" s="25">
        <f t="shared" ref="Q23:Z23" si="12">SUM(Q24:Q27)</f>
        <v>85.5</v>
      </c>
      <c r="R23" s="25">
        <f t="shared" si="12"/>
        <v>105.3</v>
      </c>
      <c r="S23" s="25">
        <f t="shared" si="12"/>
        <v>79.400000000000006</v>
      </c>
      <c r="T23" s="25">
        <f t="shared" si="12"/>
        <v>94.1</v>
      </c>
      <c r="U23" s="25">
        <f t="shared" si="12"/>
        <v>78.300000000000011</v>
      </c>
      <c r="V23" s="25">
        <f t="shared" si="12"/>
        <v>83.4</v>
      </c>
      <c r="W23" s="25">
        <f t="shared" si="12"/>
        <v>120.7</v>
      </c>
      <c r="X23" s="25">
        <f t="shared" si="12"/>
        <v>89.3</v>
      </c>
      <c r="Y23" s="25">
        <f t="shared" si="12"/>
        <v>124</v>
      </c>
      <c r="Z23" s="25">
        <f t="shared" si="12"/>
        <v>112.39999999999999</v>
      </c>
      <c r="AA23" s="25">
        <f t="shared" si="10"/>
        <v>94.2</v>
      </c>
      <c r="AB23" s="26">
        <f t="shared" si="10"/>
        <v>1156.5</v>
      </c>
      <c r="AC23" s="25">
        <f t="shared" si="1"/>
        <v>-33.600000000000136</v>
      </c>
      <c r="AD23" s="26">
        <f t="shared" si="8"/>
        <v>-2.8232921603226728</v>
      </c>
      <c r="AE23" s="23"/>
      <c r="AF23" s="23"/>
      <c r="AG23" s="23"/>
      <c r="AH23" s="23"/>
      <c r="AI23" s="19"/>
      <c r="AJ23" s="19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</row>
    <row r="24" spans="1:62" ht="18" customHeight="1">
      <c r="A24" s="14"/>
      <c r="B24" s="47" t="s">
        <v>36</v>
      </c>
      <c r="C24" s="37">
        <f>+[1]PP!C59</f>
        <v>74.2</v>
      </c>
      <c r="D24" s="37">
        <f>+[1]PP!D59</f>
        <v>81.599999999999994</v>
      </c>
      <c r="E24" s="37">
        <f>+[1]PP!E59</f>
        <v>96</v>
      </c>
      <c r="F24" s="37">
        <f>+[1]PP!F59</f>
        <v>69</v>
      </c>
      <c r="G24" s="37">
        <f>+[1]PP!G59</f>
        <v>83.9</v>
      </c>
      <c r="H24" s="37">
        <f>+[1]PP!H59</f>
        <v>75.7</v>
      </c>
      <c r="I24" s="37">
        <f>+[1]PP!I59</f>
        <v>79.7</v>
      </c>
      <c r="J24" s="37">
        <f>+[1]PP!J59</f>
        <v>84.3</v>
      </c>
      <c r="K24" s="37">
        <f>+[1]PP!K59</f>
        <v>80.099999999999994</v>
      </c>
      <c r="L24" s="37">
        <f>+[1]PP!L59</f>
        <v>91.4</v>
      </c>
      <c r="M24" s="37">
        <f>+[1]PP!M59</f>
        <v>87.2</v>
      </c>
      <c r="N24" s="37">
        <f>+[1]PP!N59</f>
        <v>68.2</v>
      </c>
      <c r="O24" s="30">
        <f>SUM(C24:N24)</f>
        <v>971.30000000000007</v>
      </c>
      <c r="P24" s="37">
        <f>+[1]PP!P59</f>
        <v>86.3</v>
      </c>
      <c r="Q24" s="37">
        <f>+[1]PP!Q59</f>
        <v>81.099999999999994</v>
      </c>
      <c r="R24" s="37">
        <f>+[1]PP!R59</f>
        <v>90.5</v>
      </c>
      <c r="S24" s="37">
        <f>+[1]PP!S59</f>
        <v>74.900000000000006</v>
      </c>
      <c r="T24" s="37">
        <f>+[1]PP!T59</f>
        <v>80.8</v>
      </c>
      <c r="U24" s="37">
        <f>+[1]PP!U59</f>
        <v>74.400000000000006</v>
      </c>
      <c r="V24" s="37">
        <f>+[1]PP!V59</f>
        <v>79.2</v>
      </c>
      <c r="W24" s="37">
        <f>+[1]PP!W59</f>
        <v>86.4</v>
      </c>
      <c r="X24" s="37">
        <f>+[1]PP!X59</f>
        <v>85.8</v>
      </c>
      <c r="Y24" s="37">
        <f>+[1]PP!Y59</f>
        <v>109.3</v>
      </c>
      <c r="Z24" s="37">
        <f>+[1]PP!Z59</f>
        <v>98.5</v>
      </c>
      <c r="AA24" s="37">
        <f>+[1]PP!AA59</f>
        <v>92.4</v>
      </c>
      <c r="AB24" s="30">
        <f>SUM(P24:AA24)</f>
        <v>1039.5999999999999</v>
      </c>
      <c r="AC24" s="29">
        <f t="shared" si="1"/>
        <v>68.299999999999841</v>
      </c>
      <c r="AD24" s="30">
        <f t="shared" si="8"/>
        <v>7.0318130340780227</v>
      </c>
      <c r="AE24" s="23"/>
      <c r="AF24" s="23"/>
      <c r="AG24" s="23"/>
      <c r="AH24" s="23"/>
      <c r="AI24" s="19"/>
      <c r="AJ24" s="19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ht="18" customHeight="1">
      <c r="A25" s="14"/>
      <c r="B25" s="47" t="s">
        <v>37</v>
      </c>
      <c r="C25" s="37">
        <f>+[1]PP!C60</f>
        <v>1.8</v>
      </c>
      <c r="D25" s="37">
        <f>+[1]PP!D60</f>
        <v>2.7</v>
      </c>
      <c r="E25" s="37">
        <f>+[1]PP!E60</f>
        <v>3.4</v>
      </c>
      <c r="F25" s="37">
        <f>+[1]PP!F60</f>
        <v>2.6</v>
      </c>
      <c r="G25" s="37">
        <f>+[1]PP!G60</f>
        <v>3.2</v>
      </c>
      <c r="H25" s="37">
        <f>+[1]PP!H60</f>
        <v>3.1</v>
      </c>
      <c r="I25" s="37">
        <f>+[1]PP!I60</f>
        <v>3.3</v>
      </c>
      <c r="J25" s="37">
        <f>+[1]PP!J60</f>
        <v>3.3</v>
      </c>
      <c r="K25" s="37">
        <f>+[1]PP!K60</f>
        <v>2.5</v>
      </c>
      <c r="L25" s="37">
        <f>+[1]PP!L60</f>
        <v>3.3</v>
      </c>
      <c r="M25" s="37">
        <f>+[1]PP!M60</f>
        <v>3.4</v>
      </c>
      <c r="N25" s="37">
        <f>+[1]PP!N60</f>
        <v>1.8</v>
      </c>
      <c r="O25" s="30">
        <f>SUM(C25:N25)</f>
        <v>34.4</v>
      </c>
      <c r="P25" s="37">
        <f>+[1]PP!P60</f>
        <v>1.4</v>
      </c>
      <c r="Q25" s="37">
        <f>+[1]PP!Q60</f>
        <v>2.7</v>
      </c>
      <c r="R25" s="37">
        <f>+[1]PP!R60</f>
        <v>2.7</v>
      </c>
      <c r="S25" s="37">
        <f>+[1]PP!S60</f>
        <v>2.9</v>
      </c>
      <c r="T25" s="37">
        <f>+[1]PP!T60</f>
        <v>3.1</v>
      </c>
      <c r="U25" s="37">
        <f>+[1]PP!U60</f>
        <v>2.5</v>
      </c>
      <c r="V25" s="37">
        <f>+[1]PP!V60</f>
        <v>2.7</v>
      </c>
      <c r="W25" s="37">
        <f>+[1]PP!W60</f>
        <v>2.8</v>
      </c>
      <c r="X25" s="37">
        <f>+[1]PP!X60</f>
        <v>2.4</v>
      </c>
      <c r="Y25" s="37">
        <f>+[1]PP!Y60</f>
        <v>3</v>
      </c>
      <c r="Z25" s="37">
        <f>+[1]PP!Z60</f>
        <v>2.8</v>
      </c>
      <c r="AA25" s="37">
        <f>+[1]PP!AA60</f>
        <v>1</v>
      </c>
      <c r="AB25" s="30">
        <f>SUM(P25:AA25)</f>
        <v>30</v>
      </c>
      <c r="AC25" s="29">
        <f t="shared" si="1"/>
        <v>-4.3999999999999986</v>
      </c>
      <c r="AD25" s="30">
        <f t="shared" si="8"/>
        <v>-12.790697674418603</v>
      </c>
      <c r="AE25" s="23"/>
      <c r="AF25" s="23"/>
      <c r="AG25" s="23"/>
      <c r="AH25" s="23"/>
      <c r="AI25" s="19"/>
      <c r="AJ25" s="19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6" spans="1:62" ht="18" customHeight="1">
      <c r="A26" s="14"/>
      <c r="B26" s="47" t="s">
        <v>38</v>
      </c>
      <c r="C26" s="37">
        <f>+[1]PP!C61</f>
        <v>4</v>
      </c>
      <c r="D26" s="37">
        <f>+[1]PP!D61</f>
        <v>4.3</v>
      </c>
      <c r="E26" s="37">
        <f>+[1]PP!E61</f>
        <v>1.5</v>
      </c>
      <c r="F26" s="37">
        <f>+[1]PP!F61</f>
        <v>2.5</v>
      </c>
      <c r="G26" s="37">
        <f>+[1]PP!G61</f>
        <v>15.2</v>
      </c>
      <c r="H26" s="37">
        <f>+[1]PP!H61</f>
        <v>2.2000000000000002</v>
      </c>
      <c r="I26" s="37">
        <f>+[1]PP!I61</f>
        <v>11.3</v>
      </c>
      <c r="J26" s="37">
        <f>+[1]PP!J61</f>
        <v>27.2</v>
      </c>
      <c r="K26" s="37">
        <f>+[1]PP!K61</f>
        <v>19.7</v>
      </c>
      <c r="L26" s="37">
        <f>+[1]PP!L61</f>
        <v>6</v>
      </c>
      <c r="M26" s="37">
        <f>+[1]PP!M61</f>
        <v>11.6</v>
      </c>
      <c r="N26" s="37">
        <f>+[1]PP!N61</f>
        <v>78.900000000000006</v>
      </c>
      <c r="O26" s="30">
        <f>SUM(C26:N26)</f>
        <v>184.4</v>
      </c>
      <c r="P26" s="37">
        <f>+[1]PP!P61</f>
        <v>2.2000000000000002</v>
      </c>
      <c r="Q26" s="37">
        <f>+[1]PP!Q61</f>
        <v>1.7</v>
      </c>
      <c r="R26" s="37">
        <f>+[1]PP!R61</f>
        <v>12.1</v>
      </c>
      <c r="S26" s="37">
        <f>+[1]PP!S61</f>
        <v>1.6</v>
      </c>
      <c r="T26" s="37">
        <f>+[1]PP!T61</f>
        <v>10.199999999999999</v>
      </c>
      <c r="U26" s="37">
        <f>+[1]PP!U61</f>
        <v>1.4</v>
      </c>
      <c r="V26" s="37">
        <f>+[1]PP!V61</f>
        <v>1.5</v>
      </c>
      <c r="W26" s="37">
        <f>+[1]PP!W61</f>
        <v>31.5</v>
      </c>
      <c r="X26" s="37">
        <f>+[1]PP!X61</f>
        <v>1.1000000000000001</v>
      </c>
      <c r="Y26" s="37">
        <f>+[1]PP!Y61</f>
        <v>11.7</v>
      </c>
      <c r="Z26" s="37">
        <f>+[1]PP!Z61</f>
        <v>11.1</v>
      </c>
      <c r="AA26" s="37">
        <f>+[1]PP!AA61</f>
        <v>0.8</v>
      </c>
      <c r="AB26" s="30">
        <f>SUM(P26:AA26)</f>
        <v>86.899999999999991</v>
      </c>
      <c r="AC26" s="29">
        <f t="shared" si="1"/>
        <v>-97.500000000000014</v>
      </c>
      <c r="AD26" s="30">
        <f t="shared" si="8"/>
        <v>-52.874186550976141</v>
      </c>
      <c r="AE26" s="23"/>
      <c r="AF26" s="23"/>
      <c r="AG26" s="23"/>
      <c r="AH26" s="23"/>
      <c r="AI26" s="19"/>
      <c r="AJ26" s="19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1:62" ht="18" customHeight="1">
      <c r="A27" s="14"/>
      <c r="B27" s="47" t="s">
        <v>39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30">
        <f>SUM(C27:N27)</f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30">
        <f>SUM(P27:AA27)</f>
        <v>0</v>
      </c>
      <c r="AC27" s="48">
        <f t="shared" si="1"/>
        <v>0</v>
      </c>
      <c r="AD27" s="38">
        <v>0</v>
      </c>
      <c r="AE27" s="23"/>
      <c r="AF27" s="23"/>
      <c r="AG27" s="23"/>
      <c r="AH27" s="23"/>
      <c r="AI27" s="19"/>
      <c r="AJ27" s="19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</row>
    <row r="28" spans="1:62" ht="18" customHeight="1">
      <c r="A28" s="14"/>
      <c r="B28" s="46" t="s">
        <v>40</v>
      </c>
      <c r="C28" s="25">
        <f t="shared" ref="C28:AB28" si="13">SUM(C29:C31)</f>
        <v>1160.0000000000002</v>
      </c>
      <c r="D28" s="25">
        <f t="shared" si="13"/>
        <v>1200.9000000000001</v>
      </c>
      <c r="E28" s="25">
        <f t="shared" si="13"/>
        <v>1204.8999999999999</v>
      </c>
      <c r="F28" s="25">
        <f t="shared" si="13"/>
        <v>1119.5999999999999</v>
      </c>
      <c r="G28" s="25">
        <f t="shared" si="13"/>
        <v>1218.3000000000002</v>
      </c>
      <c r="H28" s="25">
        <f t="shared" si="13"/>
        <v>1282.5</v>
      </c>
      <c r="I28" s="25">
        <f t="shared" si="13"/>
        <v>1370.2</v>
      </c>
      <c r="J28" s="25">
        <f t="shared" si="13"/>
        <v>1511</v>
      </c>
      <c r="K28" s="25">
        <f t="shared" si="13"/>
        <v>1239.5999999999999</v>
      </c>
      <c r="L28" s="25">
        <f t="shared" si="13"/>
        <v>1161.9000000000001</v>
      </c>
      <c r="M28" s="25">
        <f t="shared" si="13"/>
        <v>1139.9000000000001</v>
      </c>
      <c r="N28" s="25">
        <f t="shared" si="13"/>
        <v>1217.5000000000002</v>
      </c>
      <c r="O28" s="26">
        <f t="shared" si="13"/>
        <v>14826.300000000003</v>
      </c>
      <c r="P28" s="25">
        <f t="shared" si="13"/>
        <v>1745.3</v>
      </c>
      <c r="Q28" s="25">
        <f t="shared" si="13"/>
        <v>1261.3000000000002</v>
      </c>
      <c r="R28" s="25">
        <f t="shared" si="13"/>
        <v>1268.1000000000001</v>
      </c>
      <c r="S28" s="25">
        <f t="shared" si="13"/>
        <v>1243.3</v>
      </c>
      <c r="T28" s="25">
        <f t="shared" si="13"/>
        <v>1375.2</v>
      </c>
      <c r="U28" s="25">
        <f t="shared" si="13"/>
        <v>1273.7</v>
      </c>
      <c r="V28" s="25">
        <f t="shared" si="13"/>
        <v>1350.9</v>
      </c>
      <c r="W28" s="25">
        <f t="shared" si="13"/>
        <v>1508.1999999999998</v>
      </c>
      <c r="X28" s="25">
        <f t="shared" si="13"/>
        <v>1305.5999999999999</v>
      </c>
      <c r="Y28" s="25">
        <f t="shared" si="13"/>
        <v>1273.0999999999999</v>
      </c>
      <c r="Z28" s="25">
        <f t="shared" si="13"/>
        <v>1210.4000000000001</v>
      </c>
      <c r="AA28" s="25">
        <f>SUM(AA29:AA31)</f>
        <v>4552.3</v>
      </c>
      <c r="AB28" s="25">
        <f t="shared" si="13"/>
        <v>19367.400000000001</v>
      </c>
      <c r="AC28" s="25">
        <f t="shared" si="1"/>
        <v>4541.0999999999985</v>
      </c>
      <c r="AD28" s="26">
        <f t="shared" ref="AD28:AD33" si="14">+AC28/O28*100</f>
        <v>30.628680115740259</v>
      </c>
      <c r="AE28" s="23"/>
      <c r="AF28" s="23"/>
      <c r="AG28" s="23"/>
      <c r="AH28" s="23"/>
      <c r="AI28" s="19"/>
      <c r="AJ28" s="19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</row>
    <row r="29" spans="1:62" ht="18" customHeight="1">
      <c r="A29" s="14"/>
      <c r="B29" s="47" t="s">
        <v>41</v>
      </c>
      <c r="C29" s="37">
        <f>+[1]PP!C64</f>
        <v>12.4</v>
      </c>
      <c r="D29" s="37">
        <f>+[1]PP!D64</f>
        <v>23.9</v>
      </c>
      <c r="E29" s="37">
        <f>+[1]PP!E64</f>
        <v>22.8</v>
      </c>
      <c r="F29" s="37">
        <f>+[1]PP!F64</f>
        <v>19.8</v>
      </c>
      <c r="G29" s="37">
        <f>+[1]PP!G64</f>
        <v>21.4</v>
      </c>
      <c r="H29" s="37">
        <f>+[1]PP!H64</f>
        <v>21.8</v>
      </c>
      <c r="I29" s="37">
        <f>+[1]PP!I64</f>
        <v>20.7</v>
      </c>
      <c r="J29" s="37">
        <f>+[1]PP!J64</f>
        <v>23.5</v>
      </c>
      <c r="K29" s="37">
        <f>+[1]PP!K64</f>
        <v>22.8</v>
      </c>
      <c r="L29" s="37">
        <f>+[1]PP!L64</f>
        <v>23.2</v>
      </c>
      <c r="M29" s="37">
        <f>+[1]PP!M64</f>
        <v>23.4</v>
      </c>
      <c r="N29" s="37">
        <f>+[1]PP!N64</f>
        <v>23.7</v>
      </c>
      <c r="O29" s="30">
        <f>SUM(C29:N29)</f>
        <v>259.39999999999998</v>
      </c>
      <c r="P29" s="37">
        <f>+[1]PP!P64</f>
        <v>24.6</v>
      </c>
      <c r="Q29" s="37">
        <f>+[1]PP!Q64</f>
        <v>19.899999999999999</v>
      </c>
      <c r="R29" s="37">
        <f>+[1]PP!R64</f>
        <v>17.399999999999999</v>
      </c>
      <c r="S29" s="37">
        <f>+[1]PP!S64</f>
        <v>16.3</v>
      </c>
      <c r="T29" s="37">
        <f>+[1]PP!T64</f>
        <v>23</v>
      </c>
      <c r="U29" s="37">
        <f>+[1]PP!U64</f>
        <v>19</v>
      </c>
      <c r="V29" s="37">
        <f>+[1]PP!V64</f>
        <v>20.7</v>
      </c>
      <c r="W29" s="37">
        <f>+[1]PP!W64</f>
        <v>21.1</v>
      </c>
      <c r="X29" s="37">
        <f>+[1]PP!X64</f>
        <v>17.100000000000001</v>
      </c>
      <c r="Y29" s="37">
        <f>+[1]PP!Y64</f>
        <v>16.100000000000001</v>
      </c>
      <c r="Z29" s="37">
        <f>+[1]PP!Z64</f>
        <v>20.2</v>
      </c>
      <c r="AA29" s="37">
        <f>+[1]PP!AA64</f>
        <v>18.100000000000001</v>
      </c>
      <c r="AB29" s="30">
        <f>SUM(P29:AA29)</f>
        <v>233.49999999999997</v>
      </c>
      <c r="AC29" s="29">
        <f t="shared" si="1"/>
        <v>-25.900000000000006</v>
      </c>
      <c r="AD29" s="30">
        <f t="shared" si="14"/>
        <v>-9.9845797995373964</v>
      </c>
      <c r="AE29" s="23"/>
      <c r="AF29" s="23"/>
      <c r="AG29" s="23"/>
      <c r="AH29" s="23"/>
      <c r="AI29" s="19"/>
      <c r="AJ29" s="19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</row>
    <row r="30" spans="1:62" ht="18" customHeight="1">
      <c r="A30" s="14"/>
      <c r="B30" s="47" t="s">
        <v>42</v>
      </c>
      <c r="C30" s="37">
        <f>+[1]PP!C65</f>
        <v>1031.7</v>
      </c>
      <c r="D30" s="37">
        <f>+[1]PP!D65</f>
        <v>1055.0999999999999</v>
      </c>
      <c r="E30" s="37">
        <f>+[1]PP!E65</f>
        <v>1035.8</v>
      </c>
      <c r="F30" s="37">
        <f>+[1]PP!F65</f>
        <v>987.9</v>
      </c>
      <c r="G30" s="37">
        <f>+[1]PP!G65</f>
        <v>1056.7</v>
      </c>
      <c r="H30" s="37">
        <f>+[1]PP!H65</f>
        <v>1135.4000000000001</v>
      </c>
      <c r="I30" s="37">
        <f>+[1]PP!I65</f>
        <v>1225.7</v>
      </c>
      <c r="J30" s="37">
        <f>+[1]PP!J65</f>
        <v>1366.9</v>
      </c>
      <c r="K30" s="37">
        <f>+[1]PP!K65</f>
        <v>1099.2</v>
      </c>
      <c r="L30" s="37">
        <f>+[1]PP!L65</f>
        <v>992.7</v>
      </c>
      <c r="M30" s="37">
        <f>+[1]PP!M65</f>
        <v>977.1</v>
      </c>
      <c r="N30" s="37">
        <f>+[1]PP!N65</f>
        <v>1067.4000000000001</v>
      </c>
      <c r="O30" s="30">
        <f>SUM(C30:N30)</f>
        <v>13031.600000000002</v>
      </c>
      <c r="P30" s="37">
        <f>+[1]PP!P65</f>
        <v>1720.7</v>
      </c>
      <c r="Q30" s="37">
        <f>+[1]PP!Q65</f>
        <v>1241.4000000000001</v>
      </c>
      <c r="R30" s="37">
        <f>+[1]PP!R65</f>
        <v>1250.7</v>
      </c>
      <c r="S30" s="37">
        <f>+[1]PP!S65</f>
        <v>1227</v>
      </c>
      <c r="T30" s="37">
        <f>+[1]PP!T65</f>
        <v>1352.2</v>
      </c>
      <c r="U30" s="37">
        <f>+[1]PP!U65</f>
        <v>1254.7</v>
      </c>
      <c r="V30" s="37">
        <f>+[1]PP!V65</f>
        <v>1330.2</v>
      </c>
      <c r="W30" s="37">
        <f>+[1]PP!W65</f>
        <v>1487.1</v>
      </c>
      <c r="X30" s="37">
        <f>+[1]PP!X65</f>
        <v>1288.5</v>
      </c>
      <c r="Y30" s="37">
        <f>+[1]PP!Y65</f>
        <v>1257</v>
      </c>
      <c r="Z30" s="37">
        <f>+[1]PP!Z65</f>
        <v>1190.2</v>
      </c>
      <c r="AA30" s="37">
        <f>+[1]PP!AA65</f>
        <v>4531.7</v>
      </c>
      <c r="AB30" s="30">
        <f>SUM(P30:AA30)</f>
        <v>19131.400000000001</v>
      </c>
      <c r="AC30" s="29">
        <f t="shared" si="1"/>
        <v>6099.7999999999993</v>
      </c>
      <c r="AD30" s="30">
        <f t="shared" si="14"/>
        <v>46.807759599742148</v>
      </c>
      <c r="AE30" s="23"/>
      <c r="AF30" s="23"/>
      <c r="AG30" s="23"/>
      <c r="AH30" s="23"/>
      <c r="AI30" s="19"/>
      <c r="AJ30" s="19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</row>
    <row r="31" spans="1:62" ht="18" customHeight="1">
      <c r="A31" s="14"/>
      <c r="B31" s="47" t="s">
        <v>28</v>
      </c>
      <c r="C31" s="37">
        <v>115.9</v>
      </c>
      <c r="D31" s="37">
        <v>121.9</v>
      </c>
      <c r="E31" s="37">
        <v>146.30000000000001</v>
      </c>
      <c r="F31" s="37">
        <v>111.9</v>
      </c>
      <c r="G31" s="37">
        <v>140.19999999999999</v>
      </c>
      <c r="H31" s="37">
        <v>125.3</v>
      </c>
      <c r="I31" s="37">
        <v>123.8</v>
      </c>
      <c r="J31" s="37">
        <v>120.6</v>
      </c>
      <c r="K31" s="37">
        <v>117.6</v>
      </c>
      <c r="L31" s="37">
        <v>146</v>
      </c>
      <c r="M31" s="37">
        <v>139.4</v>
      </c>
      <c r="N31" s="37">
        <v>126.4</v>
      </c>
      <c r="O31" s="30">
        <f>SUM(C31:N31)</f>
        <v>1535.3000000000002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2.5</v>
      </c>
      <c r="AB31" s="30">
        <f>SUM(P31:AA31)</f>
        <v>2.5</v>
      </c>
      <c r="AC31" s="29">
        <f t="shared" si="1"/>
        <v>-1532.8000000000002</v>
      </c>
      <c r="AD31" s="30">
        <f t="shared" si="14"/>
        <v>-99.837165374845299</v>
      </c>
      <c r="AE31" s="23"/>
      <c r="AF31" s="23"/>
      <c r="AG31" s="23"/>
      <c r="AH31" s="23"/>
      <c r="AI31" s="19"/>
      <c r="AJ31" s="19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</row>
    <row r="32" spans="1:62" ht="18" customHeight="1">
      <c r="A32" s="14"/>
      <c r="B32" s="46" t="s">
        <v>43</v>
      </c>
      <c r="C32" s="39">
        <f t="shared" ref="C32:AB32" si="15">+C33+C34</f>
        <v>97.6</v>
      </c>
      <c r="D32" s="39">
        <f t="shared" si="15"/>
        <v>71.3</v>
      </c>
      <c r="E32" s="39">
        <f t="shared" si="15"/>
        <v>72.8</v>
      </c>
      <c r="F32" s="39">
        <f t="shared" si="15"/>
        <v>77.099999999999994</v>
      </c>
      <c r="G32" s="39">
        <f t="shared" si="15"/>
        <v>93.5</v>
      </c>
      <c r="H32" s="39">
        <f t="shared" si="15"/>
        <v>98.6</v>
      </c>
      <c r="I32" s="39">
        <f t="shared" si="15"/>
        <v>103.2</v>
      </c>
      <c r="J32" s="39">
        <f t="shared" si="15"/>
        <v>83.1</v>
      </c>
      <c r="K32" s="39">
        <f t="shared" si="15"/>
        <v>63.2</v>
      </c>
      <c r="L32" s="39">
        <f t="shared" si="15"/>
        <v>80</v>
      </c>
      <c r="M32" s="39">
        <f t="shared" si="15"/>
        <v>66.2</v>
      </c>
      <c r="N32" s="39">
        <f t="shared" si="15"/>
        <v>61.4</v>
      </c>
      <c r="O32" s="40">
        <f t="shared" si="15"/>
        <v>968.00000000000011</v>
      </c>
      <c r="P32" s="39">
        <f t="shared" si="15"/>
        <v>84.4</v>
      </c>
      <c r="Q32" s="39">
        <f t="shared" si="15"/>
        <v>65.3</v>
      </c>
      <c r="R32" s="39">
        <f t="shared" si="15"/>
        <v>77.5</v>
      </c>
      <c r="S32" s="39">
        <f t="shared" si="15"/>
        <v>72.900000000000006</v>
      </c>
      <c r="T32" s="39">
        <f t="shared" si="15"/>
        <v>76.900000000000006</v>
      </c>
      <c r="U32" s="39">
        <f t="shared" si="15"/>
        <v>67.599999999999994</v>
      </c>
      <c r="V32" s="39">
        <f t="shared" si="15"/>
        <v>75.400000000000006</v>
      </c>
      <c r="W32" s="39">
        <f t="shared" si="15"/>
        <v>70.599999999999994</v>
      </c>
      <c r="X32" s="39">
        <f t="shared" si="15"/>
        <v>55.7</v>
      </c>
      <c r="Y32" s="39">
        <f t="shared" si="15"/>
        <v>69.400000000000006</v>
      </c>
      <c r="Z32" s="39">
        <f t="shared" si="15"/>
        <v>55.4</v>
      </c>
      <c r="AA32" s="39">
        <f t="shared" si="15"/>
        <v>46.9</v>
      </c>
      <c r="AB32" s="40">
        <f t="shared" si="15"/>
        <v>818</v>
      </c>
      <c r="AC32" s="39">
        <f t="shared" si="1"/>
        <v>-150.00000000000011</v>
      </c>
      <c r="AD32" s="40">
        <f t="shared" si="14"/>
        <v>-15.495867768595051</v>
      </c>
      <c r="AE32" s="23"/>
      <c r="AF32" s="23"/>
      <c r="AG32" s="23"/>
      <c r="AH32" s="23"/>
      <c r="AI32" s="19"/>
      <c r="AJ32" s="19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</row>
    <row r="33" spans="1:62" ht="18" customHeight="1">
      <c r="A33" s="14"/>
      <c r="B33" s="47" t="s">
        <v>44</v>
      </c>
      <c r="C33" s="37">
        <f>+[1]PP!C69</f>
        <v>97.6</v>
      </c>
      <c r="D33" s="37">
        <f>+[1]PP!D69</f>
        <v>71.3</v>
      </c>
      <c r="E33" s="37">
        <f>+[1]PP!E69</f>
        <v>72.8</v>
      </c>
      <c r="F33" s="37">
        <f>+[1]PP!F69</f>
        <v>77.099999999999994</v>
      </c>
      <c r="G33" s="37">
        <f>+[1]PP!G69</f>
        <v>93.5</v>
      </c>
      <c r="H33" s="37">
        <f>+[1]PP!H69</f>
        <v>98.6</v>
      </c>
      <c r="I33" s="37">
        <f>+[1]PP!I69</f>
        <v>103.2</v>
      </c>
      <c r="J33" s="37">
        <f>+[1]PP!J69</f>
        <v>83.1</v>
      </c>
      <c r="K33" s="37">
        <f>+[1]PP!K69</f>
        <v>63.2</v>
      </c>
      <c r="L33" s="37">
        <f>+[1]PP!L69</f>
        <v>80</v>
      </c>
      <c r="M33" s="37">
        <f>+[1]PP!M69</f>
        <v>66.2</v>
      </c>
      <c r="N33" s="37">
        <f>+[1]PP!N69</f>
        <v>61.4</v>
      </c>
      <c r="O33" s="30">
        <f>SUM(C33:N33)</f>
        <v>968.00000000000011</v>
      </c>
      <c r="P33" s="37">
        <f>+[1]PP!P69</f>
        <v>84.4</v>
      </c>
      <c r="Q33" s="37">
        <f>+[1]PP!Q69</f>
        <v>65.3</v>
      </c>
      <c r="R33" s="37">
        <f>+[1]PP!R69</f>
        <v>77.5</v>
      </c>
      <c r="S33" s="37">
        <f>+[1]PP!S69</f>
        <v>72.900000000000006</v>
      </c>
      <c r="T33" s="37">
        <f>+[1]PP!T69</f>
        <v>76.900000000000006</v>
      </c>
      <c r="U33" s="37">
        <f>+[1]PP!U69</f>
        <v>67.599999999999994</v>
      </c>
      <c r="V33" s="37">
        <f>+[1]PP!V69</f>
        <v>75.400000000000006</v>
      </c>
      <c r="W33" s="37">
        <f>+[1]PP!W69</f>
        <v>70.599999999999994</v>
      </c>
      <c r="X33" s="37">
        <f>+[1]PP!X69</f>
        <v>55.7</v>
      </c>
      <c r="Y33" s="37">
        <f>+[1]PP!Y69</f>
        <v>69.400000000000006</v>
      </c>
      <c r="Z33" s="37">
        <f>+[1]PP!Z69</f>
        <v>55.4</v>
      </c>
      <c r="AA33" s="37">
        <f>+[1]PP!AA69</f>
        <v>46.9</v>
      </c>
      <c r="AB33" s="30">
        <f>SUM(P33:AA33)</f>
        <v>818</v>
      </c>
      <c r="AC33" s="29">
        <f t="shared" si="1"/>
        <v>-150.00000000000011</v>
      </c>
      <c r="AD33" s="30">
        <f t="shared" si="14"/>
        <v>-15.495867768595051</v>
      </c>
      <c r="AE33" s="23"/>
      <c r="AF33" s="23"/>
      <c r="AG33" s="23"/>
      <c r="AH33" s="23"/>
      <c r="AI33" s="19"/>
      <c r="AJ33" s="19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</row>
    <row r="34" spans="1:62" ht="18" customHeight="1">
      <c r="A34" s="14"/>
      <c r="B34" s="47" t="s">
        <v>28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30">
        <f>SUM(C34:N34)</f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30">
        <f>SUM(P34:AA34)</f>
        <v>0</v>
      </c>
      <c r="AC34" s="48">
        <f t="shared" si="1"/>
        <v>0</v>
      </c>
      <c r="AD34" s="49">
        <v>0</v>
      </c>
      <c r="AE34" s="23"/>
      <c r="AF34" s="23"/>
      <c r="AG34" s="23"/>
      <c r="AH34" s="23"/>
      <c r="AI34" s="19"/>
      <c r="AJ34" s="19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</row>
    <row r="35" spans="1:62" ht="18" customHeight="1">
      <c r="A35" s="14"/>
      <c r="B35" s="44" t="s">
        <v>45</v>
      </c>
      <c r="C35" s="25">
        <f t="shared" ref="C35:AB35" si="16">+C36+C49+C50</f>
        <v>0</v>
      </c>
      <c r="D35" s="25">
        <f t="shared" si="16"/>
        <v>121.7</v>
      </c>
      <c r="E35" s="25">
        <f t="shared" si="16"/>
        <v>279.39999999999998</v>
      </c>
      <c r="F35" s="25">
        <f t="shared" si="16"/>
        <v>581.79999999999995</v>
      </c>
      <c r="G35" s="25">
        <f t="shared" si="16"/>
        <v>838.7</v>
      </c>
      <c r="H35" s="25">
        <f t="shared" si="16"/>
        <v>4910.3999999999996</v>
      </c>
      <c r="I35" s="25">
        <f t="shared" si="16"/>
        <v>129.69999999999999</v>
      </c>
      <c r="J35" s="25">
        <f t="shared" si="16"/>
        <v>2059.4</v>
      </c>
      <c r="K35" s="25">
        <f t="shared" si="16"/>
        <v>503.40000000000003</v>
      </c>
      <c r="L35" s="25">
        <f t="shared" si="16"/>
        <v>1267</v>
      </c>
      <c r="M35" s="25">
        <f t="shared" si="16"/>
        <v>182.9</v>
      </c>
      <c r="N35" s="25">
        <f t="shared" si="16"/>
        <v>1866</v>
      </c>
      <c r="O35" s="26">
        <f t="shared" si="16"/>
        <v>12740.400000000001</v>
      </c>
      <c r="P35" s="25">
        <f t="shared" si="16"/>
        <v>1587</v>
      </c>
      <c r="Q35" s="25">
        <f t="shared" si="16"/>
        <v>325.40000000000003</v>
      </c>
      <c r="R35" s="25">
        <f t="shared" si="16"/>
        <v>0</v>
      </c>
      <c r="S35" s="25">
        <f t="shared" si="16"/>
        <v>30.2</v>
      </c>
      <c r="T35" s="25">
        <f t="shared" si="16"/>
        <v>0</v>
      </c>
      <c r="U35" s="25">
        <f t="shared" si="16"/>
        <v>2700</v>
      </c>
      <c r="V35" s="25">
        <f t="shared" si="16"/>
        <v>40.299999999999997</v>
      </c>
      <c r="W35" s="25">
        <f t="shared" si="16"/>
        <v>154.5</v>
      </c>
      <c r="X35" s="25">
        <f t="shared" si="16"/>
        <v>1023.3</v>
      </c>
      <c r="Y35" s="25">
        <f t="shared" si="16"/>
        <v>211.9</v>
      </c>
      <c r="Z35" s="25">
        <f t="shared" si="16"/>
        <v>123.8</v>
      </c>
      <c r="AA35" s="25">
        <f t="shared" si="16"/>
        <v>40.6</v>
      </c>
      <c r="AB35" s="26">
        <f t="shared" si="16"/>
        <v>6237</v>
      </c>
      <c r="AC35" s="25">
        <f t="shared" si="1"/>
        <v>-6503.4000000000015</v>
      </c>
      <c r="AD35" s="30">
        <f>+AC35/O35*100</f>
        <v>-51.045493077140435</v>
      </c>
      <c r="AE35" s="23"/>
      <c r="AF35" s="23"/>
      <c r="AG35" s="23"/>
      <c r="AH35" s="23"/>
      <c r="AI35" s="19"/>
      <c r="AJ35" s="19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</row>
    <row r="36" spans="1:62" ht="18" customHeight="1">
      <c r="A36" s="14"/>
      <c r="B36" s="24" t="s">
        <v>46</v>
      </c>
      <c r="C36" s="25">
        <f t="shared" ref="C36:AB36" si="17">+C37+C41+C48</f>
        <v>0</v>
      </c>
      <c r="D36" s="25">
        <f t="shared" si="17"/>
        <v>121.7</v>
      </c>
      <c r="E36" s="25">
        <f t="shared" si="17"/>
        <v>279.39999999999998</v>
      </c>
      <c r="F36" s="25">
        <f t="shared" si="17"/>
        <v>581.79999999999995</v>
      </c>
      <c r="G36" s="25">
        <f t="shared" si="17"/>
        <v>838.7</v>
      </c>
      <c r="H36" s="25">
        <f t="shared" si="17"/>
        <v>4910.3999999999996</v>
      </c>
      <c r="I36" s="25">
        <f t="shared" si="17"/>
        <v>129.69999999999999</v>
      </c>
      <c r="J36" s="25">
        <f t="shared" si="17"/>
        <v>2059.4</v>
      </c>
      <c r="K36" s="25">
        <f t="shared" si="17"/>
        <v>503.40000000000003</v>
      </c>
      <c r="L36" s="25">
        <f t="shared" si="17"/>
        <v>1267</v>
      </c>
      <c r="M36" s="25">
        <f t="shared" si="17"/>
        <v>182.9</v>
      </c>
      <c r="N36" s="25">
        <f t="shared" si="17"/>
        <v>1866</v>
      </c>
      <c r="O36" s="26">
        <f t="shared" si="17"/>
        <v>12740.400000000001</v>
      </c>
      <c r="P36" s="25">
        <f t="shared" si="17"/>
        <v>1586.9</v>
      </c>
      <c r="Q36" s="25">
        <f t="shared" si="17"/>
        <v>325.3</v>
      </c>
      <c r="R36" s="25">
        <f t="shared" si="17"/>
        <v>0</v>
      </c>
      <c r="S36" s="25">
        <f t="shared" si="17"/>
        <v>30.2</v>
      </c>
      <c r="T36" s="25">
        <f t="shared" si="17"/>
        <v>0</v>
      </c>
      <c r="U36" s="25">
        <f t="shared" si="17"/>
        <v>2700</v>
      </c>
      <c r="V36" s="25">
        <f t="shared" si="17"/>
        <v>40.299999999999997</v>
      </c>
      <c r="W36" s="25">
        <f t="shared" si="17"/>
        <v>154.5</v>
      </c>
      <c r="X36" s="25">
        <f t="shared" si="17"/>
        <v>1023.3</v>
      </c>
      <c r="Y36" s="25">
        <f t="shared" si="17"/>
        <v>211.9</v>
      </c>
      <c r="Z36" s="25">
        <f t="shared" si="17"/>
        <v>123.8</v>
      </c>
      <c r="AA36" s="25">
        <f t="shared" si="17"/>
        <v>40.6</v>
      </c>
      <c r="AB36" s="26">
        <f t="shared" si="17"/>
        <v>6236.8</v>
      </c>
      <c r="AC36" s="25">
        <f t="shared" si="1"/>
        <v>-6503.6000000000013</v>
      </c>
      <c r="AD36" s="30">
        <f>+AC36/O36*100</f>
        <v>-51.047062886565577</v>
      </c>
      <c r="AE36" s="23"/>
      <c r="AF36" s="23"/>
      <c r="AG36" s="23"/>
      <c r="AH36" s="23"/>
      <c r="AI36" s="19"/>
      <c r="AJ36" s="19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</row>
    <row r="37" spans="1:62" ht="18" customHeight="1">
      <c r="A37" s="14"/>
      <c r="B37" s="50" t="s">
        <v>47</v>
      </c>
      <c r="C37" s="25">
        <f t="shared" ref="C37:AB37" si="18">SUM(C38:C40)</f>
        <v>0</v>
      </c>
      <c r="D37" s="25">
        <f t="shared" ref="D37:M37" si="19">SUM(D38:D40)</f>
        <v>0</v>
      </c>
      <c r="E37" s="25">
        <f t="shared" si="19"/>
        <v>0</v>
      </c>
      <c r="F37" s="25">
        <f t="shared" si="19"/>
        <v>0</v>
      </c>
      <c r="G37" s="25">
        <f t="shared" si="19"/>
        <v>0</v>
      </c>
      <c r="H37" s="25">
        <f t="shared" si="19"/>
        <v>2699.4</v>
      </c>
      <c r="I37" s="25">
        <f t="shared" si="19"/>
        <v>0</v>
      </c>
      <c r="J37" s="25">
        <f t="shared" si="19"/>
        <v>828.9</v>
      </c>
      <c r="K37" s="25">
        <f t="shared" si="19"/>
        <v>0</v>
      </c>
      <c r="L37" s="25">
        <f t="shared" si="19"/>
        <v>828.9</v>
      </c>
      <c r="M37" s="25">
        <f t="shared" si="19"/>
        <v>136</v>
      </c>
      <c r="N37" s="25">
        <f t="shared" si="18"/>
        <v>0</v>
      </c>
      <c r="O37" s="26">
        <f t="shared" si="18"/>
        <v>4493.2</v>
      </c>
      <c r="P37" s="25">
        <f t="shared" si="18"/>
        <v>0</v>
      </c>
      <c r="Q37" s="25">
        <f t="shared" ref="Q37:Y37" si="20">SUM(Q38:Q40)</f>
        <v>0</v>
      </c>
      <c r="R37" s="25">
        <f t="shared" si="20"/>
        <v>0</v>
      </c>
      <c r="S37" s="25">
        <f t="shared" si="20"/>
        <v>0</v>
      </c>
      <c r="T37" s="25">
        <f t="shared" si="20"/>
        <v>0</v>
      </c>
      <c r="U37" s="25">
        <f t="shared" si="20"/>
        <v>2700</v>
      </c>
      <c r="V37" s="25">
        <f t="shared" si="20"/>
        <v>0</v>
      </c>
      <c r="W37" s="25">
        <f t="shared" si="20"/>
        <v>0</v>
      </c>
      <c r="X37" s="25">
        <f t="shared" si="20"/>
        <v>1023.3</v>
      </c>
      <c r="Y37" s="25">
        <f t="shared" si="20"/>
        <v>0</v>
      </c>
      <c r="Z37" s="25">
        <f>SUM(Z38:Z40)</f>
        <v>17.2</v>
      </c>
      <c r="AA37" s="25">
        <f t="shared" si="18"/>
        <v>0</v>
      </c>
      <c r="AB37" s="25">
        <f t="shared" si="18"/>
        <v>3740.5</v>
      </c>
      <c r="AC37" s="25">
        <f t="shared" si="1"/>
        <v>-752.69999999999982</v>
      </c>
      <c r="AD37" s="38">
        <v>0</v>
      </c>
      <c r="AE37" s="23"/>
      <c r="AF37" s="23"/>
      <c r="AG37" s="23"/>
      <c r="AH37" s="23"/>
      <c r="AI37" s="19"/>
      <c r="AJ37" s="19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</row>
    <row r="38" spans="1:62" ht="18" customHeight="1">
      <c r="A38" s="14"/>
      <c r="B38" s="32" t="s">
        <v>48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2699.4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0">
        <f>SUM(C38:N38)</f>
        <v>2699.4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2700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0">
        <f>SUM(P38:AA38)</f>
        <v>2700</v>
      </c>
      <c r="AC38" s="29">
        <f t="shared" si="1"/>
        <v>0.59999999999990905</v>
      </c>
      <c r="AD38" s="38">
        <v>0</v>
      </c>
      <c r="AE38" s="23"/>
      <c r="AF38" s="23"/>
      <c r="AG38" s="23"/>
      <c r="AH38" s="23"/>
      <c r="AI38" s="19"/>
      <c r="AJ38" s="19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</row>
    <row r="39" spans="1:62" ht="18" customHeight="1">
      <c r="A39" s="14"/>
      <c r="B39" s="32" t="s">
        <v>49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828.9</v>
      </c>
      <c r="K39" s="37">
        <v>0</v>
      </c>
      <c r="L39" s="37">
        <v>828.9</v>
      </c>
      <c r="M39" s="37">
        <v>0</v>
      </c>
      <c r="N39" s="37">
        <v>0</v>
      </c>
      <c r="O39" s="30">
        <f>SUM(C39:N39)</f>
        <v>1657.8</v>
      </c>
      <c r="P39" s="37">
        <f>+[1]PP!P74</f>
        <v>0</v>
      </c>
      <c r="Q39" s="37">
        <f>+[1]PP!Q74</f>
        <v>0</v>
      </c>
      <c r="R39" s="37">
        <f>+[1]PP!R74</f>
        <v>0</v>
      </c>
      <c r="S39" s="37">
        <f>+[1]PP!S74</f>
        <v>0</v>
      </c>
      <c r="T39" s="37">
        <f>+[1]PP!T74</f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0">
        <f>SUM(P39:AA39)</f>
        <v>0</v>
      </c>
      <c r="AC39" s="29">
        <f t="shared" si="1"/>
        <v>-1657.8</v>
      </c>
      <c r="AD39" s="38">
        <v>0</v>
      </c>
      <c r="AE39" s="23"/>
      <c r="AF39" s="23"/>
      <c r="AG39" s="23"/>
      <c r="AH39" s="23"/>
      <c r="AI39" s="19"/>
      <c r="AJ39" s="19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</row>
    <row r="40" spans="1:62" ht="18" customHeight="1">
      <c r="A40" s="14"/>
      <c r="B40" s="32" t="s">
        <v>50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136</v>
      </c>
      <c r="N40" s="37">
        <v>0</v>
      </c>
      <c r="O40" s="30">
        <f>SUM(C40:N40)</f>
        <v>136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7">
        <v>0</v>
      </c>
      <c r="X40" s="37">
        <v>1023.3</v>
      </c>
      <c r="Y40" s="37">
        <v>0</v>
      </c>
      <c r="Z40" s="37">
        <v>17.2</v>
      </c>
      <c r="AA40" s="37">
        <v>0</v>
      </c>
      <c r="AB40" s="30">
        <f>SUM(P40:AA40)</f>
        <v>1040.5</v>
      </c>
      <c r="AC40" s="29">
        <f t="shared" si="1"/>
        <v>904.5</v>
      </c>
      <c r="AD40" s="38">
        <v>0</v>
      </c>
      <c r="AE40" s="23"/>
      <c r="AF40" s="23"/>
      <c r="AG40" s="23"/>
      <c r="AH40" s="23"/>
      <c r="AI40" s="19"/>
      <c r="AJ40" s="19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</row>
    <row r="41" spans="1:62" ht="18" customHeight="1">
      <c r="A41" s="14"/>
      <c r="B41" s="27" t="s">
        <v>51</v>
      </c>
      <c r="C41" s="25">
        <f t="shared" ref="C41:AB41" si="21">SUM(C42:C47)</f>
        <v>0</v>
      </c>
      <c r="D41" s="25">
        <f t="shared" si="21"/>
        <v>121.7</v>
      </c>
      <c r="E41" s="25">
        <f t="shared" si="21"/>
        <v>279.39999999999998</v>
      </c>
      <c r="F41" s="25">
        <f t="shared" si="21"/>
        <v>581.79999999999995</v>
      </c>
      <c r="G41" s="25">
        <f t="shared" si="21"/>
        <v>838.7</v>
      </c>
      <c r="H41" s="25">
        <f t="shared" si="21"/>
        <v>2211</v>
      </c>
      <c r="I41" s="25">
        <f t="shared" si="21"/>
        <v>129.69999999999999</v>
      </c>
      <c r="J41" s="25">
        <f t="shared" si="21"/>
        <v>1230.5</v>
      </c>
      <c r="K41" s="25">
        <f t="shared" si="21"/>
        <v>503.40000000000003</v>
      </c>
      <c r="L41" s="25">
        <f t="shared" si="21"/>
        <v>438.1</v>
      </c>
      <c r="M41" s="25">
        <f t="shared" si="21"/>
        <v>46.9</v>
      </c>
      <c r="N41" s="25">
        <f t="shared" si="21"/>
        <v>1866</v>
      </c>
      <c r="O41" s="25">
        <f t="shared" si="21"/>
        <v>8247.2000000000007</v>
      </c>
      <c r="P41" s="25">
        <f t="shared" si="21"/>
        <v>1586.9</v>
      </c>
      <c r="Q41" s="25">
        <f t="shared" si="21"/>
        <v>325.3</v>
      </c>
      <c r="R41" s="25">
        <f t="shared" si="21"/>
        <v>0</v>
      </c>
      <c r="S41" s="25">
        <f t="shared" si="21"/>
        <v>30.2</v>
      </c>
      <c r="T41" s="25">
        <f t="shared" si="21"/>
        <v>0</v>
      </c>
      <c r="U41" s="25">
        <f t="shared" si="21"/>
        <v>0</v>
      </c>
      <c r="V41" s="25">
        <f t="shared" si="21"/>
        <v>40.299999999999997</v>
      </c>
      <c r="W41" s="25">
        <f t="shared" si="21"/>
        <v>154.5</v>
      </c>
      <c r="X41" s="25">
        <f t="shared" si="21"/>
        <v>0</v>
      </c>
      <c r="Y41" s="25">
        <f t="shared" si="21"/>
        <v>211.9</v>
      </c>
      <c r="Z41" s="25">
        <f t="shared" si="21"/>
        <v>106.6</v>
      </c>
      <c r="AA41" s="25">
        <f t="shared" si="21"/>
        <v>40.6</v>
      </c>
      <c r="AB41" s="25">
        <f t="shared" si="21"/>
        <v>2496.3000000000002</v>
      </c>
      <c r="AC41" s="25">
        <f t="shared" si="1"/>
        <v>-5750.9000000000005</v>
      </c>
      <c r="AD41" s="36">
        <f>+AC41/O41*100</f>
        <v>-69.731545251721798</v>
      </c>
      <c r="AE41" s="23"/>
      <c r="AF41" s="23"/>
      <c r="AG41" s="23"/>
      <c r="AH41" s="23"/>
      <c r="AI41" s="19"/>
      <c r="AJ41" s="19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</row>
    <row r="42" spans="1:62" ht="18" customHeight="1">
      <c r="A42" s="14"/>
      <c r="B42" s="32" t="s">
        <v>52</v>
      </c>
      <c r="C42" s="51">
        <v>0</v>
      </c>
      <c r="D42" s="51">
        <v>9.8000000000000007</v>
      </c>
      <c r="E42" s="51">
        <v>130.4</v>
      </c>
      <c r="F42" s="51">
        <v>108.5</v>
      </c>
      <c r="G42" s="51">
        <v>308.3</v>
      </c>
      <c r="H42" s="51">
        <v>45.3</v>
      </c>
      <c r="I42" s="51">
        <v>0</v>
      </c>
      <c r="J42" s="51">
        <v>395.9</v>
      </c>
      <c r="K42" s="51">
        <v>257.8</v>
      </c>
      <c r="L42" s="51">
        <v>218.9</v>
      </c>
      <c r="M42" s="51">
        <v>0</v>
      </c>
      <c r="N42" s="51">
        <v>332.1</v>
      </c>
      <c r="O42" s="30">
        <f t="shared" ref="O42:O50" si="22">SUM(C42:N42)</f>
        <v>1807</v>
      </c>
      <c r="P42" s="51">
        <v>303.2</v>
      </c>
      <c r="Q42" s="51">
        <v>2.5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50.7</v>
      </c>
      <c r="Z42" s="51">
        <v>43.7</v>
      </c>
      <c r="AA42" s="51">
        <v>0</v>
      </c>
      <c r="AB42" s="30">
        <f t="shared" ref="AB42:AB47" si="23">SUM(P42:AA42)</f>
        <v>400.09999999999997</v>
      </c>
      <c r="AC42" s="29">
        <f t="shared" si="1"/>
        <v>-1406.9</v>
      </c>
      <c r="AD42" s="30">
        <f>+AC42/O42*100</f>
        <v>-77.858328721638088</v>
      </c>
      <c r="AE42" s="23"/>
      <c r="AF42" s="23"/>
      <c r="AG42" s="23"/>
      <c r="AH42" s="23"/>
      <c r="AI42" s="19"/>
      <c r="AJ42" s="19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</row>
    <row r="43" spans="1:62" ht="18" customHeight="1">
      <c r="A43" s="14"/>
      <c r="B43" s="32" t="s">
        <v>53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59.7</v>
      </c>
      <c r="I43" s="51">
        <v>129.69999999999999</v>
      </c>
      <c r="J43" s="51">
        <v>79.400000000000006</v>
      </c>
      <c r="K43" s="51">
        <v>81.400000000000006</v>
      </c>
      <c r="L43" s="51">
        <v>68.400000000000006</v>
      </c>
      <c r="M43" s="51">
        <v>46.9</v>
      </c>
      <c r="N43" s="51">
        <v>78.099999999999994</v>
      </c>
      <c r="O43" s="30">
        <f t="shared" si="22"/>
        <v>543.59999999999991</v>
      </c>
      <c r="P43" s="51">
        <v>0</v>
      </c>
      <c r="Q43" s="51">
        <v>0</v>
      </c>
      <c r="R43" s="51">
        <v>0</v>
      </c>
      <c r="S43" s="51">
        <v>30.2</v>
      </c>
      <c r="T43" s="51">
        <v>0</v>
      </c>
      <c r="U43" s="51">
        <v>0</v>
      </c>
      <c r="V43" s="51">
        <v>40.299999999999997</v>
      </c>
      <c r="W43" s="51">
        <v>0</v>
      </c>
      <c r="X43" s="51">
        <v>0</v>
      </c>
      <c r="Y43" s="51">
        <v>45.2</v>
      </c>
      <c r="Z43" s="51">
        <v>0</v>
      </c>
      <c r="AA43" s="51">
        <v>40.6</v>
      </c>
      <c r="AB43" s="30">
        <f t="shared" si="23"/>
        <v>156.30000000000001</v>
      </c>
      <c r="AC43" s="48">
        <f t="shared" si="1"/>
        <v>-387.2999999999999</v>
      </c>
      <c r="AD43" s="30">
        <f>+AC43/O43*100</f>
        <v>-71.247240618101543</v>
      </c>
      <c r="AE43" s="23"/>
      <c r="AF43" s="23"/>
      <c r="AG43" s="23"/>
      <c r="AH43" s="23"/>
      <c r="AI43" s="19"/>
      <c r="AJ43" s="19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</row>
    <row r="44" spans="1:62" ht="18" customHeight="1">
      <c r="A44" s="14"/>
      <c r="B44" s="32" t="s">
        <v>54</v>
      </c>
      <c r="C44" s="51">
        <v>0</v>
      </c>
      <c r="D44" s="51">
        <v>111.9</v>
      </c>
      <c r="E44" s="51">
        <v>149</v>
      </c>
      <c r="F44" s="51">
        <v>473.3</v>
      </c>
      <c r="G44" s="51">
        <v>530.4</v>
      </c>
      <c r="H44" s="51">
        <v>25</v>
      </c>
      <c r="I44" s="51">
        <v>0</v>
      </c>
      <c r="J44" s="51">
        <v>755.2</v>
      </c>
      <c r="K44" s="51">
        <v>164.2</v>
      </c>
      <c r="L44" s="51">
        <v>150.80000000000001</v>
      </c>
      <c r="M44" s="51">
        <v>0</v>
      </c>
      <c r="N44" s="51">
        <v>1455.8</v>
      </c>
      <c r="O44" s="30">
        <f t="shared" si="22"/>
        <v>3815.6000000000004</v>
      </c>
      <c r="P44" s="51">
        <v>1283.7</v>
      </c>
      <c r="Q44" s="51">
        <v>322.8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154.5</v>
      </c>
      <c r="X44" s="51">
        <v>0</v>
      </c>
      <c r="Y44" s="51">
        <v>116</v>
      </c>
      <c r="Z44" s="51">
        <v>62.9</v>
      </c>
      <c r="AA44" s="51">
        <v>0</v>
      </c>
      <c r="AB44" s="30">
        <f t="shared" si="23"/>
        <v>1939.9</v>
      </c>
      <c r="AC44" s="29">
        <f t="shared" si="1"/>
        <v>-1875.7000000000003</v>
      </c>
      <c r="AD44" s="30">
        <f>+AC44/O44*100</f>
        <v>-49.15871684662963</v>
      </c>
      <c r="AE44" s="23"/>
      <c r="AF44" s="23"/>
      <c r="AG44" s="23"/>
      <c r="AH44" s="23"/>
      <c r="AI44" s="19"/>
      <c r="AJ44" s="19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</row>
    <row r="45" spans="1:62" ht="18" customHeight="1">
      <c r="A45" s="14"/>
      <c r="B45" s="32" t="s">
        <v>55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30">
        <f t="shared" si="22"/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30">
        <f t="shared" si="23"/>
        <v>0</v>
      </c>
      <c r="AC45" s="48">
        <f t="shared" si="1"/>
        <v>0</v>
      </c>
      <c r="AD45" s="30">
        <v>0</v>
      </c>
      <c r="AE45" s="23"/>
      <c r="AF45" s="23"/>
      <c r="AG45" s="23"/>
      <c r="AH45" s="23"/>
      <c r="AI45" s="19"/>
      <c r="AJ45" s="19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</row>
    <row r="46" spans="1:62" ht="18" customHeight="1">
      <c r="A46" s="14"/>
      <c r="B46" s="32" t="s">
        <v>56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568.1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30">
        <f t="shared" si="22"/>
        <v>568.1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30">
        <f t="shared" si="23"/>
        <v>0</v>
      </c>
      <c r="AC46" s="48">
        <f t="shared" si="1"/>
        <v>-568.1</v>
      </c>
      <c r="AD46" s="30">
        <f>+AC46/O46*100</f>
        <v>-100</v>
      </c>
      <c r="AE46" s="23"/>
      <c r="AF46" s="23"/>
      <c r="AG46" s="23"/>
      <c r="AH46" s="23"/>
      <c r="AI46" s="19"/>
      <c r="AJ46" s="19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</row>
    <row r="47" spans="1:62" ht="18" customHeight="1">
      <c r="A47" s="14"/>
      <c r="B47" s="32" t="s">
        <v>57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1512.9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30">
        <f t="shared" si="22"/>
        <v>1512.9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30">
        <f t="shared" si="23"/>
        <v>0</v>
      </c>
      <c r="AC47" s="48">
        <f t="shared" si="1"/>
        <v>-1512.9</v>
      </c>
      <c r="AD47" s="30">
        <f>+AC47/O47*100</f>
        <v>-100</v>
      </c>
      <c r="AE47" s="23"/>
      <c r="AF47" s="23"/>
      <c r="AG47" s="23"/>
      <c r="AH47" s="23"/>
      <c r="AI47" s="19"/>
      <c r="AJ47" s="19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</row>
    <row r="48" spans="1:62" ht="18" customHeight="1">
      <c r="A48" s="14"/>
      <c r="B48" s="27" t="s">
        <v>58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36">
        <f t="shared" si="22"/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  <c r="W48" s="52">
        <v>0</v>
      </c>
      <c r="X48" s="52">
        <v>0</v>
      </c>
      <c r="Y48" s="52">
        <v>0</v>
      </c>
      <c r="Z48" s="52">
        <v>0</v>
      </c>
      <c r="AA48" s="52">
        <v>0</v>
      </c>
      <c r="AB48" s="53">
        <v>0</v>
      </c>
      <c r="AC48" s="54">
        <f t="shared" si="1"/>
        <v>0</v>
      </c>
      <c r="AD48" s="30">
        <v>0</v>
      </c>
      <c r="AE48" s="23"/>
      <c r="AF48" s="23"/>
      <c r="AG48" s="23"/>
      <c r="AH48" s="23"/>
      <c r="AI48" s="19"/>
      <c r="AJ48" s="19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</row>
    <row r="49" spans="1:62" ht="18" customHeight="1">
      <c r="A49" s="14"/>
      <c r="B49" s="44" t="s">
        <v>59</v>
      </c>
      <c r="C49" s="55">
        <v>0</v>
      </c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36">
        <f t="shared" si="22"/>
        <v>0</v>
      </c>
      <c r="P49" s="55">
        <v>0.1</v>
      </c>
      <c r="Q49" s="55">
        <v>0.1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  <c r="W49" s="55">
        <v>0</v>
      </c>
      <c r="X49" s="55">
        <v>0</v>
      </c>
      <c r="Y49" s="55">
        <v>0</v>
      </c>
      <c r="Z49" s="55">
        <v>0</v>
      </c>
      <c r="AA49" s="55">
        <v>0</v>
      </c>
      <c r="AB49" s="36">
        <f>SUM(P49:AA49)</f>
        <v>0.2</v>
      </c>
      <c r="AC49" s="56">
        <f t="shared" si="1"/>
        <v>0.2</v>
      </c>
      <c r="AD49" s="38">
        <v>0</v>
      </c>
      <c r="AE49" s="23"/>
      <c r="AF49" s="23"/>
      <c r="AG49" s="23"/>
      <c r="AH49" s="23"/>
      <c r="AI49" s="19"/>
      <c r="AJ49" s="19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</row>
    <row r="50" spans="1:62" ht="18" customHeight="1">
      <c r="A50" s="14"/>
      <c r="B50" s="44" t="s">
        <v>60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6">
        <f t="shared" si="22"/>
        <v>0</v>
      </c>
      <c r="P50" s="39">
        <v>0</v>
      </c>
      <c r="Q50" s="39">
        <v>0</v>
      </c>
      <c r="R50" s="39">
        <v>0</v>
      </c>
      <c r="S50" s="39">
        <v>0</v>
      </c>
      <c r="T50" s="39">
        <v>0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36">
        <f>SUM(P50:AA50)</f>
        <v>0</v>
      </c>
      <c r="AC50" s="57">
        <f t="shared" si="1"/>
        <v>0</v>
      </c>
      <c r="AD50" s="38">
        <v>0</v>
      </c>
      <c r="AE50" s="23"/>
      <c r="AF50" s="23"/>
      <c r="AG50" s="23"/>
      <c r="AH50" s="23"/>
      <c r="AI50" s="19"/>
      <c r="AJ50" s="19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</row>
    <row r="51" spans="1:62" ht="18" customHeight="1">
      <c r="A51" s="14"/>
      <c r="B51" s="44" t="s">
        <v>61</v>
      </c>
      <c r="C51" s="25">
        <f t="shared" ref="C51:AB51" si="24">+C52</f>
        <v>0</v>
      </c>
      <c r="D51" s="25">
        <f t="shared" si="24"/>
        <v>0</v>
      </c>
      <c r="E51" s="25">
        <f t="shared" si="24"/>
        <v>0</v>
      </c>
      <c r="F51" s="25">
        <f t="shared" si="24"/>
        <v>0</v>
      </c>
      <c r="G51" s="25">
        <f t="shared" si="24"/>
        <v>0</v>
      </c>
      <c r="H51" s="25">
        <f t="shared" si="24"/>
        <v>0</v>
      </c>
      <c r="I51" s="25">
        <f t="shared" si="24"/>
        <v>0</v>
      </c>
      <c r="J51" s="25">
        <f t="shared" si="24"/>
        <v>20.3</v>
      </c>
      <c r="K51" s="25">
        <f t="shared" si="24"/>
        <v>0.2</v>
      </c>
      <c r="L51" s="25">
        <f t="shared" si="24"/>
        <v>0</v>
      </c>
      <c r="M51" s="25">
        <f t="shared" si="24"/>
        <v>0</v>
      </c>
      <c r="N51" s="25">
        <f t="shared" si="24"/>
        <v>0</v>
      </c>
      <c r="O51" s="25">
        <f t="shared" si="24"/>
        <v>20.5</v>
      </c>
      <c r="P51" s="25">
        <f t="shared" si="24"/>
        <v>0</v>
      </c>
      <c r="Q51" s="25">
        <f t="shared" si="24"/>
        <v>0</v>
      </c>
      <c r="R51" s="25">
        <f t="shared" si="24"/>
        <v>6.7</v>
      </c>
      <c r="S51" s="25">
        <f t="shared" si="24"/>
        <v>0</v>
      </c>
      <c r="T51" s="25">
        <f t="shared" si="24"/>
        <v>1.1000000000000001</v>
      </c>
      <c r="U51" s="25">
        <f t="shared" si="24"/>
        <v>0.2</v>
      </c>
      <c r="V51" s="25">
        <f t="shared" si="24"/>
        <v>0</v>
      </c>
      <c r="W51" s="25">
        <f t="shared" si="24"/>
        <v>0</v>
      </c>
      <c r="X51" s="25">
        <f t="shared" si="24"/>
        <v>11.6</v>
      </c>
      <c r="Y51" s="25">
        <f t="shared" si="24"/>
        <v>0.7</v>
      </c>
      <c r="Z51" s="25">
        <f t="shared" si="24"/>
        <v>0</v>
      </c>
      <c r="AA51" s="25">
        <f t="shared" si="24"/>
        <v>1.1000000000000001</v>
      </c>
      <c r="AB51" s="25">
        <f t="shared" si="24"/>
        <v>21.400000000000002</v>
      </c>
      <c r="AC51" s="25">
        <f t="shared" si="1"/>
        <v>0.90000000000000213</v>
      </c>
      <c r="AD51" s="38">
        <v>0</v>
      </c>
      <c r="AE51" s="23"/>
      <c r="AF51" s="23"/>
      <c r="AG51" s="23"/>
      <c r="AH51" s="23"/>
      <c r="AI51" s="19"/>
      <c r="AJ51" s="19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</row>
    <row r="52" spans="1:62" ht="18" customHeight="1">
      <c r="A52" s="14"/>
      <c r="B52" s="58" t="s">
        <v>62</v>
      </c>
      <c r="C52" s="41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20.3</v>
      </c>
      <c r="K52" s="41">
        <v>0.2</v>
      </c>
      <c r="L52" s="41">
        <v>0</v>
      </c>
      <c r="M52" s="41">
        <v>0</v>
      </c>
      <c r="N52" s="41">
        <v>0</v>
      </c>
      <c r="O52" s="30">
        <f>SUM(C52:N52)</f>
        <v>20.5</v>
      </c>
      <c r="P52" s="41">
        <v>0</v>
      </c>
      <c r="Q52" s="41">
        <v>0</v>
      </c>
      <c r="R52" s="41">
        <v>6.7</v>
      </c>
      <c r="S52" s="41">
        <v>0</v>
      </c>
      <c r="T52" s="41">
        <v>1.1000000000000001</v>
      </c>
      <c r="U52" s="41">
        <v>0.2</v>
      </c>
      <c r="V52" s="41">
        <v>0</v>
      </c>
      <c r="W52" s="41">
        <v>0</v>
      </c>
      <c r="X52" s="41">
        <v>11.6</v>
      </c>
      <c r="Y52" s="41">
        <v>0.7</v>
      </c>
      <c r="Z52" s="41">
        <v>0</v>
      </c>
      <c r="AA52" s="41">
        <v>1.1000000000000001</v>
      </c>
      <c r="AB52" s="30">
        <f>SUM(P52:AA52)</f>
        <v>21.400000000000002</v>
      </c>
      <c r="AC52" s="29">
        <f t="shared" si="1"/>
        <v>0.90000000000000213</v>
      </c>
      <c r="AD52" s="38">
        <v>0</v>
      </c>
      <c r="AE52" s="23"/>
      <c r="AF52" s="23"/>
      <c r="AG52" s="23"/>
      <c r="AH52" s="23"/>
      <c r="AI52" s="19"/>
      <c r="AJ52" s="19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</row>
    <row r="53" spans="1:62" ht="21" customHeight="1" thickBot="1">
      <c r="A53" s="14"/>
      <c r="B53" s="59" t="s">
        <v>63</v>
      </c>
      <c r="C53" s="60">
        <f t="shared" ref="C53:AB53" si="25">+C51+C8</f>
        <v>1485.5000000000002</v>
      </c>
      <c r="D53" s="60">
        <f t="shared" si="25"/>
        <v>1734.8</v>
      </c>
      <c r="E53" s="60">
        <f t="shared" si="25"/>
        <v>1918.7999999999997</v>
      </c>
      <c r="F53" s="60">
        <f t="shared" si="25"/>
        <v>2102.1999999999998</v>
      </c>
      <c r="G53" s="60">
        <f t="shared" si="25"/>
        <v>2588.9000000000005</v>
      </c>
      <c r="H53" s="60">
        <f t="shared" si="25"/>
        <v>6655.2999999999993</v>
      </c>
      <c r="I53" s="60">
        <f t="shared" si="25"/>
        <v>2015.3</v>
      </c>
      <c r="J53" s="60">
        <f t="shared" si="25"/>
        <v>4165.4000000000005</v>
      </c>
      <c r="K53" s="60">
        <f t="shared" si="25"/>
        <v>3711.1</v>
      </c>
      <c r="L53" s="60">
        <f t="shared" si="25"/>
        <v>3084</v>
      </c>
      <c r="M53" s="60">
        <f t="shared" si="25"/>
        <v>2229.1000000000004</v>
      </c>
      <c r="N53" s="60">
        <f t="shared" si="25"/>
        <v>3952.4000000000005</v>
      </c>
      <c r="O53" s="60">
        <f t="shared" si="25"/>
        <v>35642.800000000003</v>
      </c>
      <c r="P53" s="60">
        <f t="shared" si="25"/>
        <v>3846.2000000000003</v>
      </c>
      <c r="Q53" s="60">
        <f t="shared" si="25"/>
        <v>2157.9</v>
      </c>
      <c r="R53" s="60">
        <f t="shared" si="25"/>
        <v>1883.4</v>
      </c>
      <c r="S53" s="60">
        <f t="shared" si="25"/>
        <v>1763.1000000000001</v>
      </c>
      <c r="T53" s="60">
        <f t="shared" si="25"/>
        <v>1995.1</v>
      </c>
      <c r="U53" s="60">
        <f t="shared" si="25"/>
        <v>4529</v>
      </c>
      <c r="V53" s="60">
        <f t="shared" si="25"/>
        <v>1971.1000000000001</v>
      </c>
      <c r="W53" s="60">
        <f t="shared" si="25"/>
        <v>2337.5</v>
      </c>
      <c r="X53" s="60">
        <f t="shared" si="25"/>
        <v>2886.9999999999995</v>
      </c>
      <c r="Y53" s="60">
        <f t="shared" si="25"/>
        <v>3098.7</v>
      </c>
      <c r="Z53" s="60">
        <f t="shared" si="25"/>
        <v>2943.1000000000004</v>
      </c>
      <c r="AA53" s="60">
        <f t="shared" si="25"/>
        <v>5229.1000000000004</v>
      </c>
      <c r="AB53" s="60">
        <f t="shared" si="25"/>
        <v>34641.200000000004</v>
      </c>
      <c r="AC53" s="60">
        <f t="shared" si="1"/>
        <v>-1001.5999999999985</v>
      </c>
      <c r="AD53" s="61">
        <f t="shared" ref="AD53:AD63" si="26">+AC53/O53*100</f>
        <v>-2.8101047055786821</v>
      </c>
      <c r="AE53" s="23"/>
      <c r="AF53" s="23"/>
      <c r="AG53" s="23"/>
      <c r="AH53" s="23"/>
      <c r="AI53" s="19"/>
      <c r="AJ53" s="19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</row>
    <row r="54" spans="1:62" ht="18" customHeight="1" thickTop="1">
      <c r="A54" s="14"/>
      <c r="B54" s="24" t="s">
        <v>64</v>
      </c>
      <c r="C54" s="25">
        <f>+[1]PP!C85</f>
        <v>28.2</v>
      </c>
      <c r="D54" s="25">
        <f>+[1]PP!D85</f>
        <v>262.5</v>
      </c>
      <c r="E54" s="25">
        <f>+[1]PP!E85</f>
        <v>162.30000000000001</v>
      </c>
      <c r="F54" s="25">
        <f>+[1]PP!F85</f>
        <v>75</v>
      </c>
      <c r="G54" s="25">
        <f>+[1]PP!G85</f>
        <v>4.7</v>
      </c>
      <c r="H54" s="25">
        <f>+[1]PP!H85</f>
        <v>8.3000000000000007</v>
      </c>
      <c r="I54" s="25">
        <f>+[1]PP!I85</f>
        <v>68.400000000000006</v>
      </c>
      <c r="J54" s="25">
        <f>+[1]PP!J85</f>
        <v>166.9</v>
      </c>
      <c r="K54" s="25">
        <f>+[1]PP!K85</f>
        <v>34.5</v>
      </c>
      <c r="L54" s="25">
        <f>+[1]PP!L85</f>
        <v>156.80000000000001</v>
      </c>
      <c r="M54" s="25">
        <f>+[1]PP!M85</f>
        <v>369.5</v>
      </c>
      <c r="N54" s="25">
        <f>+[1]PP!N85</f>
        <v>509.2</v>
      </c>
      <c r="O54" s="36">
        <f>SUM(C54:N54)</f>
        <v>1846.3</v>
      </c>
      <c r="P54" s="25">
        <f>+[1]PP!P85</f>
        <v>41.1</v>
      </c>
      <c r="Q54" s="25">
        <f>+[1]PP!Q85</f>
        <v>29</v>
      </c>
      <c r="R54" s="25">
        <f>+[1]PP!R85</f>
        <v>68.599999999999994</v>
      </c>
      <c r="S54" s="25">
        <f>+[1]PP!S85</f>
        <v>7.6</v>
      </c>
      <c r="T54" s="25">
        <f>+[1]PP!T85</f>
        <v>23.2</v>
      </c>
      <c r="U54" s="25">
        <f>+[1]PP!U85</f>
        <v>44.9</v>
      </c>
      <c r="V54" s="25">
        <f>+[1]PP!V85</f>
        <v>14</v>
      </c>
      <c r="W54" s="25">
        <f>+[1]PP!W85</f>
        <v>62.3</v>
      </c>
      <c r="X54" s="25">
        <f>+[1]PP!X85</f>
        <v>5.9</v>
      </c>
      <c r="Y54" s="25">
        <f>+[1]PP!Y85</f>
        <v>60.6</v>
      </c>
      <c r="Z54" s="25">
        <f>+[1]PP!Z85</f>
        <v>2.2999999999999998</v>
      </c>
      <c r="AA54" s="25">
        <f>+[1]PP!AA85</f>
        <v>605.6</v>
      </c>
      <c r="AB54" s="36">
        <f>SUM(P54:AA54)</f>
        <v>965.1</v>
      </c>
      <c r="AC54" s="35">
        <f t="shared" si="1"/>
        <v>-881.19999999999993</v>
      </c>
      <c r="AD54" s="36">
        <f t="shared" si="26"/>
        <v>-47.727888208850125</v>
      </c>
      <c r="AE54" s="23"/>
      <c r="AF54" s="23"/>
      <c r="AG54" s="23"/>
      <c r="AH54" s="23"/>
      <c r="AI54" s="19"/>
      <c r="AJ54" s="19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</row>
    <row r="55" spans="1:62" ht="18" customHeight="1">
      <c r="A55" s="14"/>
      <c r="B55" s="24" t="s">
        <v>65</v>
      </c>
      <c r="C55" s="62">
        <f t="shared" ref="C55:AB55" si="27">+C59+C56</f>
        <v>56092.200000000004</v>
      </c>
      <c r="D55" s="62">
        <f t="shared" si="27"/>
        <v>8627.5999999999985</v>
      </c>
      <c r="E55" s="62">
        <f t="shared" si="27"/>
        <v>16829.5</v>
      </c>
      <c r="F55" s="62">
        <f t="shared" si="27"/>
        <v>20688.400000000001</v>
      </c>
      <c r="G55" s="62">
        <f t="shared" si="27"/>
        <v>16454.900000000001</v>
      </c>
      <c r="H55" s="62">
        <f t="shared" si="27"/>
        <v>29986.2</v>
      </c>
      <c r="I55" s="62">
        <f t="shared" si="27"/>
        <v>151.9</v>
      </c>
      <c r="J55" s="62">
        <f t="shared" si="27"/>
        <v>8901.2999999999993</v>
      </c>
      <c r="K55" s="62">
        <f t="shared" si="27"/>
        <v>6095.7</v>
      </c>
      <c r="L55" s="62">
        <f t="shared" si="27"/>
        <v>5350</v>
      </c>
      <c r="M55" s="62">
        <f t="shared" si="27"/>
        <v>1971.9</v>
      </c>
      <c r="N55" s="62">
        <f t="shared" si="27"/>
        <v>17886</v>
      </c>
      <c r="O55" s="62">
        <f t="shared" si="27"/>
        <v>189035.59999999998</v>
      </c>
      <c r="P55" s="62">
        <f t="shared" si="27"/>
        <v>7393.4</v>
      </c>
      <c r="Q55" s="62">
        <f t="shared" si="27"/>
        <v>90867.299999999988</v>
      </c>
      <c r="R55" s="62">
        <f t="shared" si="27"/>
        <v>230.5</v>
      </c>
      <c r="S55" s="62">
        <f t="shared" si="27"/>
        <v>172.1</v>
      </c>
      <c r="T55" s="62">
        <f t="shared" si="27"/>
        <v>712.19999999999993</v>
      </c>
      <c r="U55" s="62">
        <f t="shared" si="27"/>
        <v>223.70000000000002</v>
      </c>
      <c r="V55" s="62">
        <f t="shared" si="27"/>
        <v>65497.599999999999</v>
      </c>
      <c r="W55" s="62">
        <f t="shared" si="27"/>
        <v>10094.5</v>
      </c>
      <c r="X55" s="62">
        <f t="shared" si="27"/>
        <v>393</v>
      </c>
      <c r="Y55" s="62">
        <f t="shared" si="27"/>
        <v>5378.3</v>
      </c>
      <c r="Z55" s="62">
        <f t="shared" si="27"/>
        <v>6543.2</v>
      </c>
      <c r="AA55" s="62">
        <f t="shared" si="27"/>
        <v>30039.9</v>
      </c>
      <c r="AB55" s="62">
        <f t="shared" si="27"/>
        <v>217545.7</v>
      </c>
      <c r="AC55" s="62">
        <f t="shared" si="1"/>
        <v>28510.100000000035</v>
      </c>
      <c r="AD55" s="63">
        <f t="shared" si="26"/>
        <v>15.081868177211085</v>
      </c>
      <c r="AE55" s="23"/>
      <c r="AF55" s="23"/>
      <c r="AG55" s="23"/>
      <c r="AH55" s="23"/>
      <c r="AI55" s="19"/>
      <c r="AJ55" s="19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</row>
    <row r="56" spans="1:62" ht="18" customHeight="1">
      <c r="A56" s="14"/>
      <c r="B56" s="64" t="s">
        <v>66</v>
      </c>
      <c r="C56" s="65">
        <f t="shared" ref="C56:Z56" si="28">+C57</f>
        <v>0</v>
      </c>
      <c r="D56" s="65">
        <f t="shared" si="28"/>
        <v>29.8</v>
      </c>
      <c r="E56" s="65">
        <f t="shared" si="28"/>
        <v>0</v>
      </c>
      <c r="F56" s="65">
        <f t="shared" si="28"/>
        <v>34.700000000000003</v>
      </c>
      <c r="G56" s="65">
        <f t="shared" si="28"/>
        <v>0</v>
      </c>
      <c r="H56" s="65">
        <f t="shared" si="28"/>
        <v>0</v>
      </c>
      <c r="I56" s="65">
        <f t="shared" si="28"/>
        <v>0</v>
      </c>
      <c r="J56" s="65">
        <f t="shared" si="28"/>
        <v>30.5</v>
      </c>
      <c r="K56" s="65">
        <f t="shared" si="28"/>
        <v>0</v>
      </c>
      <c r="L56" s="65">
        <f t="shared" si="28"/>
        <v>0</v>
      </c>
      <c r="M56" s="65">
        <f t="shared" si="28"/>
        <v>26.4</v>
      </c>
      <c r="N56" s="65">
        <f t="shared" si="28"/>
        <v>0</v>
      </c>
      <c r="O56" s="65">
        <f t="shared" si="28"/>
        <v>121.4</v>
      </c>
      <c r="P56" s="65">
        <f t="shared" si="28"/>
        <v>0</v>
      </c>
      <c r="Q56" s="65">
        <f t="shared" si="28"/>
        <v>32.9</v>
      </c>
      <c r="R56" s="65">
        <f t="shared" si="28"/>
        <v>0</v>
      </c>
      <c r="S56" s="65">
        <f t="shared" si="28"/>
        <v>0</v>
      </c>
      <c r="T56" s="65">
        <f t="shared" si="28"/>
        <v>0</v>
      </c>
      <c r="U56" s="65">
        <f t="shared" si="28"/>
        <v>0</v>
      </c>
      <c r="V56" s="65">
        <f t="shared" si="28"/>
        <v>30.7</v>
      </c>
      <c r="W56" s="65">
        <f t="shared" si="28"/>
        <v>31.6</v>
      </c>
      <c r="X56" s="65">
        <f t="shared" si="28"/>
        <v>42.5</v>
      </c>
      <c r="Y56" s="65">
        <f t="shared" si="28"/>
        <v>31</v>
      </c>
      <c r="Z56" s="65">
        <f t="shared" si="28"/>
        <v>0</v>
      </c>
      <c r="AA56" s="65">
        <f>+AA57+AA58</f>
        <v>1281.3</v>
      </c>
      <c r="AB56" s="65">
        <f>+AB57+AB58</f>
        <v>1450</v>
      </c>
      <c r="AC56" s="65">
        <f t="shared" si="1"/>
        <v>1328.6</v>
      </c>
      <c r="AD56" s="66">
        <f t="shared" si="26"/>
        <v>1094.3986820428336</v>
      </c>
      <c r="AE56" s="23"/>
      <c r="AF56" s="23"/>
      <c r="AG56" s="23"/>
      <c r="AH56" s="23"/>
      <c r="AI56" s="19"/>
      <c r="AJ56" s="19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</row>
    <row r="57" spans="1:62" ht="18" customHeight="1">
      <c r="A57" s="14"/>
      <c r="B57" s="67" t="s">
        <v>67</v>
      </c>
      <c r="C57" s="68">
        <f>+[1]PP!C88</f>
        <v>0</v>
      </c>
      <c r="D57" s="68">
        <f>+[1]PP!D88</f>
        <v>29.8</v>
      </c>
      <c r="E57" s="68">
        <f>+[1]PP!E88</f>
        <v>0</v>
      </c>
      <c r="F57" s="68">
        <f>+[1]PP!F88</f>
        <v>34.700000000000003</v>
      </c>
      <c r="G57" s="68">
        <f>+[1]PP!G88</f>
        <v>0</v>
      </c>
      <c r="H57" s="68">
        <f>+[1]PP!H88</f>
        <v>0</v>
      </c>
      <c r="I57" s="68">
        <f>+[1]PP!I88</f>
        <v>0</v>
      </c>
      <c r="J57" s="68">
        <f>+[1]PP!J88</f>
        <v>30.5</v>
      </c>
      <c r="K57" s="68">
        <f>+[1]PP!K88</f>
        <v>0</v>
      </c>
      <c r="L57" s="68">
        <f>+[1]PP!L88</f>
        <v>0</v>
      </c>
      <c r="M57" s="68">
        <f>+[1]PP!M88</f>
        <v>26.4</v>
      </c>
      <c r="N57" s="68">
        <f>+[1]PP!N88</f>
        <v>0</v>
      </c>
      <c r="O57" s="69">
        <f>SUM(C57:N57)</f>
        <v>121.4</v>
      </c>
      <c r="P57" s="68">
        <f>+[1]PP!P88</f>
        <v>0</v>
      </c>
      <c r="Q57" s="68">
        <f>+[1]PP!Q88</f>
        <v>32.9</v>
      </c>
      <c r="R57" s="68">
        <f>+[1]PP!R88</f>
        <v>0</v>
      </c>
      <c r="S57" s="68">
        <f>+[1]PP!S88</f>
        <v>0</v>
      </c>
      <c r="T57" s="68">
        <f>+[1]PP!T88</f>
        <v>0</v>
      </c>
      <c r="U57" s="68">
        <f>+[1]PP!U88</f>
        <v>0</v>
      </c>
      <c r="V57" s="68">
        <f>+[1]PP!V88</f>
        <v>30.7</v>
      </c>
      <c r="W57" s="68">
        <f>+[1]PP!W88</f>
        <v>31.6</v>
      </c>
      <c r="X57" s="68">
        <f>+[1]PP!X88</f>
        <v>42.5</v>
      </c>
      <c r="Y57" s="68">
        <f>+[1]PP!Y88</f>
        <v>31</v>
      </c>
      <c r="Z57" s="68">
        <f>+[1]PP!Z88</f>
        <v>0</v>
      </c>
      <c r="AA57" s="68">
        <f>+[1]PP!AA88</f>
        <v>0</v>
      </c>
      <c r="AB57" s="69">
        <f>SUM(P57:AA57)</f>
        <v>168.7</v>
      </c>
      <c r="AC57" s="68">
        <f t="shared" si="1"/>
        <v>47.299999999999983</v>
      </c>
      <c r="AD57" s="69">
        <f t="shared" si="26"/>
        <v>38.962108731466209</v>
      </c>
      <c r="AE57" s="23"/>
      <c r="AF57" s="23"/>
      <c r="AG57" s="23"/>
      <c r="AH57" s="23"/>
      <c r="AI57" s="19"/>
      <c r="AJ57" s="19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</row>
    <row r="58" spans="1:62" ht="18" customHeight="1">
      <c r="A58" s="14"/>
      <c r="B58" s="67" t="s">
        <v>68</v>
      </c>
      <c r="C58" s="68">
        <f>+[1]PP!C89</f>
        <v>0</v>
      </c>
      <c r="D58" s="68">
        <f>+[1]PP!D89</f>
        <v>0</v>
      </c>
      <c r="E58" s="68">
        <f>+[1]PP!E89</f>
        <v>0</v>
      </c>
      <c r="F58" s="68">
        <f>+[1]PP!F89</f>
        <v>0</v>
      </c>
      <c r="G58" s="68">
        <f>+[1]PP!G89</f>
        <v>0</v>
      </c>
      <c r="H58" s="68">
        <f>+[1]PP!H89</f>
        <v>0</v>
      </c>
      <c r="I58" s="68">
        <f>+[1]PP!I89</f>
        <v>0</v>
      </c>
      <c r="J58" s="68">
        <f>+[1]PP!J89</f>
        <v>0</v>
      </c>
      <c r="K58" s="68">
        <f>+[1]PP!K89</f>
        <v>0</v>
      </c>
      <c r="L58" s="68">
        <f>+[1]PP!L89</f>
        <v>0</v>
      </c>
      <c r="M58" s="68">
        <f>+[1]PP!M89</f>
        <v>0</v>
      </c>
      <c r="N58" s="68">
        <f>+[1]PP!N89</f>
        <v>0</v>
      </c>
      <c r="O58" s="69">
        <f>SUM(C58:N58)</f>
        <v>0</v>
      </c>
      <c r="P58" s="68">
        <f>+[1]PP!P89</f>
        <v>0</v>
      </c>
      <c r="Q58" s="68">
        <f>+[1]PP!Q89</f>
        <v>0</v>
      </c>
      <c r="R58" s="68">
        <f>+[1]PP!R89</f>
        <v>0</v>
      </c>
      <c r="S58" s="68">
        <f>+[1]PP!S89</f>
        <v>0</v>
      </c>
      <c r="T58" s="68">
        <f>+[1]PP!T89</f>
        <v>0</v>
      </c>
      <c r="U58" s="68">
        <f>+[1]PP!U89</f>
        <v>0</v>
      </c>
      <c r="V58" s="68">
        <f>+[1]PP!V89</f>
        <v>0</v>
      </c>
      <c r="W58" s="68">
        <f>+[1]PP!W89</f>
        <v>0</v>
      </c>
      <c r="X58" s="68">
        <f>+[1]PP!X89</f>
        <v>0</v>
      </c>
      <c r="Y58" s="68">
        <f>+[1]PP!Y89</f>
        <v>0</v>
      </c>
      <c r="Z58" s="68">
        <f>+[1]PP!Z89</f>
        <v>0</v>
      </c>
      <c r="AA58" s="68">
        <f>+[1]PP!AA89</f>
        <v>1281.3</v>
      </c>
      <c r="AB58" s="69">
        <f>SUM(P58:AA58)</f>
        <v>1281.3</v>
      </c>
      <c r="AC58" s="68">
        <f t="shared" si="1"/>
        <v>1281.3</v>
      </c>
      <c r="AD58" s="38">
        <v>0</v>
      </c>
      <c r="AE58" s="23"/>
      <c r="AF58" s="23"/>
      <c r="AG58" s="23"/>
      <c r="AH58" s="23"/>
      <c r="AI58" s="19"/>
      <c r="AJ58" s="19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</row>
    <row r="59" spans="1:62" ht="18" customHeight="1">
      <c r="A59" s="14"/>
      <c r="B59" s="64" t="s">
        <v>69</v>
      </c>
      <c r="C59" s="65">
        <f t="shared" ref="C59:AB59" si="29">+C60+C62</f>
        <v>56092.200000000004</v>
      </c>
      <c r="D59" s="65">
        <f t="shared" si="29"/>
        <v>8597.7999999999993</v>
      </c>
      <c r="E59" s="65">
        <f t="shared" si="29"/>
        <v>16829.5</v>
      </c>
      <c r="F59" s="65">
        <f t="shared" si="29"/>
        <v>20653.7</v>
      </c>
      <c r="G59" s="65">
        <f t="shared" si="29"/>
        <v>16454.900000000001</v>
      </c>
      <c r="H59" s="65">
        <f t="shared" si="29"/>
        <v>29986.2</v>
      </c>
      <c r="I59" s="65">
        <f t="shared" si="29"/>
        <v>151.9</v>
      </c>
      <c r="J59" s="65">
        <f t="shared" si="29"/>
        <v>8870.7999999999993</v>
      </c>
      <c r="K59" s="65">
        <f t="shared" si="29"/>
        <v>6095.7</v>
      </c>
      <c r="L59" s="65">
        <f t="shared" si="29"/>
        <v>5350</v>
      </c>
      <c r="M59" s="65">
        <f t="shared" si="29"/>
        <v>1945.5</v>
      </c>
      <c r="N59" s="65">
        <f t="shared" si="29"/>
        <v>17886</v>
      </c>
      <c r="O59" s="65">
        <f t="shared" si="29"/>
        <v>188914.19999999998</v>
      </c>
      <c r="P59" s="65">
        <f t="shared" si="29"/>
        <v>7393.4</v>
      </c>
      <c r="Q59" s="65">
        <f t="shared" si="29"/>
        <v>90834.4</v>
      </c>
      <c r="R59" s="65">
        <f t="shared" si="29"/>
        <v>230.5</v>
      </c>
      <c r="S59" s="65">
        <f t="shared" si="29"/>
        <v>172.1</v>
      </c>
      <c r="T59" s="65">
        <f t="shared" si="29"/>
        <v>712.19999999999993</v>
      </c>
      <c r="U59" s="65">
        <f t="shared" si="29"/>
        <v>223.70000000000002</v>
      </c>
      <c r="V59" s="65">
        <f t="shared" si="29"/>
        <v>65466.9</v>
      </c>
      <c r="W59" s="65">
        <f t="shared" si="29"/>
        <v>10062.9</v>
      </c>
      <c r="X59" s="65">
        <f t="shared" si="29"/>
        <v>350.5</v>
      </c>
      <c r="Y59" s="65">
        <f t="shared" si="29"/>
        <v>5347.3</v>
      </c>
      <c r="Z59" s="65">
        <f t="shared" si="29"/>
        <v>6543.2</v>
      </c>
      <c r="AA59" s="65">
        <f t="shared" si="29"/>
        <v>28758.600000000002</v>
      </c>
      <c r="AB59" s="65">
        <f t="shared" si="29"/>
        <v>216095.7</v>
      </c>
      <c r="AC59" s="65">
        <f t="shared" si="1"/>
        <v>27181.500000000029</v>
      </c>
      <c r="AD59" s="69">
        <f t="shared" si="26"/>
        <v>14.388277853120639</v>
      </c>
      <c r="AE59" s="23"/>
      <c r="AF59" s="23"/>
      <c r="AG59" s="23"/>
      <c r="AH59" s="23"/>
      <c r="AI59" s="19"/>
      <c r="AJ59" s="19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</row>
    <row r="60" spans="1:62" ht="18" customHeight="1">
      <c r="A60" s="14"/>
      <c r="B60" s="70" t="s">
        <v>70</v>
      </c>
      <c r="C60" s="71">
        <f t="shared" ref="C60:AB60" si="30">+C61</f>
        <v>0</v>
      </c>
      <c r="D60" s="71">
        <f t="shared" si="30"/>
        <v>2000</v>
      </c>
      <c r="E60" s="71">
        <f t="shared" si="30"/>
        <v>1500</v>
      </c>
      <c r="F60" s="71">
        <f t="shared" si="30"/>
        <v>150</v>
      </c>
      <c r="G60" s="71">
        <f t="shared" si="30"/>
        <v>0</v>
      </c>
      <c r="H60" s="71">
        <f t="shared" si="30"/>
        <v>2750</v>
      </c>
      <c r="I60" s="71">
        <f t="shared" si="30"/>
        <v>0</v>
      </c>
      <c r="J60" s="71">
        <f t="shared" si="30"/>
        <v>0</v>
      </c>
      <c r="K60" s="71">
        <f t="shared" si="30"/>
        <v>0</v>
      </c>
      <c r="L60" s="71">
        <f t="shared" si="30"/>
        <v>0</v>
      </c>
      <c r="M60" s="71">
        <f t="shared" si="30"/>
        <v>0</v>
      </c>
      <c r="N60" s="71">
        <f t="shared" si="30"/>
        <v>0</v>
      </c>
      <c r="O60" s="71">
        <f t="shared" si="30"/>
        <v>6400</v>
      </c>
      <c r="P60" s="71">
        <f t="shared" si="30"/>
        <v>0</v>
      </c>
      <c r="Q60" s="71">
        <f t="shared" si="30"/>
        <v>0</v>
      </c>
      <c r="R60" s="71">
        <f t="shared" si="30"/>
        <v>0</v>
      </c>
      <c r="S60" s="71">
        <f t="shared" si="30"/>
        <v>0</v>
      </c>
      <c r="T60" s="71">
        <f t="shared" si="30"/>
        <v>0</v>
      </c>
      <c r="U60" s="71">
        <f t="shared" si="30"/>
        <v>0</v>
      </c>
      <c r="V60" s="71">
        <f t="shared" si="30"/>
        <v>0</v>
      </c>
      <c r="W60" s="71">
        <f t="shared" si="30"/>
        <v>0</v>
      </c>
      <c r="X60" s="71">
        <f t="shared" si="30"/>
        <v>0</v>
      </c>
      <c r="Y60" s="71">
        <f t="shared" si="30"/>
        <v>0</v>
      </c>
      <c r="Z60" s="71">
        <f t="shared" si="30"/>
        <v>0</v>
      </c>
      <c r="AA60" s="71">
        <f t="shared" si="30"/>
        <v>0</v>
      </c>
      <c r="AB60" s="71">
        <f t="shared" si="30"/>
        <v>0</v>
      </c>
      <c r="AC60" s="72">
        <f t="shared" si="1"/>
        <v>-6400</v>
      </c>
      <c r="AD60" s="73">
        <f t="shared" si="26"/>
        <v>-100</v>
      </c>
      <c r="AE60" s="23"/>
      <c r="AF60" s="23"/>
      <c r="AG60" s="23"/>
      <c r="AH60" s="23"/>
      <c r="AI60" s="19"/>
      <c r="AJ60" s="19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</row>
    <row r="61" spans="1:62" ht="18" customHeight="1">
      <c r="A61" s="14"/>
      <c r="B61" s="32" t="s">
        <v>71</v>
      </c>
      <c r="C61" s="68">
        <f>+[1]PP!C92</f>
        <v>0</v>
      </c>
      <c r="D61" s="68">
        <f>+[1]PP!D92</f>
        <v>2000</v>
      </c>
      <c r="E61" s="68">
        <f>+[1]PP!E92</f>
        <v>1500</v>
      </c>
      <c r="F61" s="68">
        <f>+[1]PP!F92</f>
        <v>150</v>
      </c>
      <c r="G61" s="68">
        <f>+[1]PP!G92</f>
        <v>0</v>
      </c>
      <c r="H61" s="68">
        <f>+[1]PP!H92</f>
        <v>2750</v>
      </c>
      <c r="I61" s="68">
        <f>+[1]PP!I92</f>
        <v>0</v>
      </c>
      <c r="J61" s="68">
        <f>+[1]PP!J92</f>
        <v>0</v>
      </c>
      <c r="K61" s="68">
        <f>+[1]PP!K92</f>
        <v>0</v>
      </c>
      <c r="L61" s="68">
        <f>+[1]PP!L92</f>
        <v>0</v>
      </c>
      <c r="M61" s="68">
        <f>+[1]PP!M92</f>
        <v>0</v>
      </c>
      <c r="N61" s="68">
        <f>+[1]PP!N92</f>
        <v>0</v>
      </c>
      <c r="O61" s="69">
        <f>SUM(C61:N61)</f>
        <v>6400</v>
      </c>
      <c r="P61" s="68">
        <f>+[1]PP!P92</f>
        <v>0</v>
      </c>
      <c r="Q61" s="68">
        <f>+[1]PP!Q92</f>
        <v>0</v>
      </c>
      <c r="R61" s="68">
        <f>+[1]PP!R92</f>
        <v>0</v>
      </c>
      <c r="S61" s="68">
        <f>+[1]PP!S92</f>
        <v>0</v>
      </c>
      <c r="T61" s="68">
        <f>+[1]PP!T92</f>
        <v>0</v>
      </c>
      <c r="U61" s="68">
        <f>+[1]PP!U92</f>
        <v>0</v>
      </c>
      <c r="V61" s="68">
        <f>+[1]PP!V92</f>
        <v>0</v>
      </c>
      <c r="W61" s="68">
        <f>+[1]PP!W92</f>
        <v>0</v>
      </c>
      <c r="X61" s="68">
        <f>+[1]PP!X92</f>
        <v>0</v>
      </c>
      <c r="Y61" s="68">
        <f>+[1]PP!Y92</f>
        <v>0</v>
      </c>
      <c r="Z61" s="68">
        <f>+[1]PP!Z92</f>
        <v>0</v>
      </c>
      <c r="AA61" s="68">
        <f>+[1]PP!AA92</f>
        <v>0</v>
      </c>
      <c r="AB61" s="69">
        <f>SUM(P61:AA61)</f>
        <v>0</v>
      </c>
      <c r="AC61" s="29">
        <f t="shared" si="1"/>
        <v>-6400</v>
      </c>
      <c r="AD61" s="69">
        <f t="shared" si="26"/>
        <v>-100</v>
      </c>
      <c r="AE61" s="23"/>
      <c r="AF61" s="23"/>
      <c r="AG61" s="23"/>
      <c r="AH61" s="23"/>
      <c r="AI61" s="19"/>
      <c r="AJ61" s="19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</row>
    <row r="62" spans="1:62" ht="18" customHeight="1">
      <c r="A62" s="14"/>
      <c r="B62" s="70" t="s">
        <v>72</v>
      </c>
      <c r="C62" s="71">
        <f t="shared" ref="C62:N62" si="31">+C65+C68</f>
        <v>56092.200000000004</v>
      </c>
      <c r="D62" s="71">
        <f t="shared" si="31"/>
        <v>6597.8</v>
      </c>
      <c r="E62" s="71">
        <f t="shared" si="31"/>
        <v>15329.5</v>
      </c>
      <c r="F62" s="71">
        <f t="shared" si="31"/>
        <v>20503.7</v>
      </c>
      <c r="G62" s="71">
        <f t="shared" si="31"/>
        <v>16454.900000000001</v>
      </c>
      <c r="H62" s="71">
        <f t="shared" si="31"/>
        <v>27236.2</v>
      </c>
      <c r="I62" s="71">
        <f t="shared" si="31"/>
        <v>151.9</v>
      </c>
      <c r="J62" s="71">
        <f t="shared" si="31"/>
        <v>8870.7999999999993</v>
      </c>
      <c r="K62" s="71">
        <f t="shared" si="31"/>
        <v>6095.7</v>
      </c>
      <c r="L62" s="71">
        <f t="shared" si="31"/>
        <v>5350</v>
      </c>
      <c r="M62" s="71">
        <f t="shared" si="31"/>
        <v>1945.5</v>
      </c>
      <c r="N62" s="71">
        <f t="shared" si="31"/>
        <v>17886</v>
      </c>
      <c r="O62" s="71">
        <f>+O65+O68+O64</f>
        <v>182514.19999999998</v>
      </c>
      <c r="P62" s="71">
        <f t="shared" ref="P62:AB62" si="32">+P65+P68</f>
        <v>7393.4</v>
      </c>
      <c r="Q62" s="71">
        <f t="shared" si="32"/>
        <v>90834.4</v>
      </c>
      <c r="R62" s="71">
        <f t="shared" si="32"/>
        <v>230.5</v>
      </c>
      <c r="S62" s="71">
        <f t="shared" si="32"/>
        <v>172.1</v>
      </c>
      <c r="T62" s="71">
        <f t="shared" si="32"/>
        <v>712.19999999999993</v>
      </c>
      <c r="U62" s="71">
        <f t="shared" si="32"/>
        <v>223.70000000000002</v>
      </c>
      <c r="V62" s="71">
        <f t="shared" si="32"/>
        <v>65466.9</v>
      </c>
      <c r="W62" s="71">
        <f t="shared" si="32"/>
        <v>10062.9</v>
      </c>
      <c r="X62" s="71">
        <f t="shared" si="32"/>
        <v>350.5</v>
      </c>
      <c r="Y62" s="71">
        <f t="shared" si="32"/>
        <v>5347.3</v>
      </c>
      <c r="Z62" s="71">
        <f t="shared" si="32"/>
        <v>6543.2</v>
      </c>
      <c r="AA62" s="71">
        <f t="shared" si="32"/>
        <v>28758.600000000002</v>
      </c>
      <c r="AB62" s="71">
        <f t="shared" si="32"/>
        <v>216095.7</v>
      </c>
      <c r="AC62" s="72">
        <f t="shared" si="1"/>
        <v>33581.500000000029</v>
      </c>
      <c r="AD62" s="73">
        <f t="shared" si="26"/>
        <v>18.399390294015497</v>
      </c>
      <c r="AE62" s="23"/>
      <c r="AF62" s="23"/>
      <c r="AG62" s="23"/>
      <c r="AH62" s="23"/>
      <c r="AI62" s="19"/>
      <c r="AJ62" s="19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</row>
    <row r="63" spans="1:62" ht="18" hidden="1" customHeight="1">
      <c r="A63" s="14"/>
      <c r="B63" s="74" t="s">
        <v>73</v>
      </c>
      <c r="C63" s="62">
        <v>0</v>
      </c>
      <c r="D63" s="62">
        <v>0</v>
      </c>
      <c r="E63" s="62">
        <v>0</v>
      </c>
      <c r="F63" s="62">
        <v>0</v>
      </c>
      <c r="G63" s="62">
        <v>0</v>
      </c>
      <c r="H63" s="62">
        <v>1</v>
      </c>
      <c r="I63" s="62">
        <v>0</v>
      </c>
      <c r="J63" s="62">
        <v>0</v>
      </c>
      <c r="K63" s="62">
        <v>1</v>
      </c>
      <c r="L63" s="62">
        <v>2</v>
      </c>
      <c r="M63" s="62">
        <v>3</v>
      </c>
      <c r="N63" s="62">
        <v>3</v>
      </c>
      <c r="O63" s="62">
        <v>0</v>
      </c>
      <c r="P63" s="62">
        <v>0</v>
      </c>
      <c r="Q63" s="62">
        <v>0</v>
      </c>
      <c r="R63" s="62">
        <v>0</v>
      </c>
      <c r="S63" s="62">
        <v>0</v>
      </c>
      <c r="T63" s="62">
        <v>0</v>
      </c>
      <c r="U63" s="62">
        <v>0</v>
      </c>
      <c r="V63" s="62">
        <v>0</v>
      </c>
      <c r="W63" s="62">
        <v>0</v>
      </c>
      <c r="X63" s="62">
        <v>0</v>
      </c>
      <c r="Y63" s="62">
        <v>0</v>
      </c>
      <c r="Z63" s="62">
        <v>0</v>
      </c>
      <c r="AA63" s="62">
        <v>0</v>
      </c>
      <c r="AB63" s="36">
        <f>SUM(P63:AA63)</f>
        <v>0</v>
      </c>
      <c r="AC63" s="35">
        <f t="shared" si="1"/>
        <v>0</v>
      </c>
      <c r="AD63" s="69" t="e">
        <f t="shared" si="26"/>
        <v>#DIV/0!</v>
      </c>
      <c r="AE63" s="23"/>
      <c r="AF63" s="23"/>
      <c r="AG63" s="23"/>
      <c r="AH63" s="23"/>
      <c r="AI63" s="19"/>
      <c r="AJ63" s="19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</row>
    <row r="64" spans="1:62" ht="18" customHeight="1">
      <c r="A64" s="14"/>
      <c r="B64" s="74" t="s">
        <v>73</v>
      </c>
      <c r="C64" s="62">
        <f>+[1]PP!C94</f>
        <v>0</v>
      </c>
      <c r="D64" s="62">
        <f>+[1]PP!D94</f>
        <v>0</v>
      </c>
      <c r="E64" s="62">
        <f>+[1]PP!E94</f>
        <v>0</v>
      </c>
      <c r="F64" s="62">
        <f>+[1]PP!F94</f>
        <v>0</v>
      </c>
      <c r="G64" s="62">
        <f>+[1]PP!G94</f>
        <v>0</v>
      </c>
      <c r="H64" s="62">
        <f>+[1]PP!H94</f>
        <v>0</v>
      </c>
      <c r="I64" s="62">
        <f>+[1]PP!I94</f>
        <v>0</v>
      </c>
      <c r="J64" s="62">
        <f>+[1]PP!J94</f>
        <v>0</v>
      </c>
      <c r="K64" s="62">
        <f>+[1]PP!K94</f>
        <v>0</v>
      </c>
      <c r="L64" s="62">
        <f>+[1]PP!L94</f>
        <v>0</v>
      </c>
      <c r="M64" s="62">
        <f>+[1]PP!M94</f>
        <v>0</v>
      </c>
      <c r="N64" s="62">
        <f>+[1]PP!N94</f>
        <v>0</v>
      </c>
      <c r="O64" s="36">
        <f>SUM(C64:N64)</f>
        <v>0</v>
      </c>
      <c r="P64" s="62">
        <v>0</v>
      </c>
      <c r="Q64" s="62">
        <v>0</v>
      </c>
      <c r="R64" s="62">
        <v>0</v>
      </c>
      <c r="S64" s="62">
        <v>0</v>
      </c>
      <c r="T64" s="62">
        <v>0</v>
      </c>
      <c r="U64" s="62">
        <v>0</v>
      </c>
      <c r="V64" s="62">
        <v>0</v>
      </c>
      <c r="W64" s="62">
        <v>0</v>
      </c>
      <c r="X64" s="62">
        <v>0</v>
      </c>
      <c r="Y64" s="62">
        <v>0</v>
      </c>
      <c r="Z64" s="62">
        <v>0</v>
      </c>
      <c r="AA64" s="62">
        <v>0</v>
      </c>
      <c r="AB64" s="36">
        <f>SUM(P64:AA64)</f>
        <v>0</v>
      </c>
      <c r="AC64" s="35">
        <f t="shared" si="1"/>
        <v>0</v>
      </c>
      <c r="AD64" s="75" t="s">
        <v>74</v>
      </c>
      <c r="AE64" s="23"/>
      <c r="AF64" s="23"/>
      <c r="AG64" s="23"/>
      <c r="AH64" s="23"/>
      <c r="AI64" s="19"/>
      <c r="AJ64" s="19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</row>
    <row r="65" spans="1:62" ht="18" customHeight="1">
      <c r="A65" s="14"/>
      <c r="B65" s="74" t="s">
        <v>75</v>
      </c>
      <c r="C65" s="62">
        <f t="shared" ref="C65:AB65" si="33">+C66+C67</f>
        <v>56069.4</v>
      </c>
      <c r="D65" s="62">
        <f t="shared" si="33"/>
        <v>6429.7</v>
      </c>
      <c r="E65" s="62">
        <f t="shared" si="33"/>
        <v>12825.8</v>
      </c>
      <c r="F65" s="62">
        <f t="shared" si="33"/>
        <v>20000</v>
      </c>
      <c r="G65" s="62">
        <f t="shared" si="33"/>
        <v>15373</v>
      </c>
      <c r="H65" s="62">
        <f t="shared" si="33"/>
        <v>26176.799999999999</v>
      </c>
      <c r="I65" s="62">
        <f t="shared" si="33"/>
        <v>0</v>
      </c>
      <c r="J65" s="62">
        <f t="shared" si="33"/>
        <v>7922</v>
      </c>
      <c r="K65" s="62">
        <f t="shared" si="33"/>
        <v>5818.8</v>
      </c>
      <c r="L65" s="62">
        <f t="shared" si="33"/>
        <v>4181.2</v>
      </c>
      <c r="M65" s="62">
        <f t="shared" si="33"/>
        <v>28.4</v>
      </c>
      <c r="N65" s="62">
        <f t="shared" si="33"/>
        <v>10000</v>
      </c>
      <c r="O65" s="62">
        <f t="shared" si="33"/>
        <v>164825.09999999998</v>
      </c>
      <c r="P65" s="62">
        <f t="shared" si="33"/>
        <v>7149.7</v>
      </c>
      <c r="Q65" s="62">
        <f t="shared" si="33"/>
        <v>90774.5</v>
      </c>
      <c r="R65" s="62">
        <f t="shared" si="33"/>
        <v>43.9</v>
      </c>
      <c r="S65" s="62">
        <f t="shared" si="33"/>
        <v>0</v>
      </c>
      <c r="T65" s="62">
        <f t="shared" si="33"/>
        <v>0</v>
      </c>
      <c r="U65" s="62">
        <f t="shared" si="33"/>
        <v>0</v>
      </c>
      <c r="V65" s="62">
        <f t="shared" si="33"/>
        <v>64366.8</v>
      </c>
      <c r="W65" s="62">
        <f t="shared" si="33"/>
        <v>10000</v>
      </c>
      <c r="X65" s="62">
        <f t="shared" si="33"/>
        <v>45</v>
      </c>
      <c r="Y65" s="62">
        <f t="shared" si="33"/>
        <v>4771.3</v>
      </c>
      <c r="Z65" s="62">
        <f t="shared" si="33"/>
        <v>4600</v>
      </c>
      <c r="AA65" s="62">
        <f t="shared" si="33"/>
        <v>0</v>
      </c>
      <c r="AB65" s="62">
        <f t="shared" si="33"/>
        <v>181751.2</v>
      </c>
      <c r="AC65" s="35">
        <f t="shared" si="1"/>
        <v>16926.100000000035</v>
      </c>
      <c r="AD65" s="63">
        <f>+AC65/O65*100</f>
        <v>10.269127699604027</v>
      </c>
      <c r="AE65" s="23"/>
      <c r="AF65" s="23"/>
      <c r="AG65" s="23"/>
      <c r="AH65" s="23"/>
      <c r="AI65" s="19"/>
      <c r="AJ65" s="19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</row>
    <row r="66" spans="1:62" ht="18" customHeight="1">
      <c r="A66" s="14"/>
      <c r="B66" s="76" t="s">
        <v>76</v>
      </c>
      <c r="C66" s="68">
        <f>+[1]PP!C96</f>
        <v>0</v>
      </c>
      <c r="D66" s="68">
        <f>+[1]PP!D96</f>
        <v>6379.2</v>
      </c>
      <c r="E66" s="68">
        <f>+[1]PP!E96</f>
        <v>12825.8</v>
      </c>
      <c r="F66" s="68">
        <f>+[1]PP!F96</f>
        <v>20000</v>
      </c>
      <c r="G66" s="68">
        <f>+[1]PP!G96</f>
        <v>15373</v>
      </c>
      <c r="H66" s="68">
        <f>+[1]PP!H96</f>
        <v>2500</v>
      </c>
      <c r="I66" s="68">
        <f>+[1]PP!I96</f>
        <v>0</v>
      </c>
      <c r="J66" s="68">
        <f>+[1]PP!J96</f>
        <v>7922</v>
      </c>
      <c r="K66" s="68">
        <f>+[1]PP!K96</f>
        <v>5818.8</v>
      </c>
      <c r="L66" s="68">
        <f>+[1]PP!L96</f>
        <v>4181.2</v>
      </c>
      <c r="M66" s="68">
        <f>+[1]PP!M96</f>
        <v>0</v>
      </c>
      <c r="N66" s="68">
        <f>+[1]PP!N96</f>
        <v>10000</v>
      </c>
      <c r="O66" s="30">
        <f>SUM(C66:N66)</f>
        <v>85000</v>
      </c>
      <c r="P66" s="68">
        <f>+[1]PP!P96</f>
        <v>7149.7</v>
      </c>
      <c r="Q66" s="68">
        <f>+[1]PP!Q96</f>
        <v>2000</v>
      </c>
      <c r="R66" s="68">
        <f>+[1]PP!R96</f>
        <v>0</v>
      </c>
      <c r="S66" s="68">
        <f>+[1]PP!S96</f>
        <v>0</v>
      </c>
      <c r="T66" s="68">
        <f>+[1]PP!T96</f>
        <v>0</v>
      </c>
      <c r="U66" s="68">
        <f>+[1]PP!U96</f>
        <v>0</v>
      </c>
      <c r="V66" s="68">
        <f>+[1]PP!V96</f>
        <v>0</v>
      </c>
      <c r="W66" s="68">
        <f>+[1]PP!W96</f>
        <v>10000</v>
      </c>
      <c r="X66" s="68">
        <f>+[1]PP!X96</f>
        <v>0</v>
      </c>
      <c r="Y66" s="68">
        <f>+[1]PP!Y96</f>
        <v>4771.3</v>
      </c>
      <c r="Z66" s="68">
        <f>+[1]PP!Z96</f>
        <v>4600</v>
      </c>
      <c r="AA66" s="68">
        <f>+[1]PP!AA96</f>
        <v>0</v>
      </c>
      <c r="AB66" s="30">
        <f>SUM(P66:AA66)</f>
        <v>28521</v>
      </c>
      <c r="AC66" s="29">
        <f t="shared" si="1"/>
        <v>-56479</v>
      </c>
      <c r="AD66" s="69">
        <f>+AC66/O66*100</f>
        <v>-66.445882352941183</v>
      </c>
      <c r="AE66" s="23"/>
      <c r="AF66" s="23"/>
      <c r="AG66" s="23"/>
      <c r="AH66" s="23"/>
      <c r="AI66" s="19"/>
      <c r="AJ66" s="19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</row>
    <row r="67" spans="1:62" ht="18" customHeight="1">
      <c r="A67" s="14"/>
      <c r="B67" s="76" t="s">
        <v>77</v>
      </c>
      <c r="C67" s="68">
        <f>+[1]PP!C97</f>
        <v>56069.4</v>
      </c>
      <c r="D67" s="68">
        <f>+[1]PP!D97</f>
        <v>50.5</v>
      </c>
      <c r="E67" s="68">
        <f>+[1]PP!E97</f>
        <v>0</v>
      </c>
      <c r="F67" s="68">
        <f>+[1]PP!F97</f>
        <v>0</v>
      </c>
      <c r="G67" s="68">
        <f>+[1]PP!G97</f>
        <v>0</v>
      </c>
      <c r="H67" s="68">
        <f>+[1]PP!H97</f>
        <v>23676.799999999999</v>
      </c>
      <c r="I67" s="68">
        <f>+[1]PP!I97</f>
        <v>0</v>
      </c>
      <c r="J67" s="68">
        <f>+[1]PP!J97</f>
        <v>0</v>
      </c>
      <c r="K67" s="68">
        <f>+[1]PP!K97</f>
        <v>0</v>
      </c>
      <c r="L67" s="68">
        <f>+[1]PP!L97</f>
        <v>0</v>
      </c>
      <c r="M67" s="68">
        <f>+[1]PP!M97</f>
        <v>28.4</v>
      </c>
      <c r="N67" s="68">
        <f>+[1]PP!N97</f>
        <v>0</v>
      </c>
      <c r="O67" s="30">
        <f>SUM(C67:N67)</f>
        <v>79825.099999999991</v>
      </c>
      <c r="P67" s="68">
        <f>+[1]PP!P97</f>
        <v>0</v>
      </c>
      <c r="Q67" s="68">
        <f>+[1]PP!Q97</f>
        <v>88774.5</v>
      </c>
      <c r="R67" s="68">
        <f>+[1]PP!R97</f>
        <v>43.9</v>
      </c>
      <c r="S67" s="68">
        <f>+[1]PP!S97</f>
        <v>0</v>
      </c>
      <c r="T67" s="68">
        <f>+[1]PP!T97</f>
        <v>0</v>
      </c>
      <c r="U67" s="68">
        <f>+[1]PP!U97</f>
        <v>0</v>
      </c>
      <c r="V67" s="68">
        <f>+[1]PP!V97</f>
        <v>64366.8</v>
      </c>
      <c r="W67" s="68">
        <f>+[1]PP!W97</f>
        <v>0</v>
      </c>
      <c r="X67" s="68">
        <f>+[1]PP!X97</f>
        <v>45</v>
      </c>
      <c r="Y67" s="68">
        <f>+[1]PP!Y97</f>
        <v>0</v>
      </c>
      <c r="Z67" s="68">
        <f>+[1]PP!Z97</f>
        <v>0</v>
      </c>
      <c r="AA67" s="68">
        <f>+[1]PP!AA97</f>
        <v>0</v>
      </c>
      <c r="AB67" s="30">
        <f>SUM(P67:AA67)</f>
        <v>153230.20000000001</v>
      </c>
      <c r="AC67" s="29">
        <f t="shared" si="1"/>
        <v>73405.10000000002</v>
      </c>
      <c r="AD67" s="69">
        <f>+AC67/O67*100</f>
        <v>91.957416902703571</v>
      </c>
      <c r="AE67" s="23"/>
      <c r="AF67" s="23"/>
      <c r="AG67" s="23"/>
      <c r="AH67" s="23"/>
      <c r="AI67" s="19"/>
      <c r="AJ67" s="19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</row>
    <row r="68" spans="1:62" ht="18" customHeight="1">
      <c r="A68" s="14"/>
      <c r="B68" s="74" t="s">
        <v>78</v>
      </c>
      <c r="C68" s="62">
        <f t="shared" ref="C68:AB68" si="34">+C69+C70</f>
        <v>22.8</v>
      </c>
      <c r="D68" s="62">
        <f t="shared" si="34"/>
        <v>168.1</v>
      </c>
      <c r="E68" s="62">
        <f t="shared" si="34"/>
        <v>2503.7000000000003</v>
      </c>
      <c r="F68" s="62">
        <f t="shared" si="34"/>
        <v>503.7</v>
      </c>
      <c r="G68" s="62">
        <f t="shared" si="34"/>
        <v>1081.8999999999999</v>
      </c>
      <c r="H68" s="62">
        <f t="shared" si="34"/>
        <v>1059.4000000000001</v>
      </c>
      <c r="I68" s="62">
        <f t="shared" si="34"/>
        <v>151.9</v>
      </c>
      <c r="J68" s="62">
        <f t="shared" si="34"/>
        <v>948.8</v>
      </c>
      <c r="K68" s="62">
        <f t="shared" si="34"/>
        <v>276.89999999999998</v>
      </c>
      <c r="L68" s="62">
        <f t="shared" si="34"/>
        <v>1168.8</v>
      </c>
      <c r="M68" s="62">
        <f t="shared" si="34"/>
        <v>1917.1</v>
      </c>
      <c r="N68" s="62">
        <f t="shared" si="34"/>
        <v>7886</v>
      </c>
      <c r="O68" s="62">
        <f t="shared" si="34"/>
        <v>17689.100000000002</v>
      </c>
      <c r="P68" s="62">
        <f t="shared" si="34"/>
        <v>243.7</v>
      </c>
      <c r="Q68" s="62">
        <f t="shared" si="34"/>
        <v>59.9</v>
      </c>
      <c r="R68" s="62">
        <f t="shared" si="34"/>
        <v>186.6</v>
      </c>
      <c r="S68" s="62">
        <f t="shared" si="34"/>
        <v>172.1</v>
      </c>
      <c r="T68" s="62">
        <f t="shared" si="34"/>
        <v>712.19999999999993</v>
      </c>
      <c r="U68" s="62">
        <f t="shared" si="34"/>
        <v>223.70000000000002</v>
      </c>
      <c r="V68" s="62">
        <f t="shared" si="34"/>
        <v>1100.0999999999999</v>
      </c>
      <c r="W68" s="62">
        <f t="shared" si="34"/>
        <v>62.9</v>
      </c>
      <c r="X68" s="62">
        <f t="shared" si="34"/>
        <v>305.5</v>
      </c>
      <c r="Y68" s="62">
        <f t="shared" si="34"/>
        <v>576</v>
      </c>
      <c r="Z68" s="62">
        <f t="shared" si="34"/>
        <v>1943.2</v>
      </c>
      <c r="AA68" s="62">
        <f t="shared" si="34"/>
        <v>28758.600000000002</v>
      </c>
      <c r="AB68" s="62">
        <f t="shared" si="34"/>
        <v>34344.5</v>
      </c>
      <c r="AC68" s="35">
        <f t="shared" si="1"/>
        <v>16655.399999999998</v>
      </c>
      <c r="AD68" s="63">
        <f>+AC68/O68*100</f>
        <v>94.156288335754766</v>
      </c>
      <c r="AE68" s="23"/>
      <c r="AF68" s="23"/>
      <c r="AG68" s="23"/>
      <c r="AH68" s="23"/>
      <c r="AI68" s="19"/>
      <c r="AJ68" s="19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</row>
    <row r="69" spans="1:62" ht="18" customHeight="1">
      <c r="A69" s="14"/>
      <c r="B69" s="76" t="s">
        <v>79</v>
      </c>
      <c r="C69" s="68">
        <f>+[1]PP!C99</f>
        <v>0</v>
      </c>
      <c r="D69" s="68">
        <f>+[1]PP!D99</f>
        <v>0</v>
      </c>
      <c r="E69" s="68">
        <f>+[1]PP!E99</f>
        <v>0</v>
      </c>
      <c r="F69" s="68">
        <f>+[1]PP!F99</f>
        <v>0</v>
      </c>
      <c r="G69" s="68">
        <f>+[1]PP!G99</f>
        <v>0</v>
      </c>
      <c r="H69" s="68">
        <f>+[1]PP!H99</f>
        <v>0</v>
      </c>
      <c r="I69" s="68">
        <f>+[1]PP!I99</f>
        <v>0</v>
      </c>
      <c r="J69" s="68">
        <f>+[1]PP!J99</f>
        <v>0</v>
      </c>
      <c r="K69" s="68">
        <f>+[1]PP!K99</f>
        <v>0</v>
      </c>
      <c r="L69" s="68">
        <f>+[1]PP!L99</f>
        <v>0</v>
      </c>
      <c r="M69" s="68">
        <f>+[1]PP!M99</f>
        <v>0</v>
      </c>
      <c r="N69" s="68">
        <f>+[1]PP!N99</f>
        <v>0</v>
      </c>
      <c r="O69" s="30">
        <f>SUM(C69:N69)</f>
        <v>0</v>
      </c>
      <c r="P69" s="68">
        <v>0</v>
      </c>
      <c r="Q69" s="68">
        <v>0</v>
      </c>
      <c r="R69" s="68">
        <v>0</v>
      </c>
      <c r="S69" s="68">
        <v>0</v>
      </c>
      <c r="T69" s="68">
        <v>0</v>
      </c>
      <c r="U69" s="68">
        <v>0</v>
      </c>
      <c r="V69" s="68">
        <v>0</v>
      </c>
      <c r="W69" s="68">
        <v>0</v>
      </c>
      <c r="X69" s="68">
        <v>0</v>
      </c>
      <c r="Y69" s="68">
        <v>0</v>
      </c>
      <c r="Z69" s="68">
        <v>0</v>
      </c>
      <c r="AA69" s="68">
        <f>+[1]PP!AA99</f>
        <v>7613.2</v>
      </c>
      <c r="AB69" s="30">
        <f>SUM(P69:AA69)</f>
        <v>7613.2</v>
      </c>
      <c r="AC69" s="48">
        <f t="shared" si="1"/>
        <v>7613.2</v>
      </c>
      <c r="AD69" s="75" t="s">
        <v>74</v>
      </c>
      <c r="AE69" s="23"/>
      <c r="AF69" s="23"/>
      <c r="AG69" s="23"/>
      <c r="AH69" s="23"/>
      <c r="AI69" s="19"/>
      <c r="AJ69" s="19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</row>
    <row r="70" spans="1:62" ht="18" customHeight="1">
      <c r="A70" s="14"/>
      <c r="B70" s="76" t="s">
        <v>80</v>
      </c>
      <c r="C70" s="68">
        <f t="shared" ref="C70:AB70" si="35">+C71+C72</f>
        <v>22.8</v>
      </c>
      <c r="D70" s="68">
        <f t="shared" si="35"/>
        <v>168.1</v>
      </c>
      <c r="E70" s="68">
        <f t="shared" si="35"/>
        <v>2503.7000000000003</v>
      </c>
      <c r="F70" s="68">
        <f t="shared" si="35"/>
        <v>503.7</v>
      </c>
      <c r="G70" s="68">
        <f t="shared" si="35"/>
        <v>1081.8999999999999</v>
      </c>
      <c r="H70" s="68">
        <f t="shared" si="35"/>
        <v>1059.4000000000001</v>
      </c>
      <c r="I70" s="68">
        <f t="shared" si="35"/>
        <v>151.9</v>
      </c>
      <c r="J70" s="68">
        <f t="shared" si="35"/>
        <v>948.8</v>
      </c>
      <c r="K70" s="68">
        <f t="shared" si="35"/>
        <v>276.89999999999998</v>
      </c>
      <c r="L70" s="68">
        <f t="shared" si="35"/>
        <v>1168.8</v>
      </c>
      <c r="M70" s="68">
        <f t="shared" si="35"/>
        <v>1917.1</v>
      </c>
      <c r="N70" s="68">
        <f t="shared" si="35"/>
        <v>7886</v>
      </c>
      <c r="O70" s="68">
        <f t="shared" si="35"/>
        <v>17689.100000000002</v>
      </c>
      <c r="P70" s="68">
        <f t="shared" si="35"/>
        <v>243.7</v>
      </c>
      <c r="Q70" s="68">
        <f t="shared" si="35"/>
        <v>59.9</v>
      </c>
      <c r="R70" s="68">
        <f t="shared" si="35"/>
        <v>186.6</v>
      </c>
      <c r="S70" s="68">
        <f t="shared" si="35"/>
        <v>172.1</v>
      </c>
      <c r="T70" s="68">
        <f t="shared" si="35"/>
        <v>712.19999999999993</v>
      </c>
      <c r="U70" s="68">
        <f t="shared" si="35"/>
        <v>223.70000000000002</v>
      </c>
      <c r="V70" s="68">
        <f t="shared" si="35"/>
        <v>1100.0999999999999</v>
      </c>
      <c r="W70" s="68">
        <f t="shared" si="35"/>
        <v>62.9</v>
      </c>
      <c r="X70" s="68">
        <f t="shared" si="35"/>
        <v>305.5</v>
      </c>
      <c r="Y70" s="68">
        <f t="shared" si="35"/>
        <v>576</v>
      </c>
      <c r="Z70" s="68">
        <f t="shared" si="35"/>
        <v>1943.2</v>
      </c>
      <c r="AA70" s="68">
        <f t="shared" si="35"/>
        <v>21145.4</v>
      </c>
      <c r="AB70" s="68">
        <f t="shared" si="35"/>
        <v>26731.3</v>
      </c>
      <c r="AC70" s="29">
        <f t="shared" si="1"/>
        <v>9042.1999999999971</v>
      </c>
      <c r="AD70" s="69">
        <f t="shared" ref="AD70:AD79" si="36">+AC70/O70*100</f>
        <v>51.117354755188202</v>
      </c>
      <c r="AE70" s="23"/>
      <c r="AF70" s="23"/>
      <c r="AG70" s="23"/>
      <c r="AH70" s="23"/>
      <c r="AI70" s="19"/>
      <c r="AJ70" s="19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</row>
    <row r="71" spans="1:62" ht="18" customHeight="1">
      <c r="A71" s="14"/>
      <c r="B71" s="77" t="s">
        <v>81</v>
      </c>
      <c r="C71" s="68">
        <f>+[1]PP!C101</f>
        <v>0</v>
      </c>
      <c r="D71" s="68">
        <f>+[1]PP!D101</f>
        <v>0</v>
      </c>
      <c r="E71" s="68">
        <f>+[1]PP!E101</f>
        <v>54.9</v>
      </c>
      <c r="F71" s="68">
        <f>+[1]PP!F101</f>
        <v>6.3</v>
      </c>
      <c r="G71" s="68">
        <f>+[1]PP!G101</f>
        <v>1.3</v>
      </c>
      <c r="H71" s="68">
        <f>+[1]PP!H101</f>
        <v>1.7</v>
      </c>
      <c r="I71" s="68">
        <f>+[1]PP!I101</f>
        <v>0</v>
      </c>
      <c r="J71" s="68">
        <f>+[1]PP!J101</f>
        <v>0</v>
      </c>
      <c r="K71" s="68">
        <f>+[1]PP!K101</f>
        <v>51.7</v>
      </c>
      <c r="L71" s="68">
        <f>+[1]PP!L101</f>
        <v>0</v>
      </c>
      <c r="M71" s="68">
        <f>+[1]PP!M101</f>
        <v>0</v>
      </c>
      <c r="N71" s="68">
        <f>+[1]PP!N101</f>
        <v>10</v>
      </c>
      <c r="O71" s="30">
        <f>SUM(C71:N71)</f>
        <v>125.89999999999999</v>
      </c>
      <c r="P71" s="68">
        <f>+[1]PP!P101</f>
        <v>0</v>
      </c>
      <c r="Q71" s="68">
        <f>+[1]PP!Q101</f>
        <v>0</v>
      </c>
      <c r="R71" s="68">
        <f>+[1]PP!R101</f>
        <v>1.7</v>
      </c>
      <c r="S71" s="68">
        <f>+[1]PP!S101</f>
        <v>2.9</v>
      </c>
      <c r="T71" s="68">
        <f>+[1]PP!T101</f>
        <v>1.4</v>
      </c>
      <c r="U71" s="68">
        <f>+[1]PP!U101</f>
        <v>1.8</v>
      </c>
      <c r="V71" s="68">
        <f>+[1]PP!V101</f>
        <v>0</v>
      </c>
      <c r="W71" s="68">
        <f>+[1]PP!W101</f>
        <v>0</v>
      </c>
      <c r="X71" s="68">
        <f>+[1]PP!X101</f>
        <v>0</v>
      </c>
      <c r="Y71" s="68">
        <f>+[1]PP!Y101</f>
        <v>0</v>
      </c>
      <c r="Z71" s="68">
        <f>+[1]PP!Z101</f>
        <v>0.5</v>
      </c>
      <c r="AA71" s="68">
        <f>+[1]PP!AA101</f>
        <v>0</v>
      </c>
      <c r="AB71" s="30">
        <f>SUM(P71:AA71)</f>
        <v>8.3000000000000007</v>
      </c>
      <c r="AC71" s="29">
        <f t="shared" si="1"/>
        <v>-117.6</v>
      </c>
      <c r="AD71" s="69">
        <f t="shared" si="36"/>
        <v>-93.407466243050038</v>
      </c>
      <c r="AE71" s="23"/>
      <c r="AF71" s="23"/>
      <c r="AG71" s="23"/>
      <c r="AH71" s="23"/>
      <c r="AI71" s="19"/>
      <c r="AJ71" s="19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</row>
    <row r="72" spans="1:62" ht="18" customHeight="1">
      <c r="A72" s="14"/>
      <c r="B72" s="77" t="s">
        <v>28</v>
      </c>
      <c r="C72" s="68">
        <f>+[1]PP!C102</f>
        <v>22.8</v>
      </c>
      <c r="D72" s="68">
        <f>+[1]PP!D102</f>
        <v>168.1</v>
      </c>
      <c r="E72" s="68">
        <f>+[1]PP!E102</f>
        <v>2448.8000000000002</v>
      </c>
      <c r="F72" s="68">
        <f>+[1]PP!F102</f>
        <v>497.4</v>
      </c>
      <c r="G72" s="68">
        <f>+[1]PP!G102</f>
        <v>1080.5999999999999</v>
      </c>
      <c r="H72" s="68">
        <f>+[1]PP!H102</f>
        <v>1057.7</v>
      </c>
      <c r="I72" s="68">
        <f>+[1]PP!I102</f>
        <v>151.9</v>
      </c>
      <c r="J72" s="68">
        <f>+[1]PP!J102</f>
        <v>948.8</v>
      </c>
      <c r="K72" s="68">
        <f>+[1]PP!K102</f>
        <v>225.2</v>
      </c>
      <c r="L72" s="68">
        <f>+[1]PP!L102</f>
        <v>1168.8</v>
      </c>
      <c r="M72" s="68">
        <f>+[1]PP!M102</f>
        <v>1917.1</v>
      </c>
      <c r="N72" s="68">
        <f>+[1]PP!N102</f>
        <v>7876</v>
      </c>
      <c r="O72" s="30">
        <f>SUM(C72:N72)</f>
        <v>17563.2</v>
      </c>
      <c r="P72" s="68">
        <f>+[1]PP!P102</f>
        <v>243.7</v>
      </c>
      <c r="Q72" s="68">
        <f>+[1]PP!Q102</f>
        <v>59.9</v>
      </c>
      <c r="R72" s="68">
        <f>+[1]PP!R102</f>
        <v>184.9</v>
      </c>
      <c r="S72" s="68">
        <f>+[1]PP!S102</f>
        <v>169.2</v>
      </c>
      <c r="T72" s="68">
        <f>+[1]PP!T102</f>
        <v>710.8</v>
      </c>
      <c r="U72" s="68">
        <f>+[1]PP!U102</f>
        <v>221.9</v>
      </c>
      <c r="V72" s="68">
        <f>+[1]PP!V102</f>
        <v>1100.0999999999999</v>
      </c>
      <c r="W72" s="68">
        <f>+[1]PP!W102</f>
        <v>62.9</v>
      </c>
      <c r="X72" s="68">
        <f>+[1]PP!X102</f>
        <v>305.5</v>
      </c>
      <c r="Y72" s="68">
        <f>+[1]PP!Y102</f>
        <v>576</v>
      </c>
      <c r="Z72" s="68">
        <f>+[1]PP!Z102</f>
        <v>1942.7</v>
      </c>
      <c r="AA72" s="68">
        <f>+[1]PP!AA102</f>
        <v>21145.4</v>
      </c>
      <c r="AB72" s="30">
        <f>SUM(P72:AA72)</f>
        <v>26723</v>
      </c>
      <c r="AC72" s="29">
        <f t="shared" ref="AC72:AC79" si="37">+AB72-O72</f>
        <v>9159.7999999999993</v>
      </c>
      <c r="AD72" s="69">
        <f t="shared" si="36"/>
        <v>52.15336612917919</v>
      </c>
      <c r="AE72" s="23"/>
      <c r="AF72" s="23"/>
      <c r="AG72" s="23"/>
      <c r="AH72" s="23"/>
      <c r="AI72" s="19"/>
      <c r="AJ72" s="19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</row>
    <row r="73" spans="1:62" ht="18" customHeight="1">
      <c r="A73" s="14"/>
      <c r="B73" s="24" t="s">
        <v>82</v>
      </c>
      <c r="C73" s="63">
        <f t="shared" ref="C73:AB73" si="38">+C74</f>
        <v>2</v>
      </c>
      <c r="D73" s="63">
        <f t="shared" si="38"/>
        <v>2.7</v>
      </c>
      <c r="E73" s="63">
        <f t="shared" si="38"/>
        <v>19.600000000000001</v>
      </c>
      <c r="F73" s="63">
        <f t="shared" si="38"/>
        <v>7.3</v>
      </c>
      <c r="G73" s="63">
        <f t="shared" si="38"/>
        <v>1.8</v>
      </c>
      <c r="H73" s="63">
        <f t="shared" si="38"/>
        <v>13.6</v>
      </c>
      <c r="I73" s="63">
        <f t="shared" si="38"/>
        <v>9.8000000000000007</v>
      </c>
      <c r="J73" s="63">
        <f t="shared" si="38"/>
        <v>33.1</v>
      </c>
      <c r="K73" s="63">
        <f t="shared" si="38"/>
        <v>22.3</v>
      </c>
      <c r="L73" s="63">
        <f t="shared" si="38"/>
        <v>20.9</v>
      </c>
      <c r="M73" s="63">
        <f t="shared" si="38"/>
        <v>20.2</v>
      </c>
      <c r="N73" s="63">
        <f t="shared" si="38"/>
        <v>118.3</v>
      </c>
      <c r="O73" s="63">
        <f t="shared" si="38"/>
        <v>271.59999999999997</v>
      </c>
      <c r="P73" s="63">
        <f t="shared" si="38"/>
        <v>11.4</v>
      </c>
      <c r="Q73" s="63">
        <f t="shared" si="38"/>
        <v>31.8</v>
      </c>
      <c r="R73" s="63">
        <f t="shared" si="38"/>
        <v>6</v>
      </c>
      <c r="S73" s="63">
        <f t="shared" si="38"/>
        <v>62.2</v>
      </c>
      <c r="T73" s="63">
        <f t="shared" si="38"/>
        <v>23.8</v>
      </c>
      <c r="U73" s="63">
        <f t="shared" si="38"/>
        <v>17.7</v>
      </c>
      <c r="V73" s="63">
        <f t="shared" si="38"/>
        <v>11</v>
      </c>
      <c r="W73" s="63">
        <f t="shared" si="38"/>
        <v>29.8</v>
      </c>
      <c r="X73" s="63">
        <f t="shared" si="38"/>
        <v>36.5</v>
      </c>
      <c r="Y73" s="63">
        <f t="shared" si="38"/>
        <v>247.7</v>
      </c>
      <c r="Z73" s="63">
        <f t="shared" si="38"/>
        <v>15.1</v>
      </c>
      <c r="AA73" s="63">
        <f t="shared" si="38"/>
        <v>59.5</v>
      </c>
      <c r="AB73" s="63">
        <f t="shared" si="38"/>
        <v>552.5</v>
      </c>
      <c r="AC73" s="35">
        <f t="shared" si="37"/>
        <v>280.90000000000003</v>
      </c>
      <c r="AD73" s="63">
        <f t="shared" si="36"/>
        <v>103.42415316642123</v>
      </c>
      <c r="AE73" s="23"/>
      <c r="AF73" s="23"/>
      <c r="AG73" s="23"/>
      <c r="AH73" s="23"/>
      <c r="AI73" s="19"/>
      <c r="AJ73" s="19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</row>
    <row r="74" spans="1:62" ht="15" customHeight="1">
      <c r="A74" s="14"/>
      <c r="B74" s="32" t="s">
        <v>83</v>
      </c>
      <c r="C74" s="69">
        <f>+[1]PP!C104</f>
        <v>2</v>
      </c>
      <c r="D74" s="69">
        <f>+[1]PP!D104</f>
        <v>2.7</v>
      </c>
      <c r="E74" s="69">
        <f>+[1]PP!E104</f>
        <v>19.600000000000001</v>
      </c>
      <c r="F74" s="69">
        <f>+[1]PP!F104</f>
        <v>7.3</v>
      </c>
      <c r="G74" s="69">
        <f>+[1]PP!G104</f>
        <v>1.8</v>
      </c>
      <c r="H74" s="69">
        <f>+[1]PP!H104</f>
        <v>13.6</v>
      </c>
      <c r="I74" s="69">
        <f>+[1]PP!I104</f>
        <v>9.8000000000000007</v>
      </c>
      <c r="J74" s="69">
        <f>+[1]PP!J104</f>
        <v>33.1</v>
      </c>
      <c r="K74" s="69">
        <f>+[1]PP!K104</f>
        <v>22.3</v>
      </c>
      <c r="L74" s="69">
        <f>+[1]PP!L104</f>
        <v>20.9</v>
      </c>
      <c r="M74" s="69">
        <f>+[1]PP!M104</f>
        <v>20.2</v>
      </c>
      <c r="N74" s="69">
        <f>+[1]PP!N104</f>
        <v>118.3</v>
      </c>
      <c r="O74" s="30">
        <f>SUM(C74:N74)</f>
        <v>271.59999999999997</v>
      </c>
      <c r="P74" s="69">
        <f>+[1]PP!P104</f>
        <v>11.4</v>
      </c>
      <c r="Q74" s="69">
        <f>+[1]PP!Q104</f>
        <v>31.8</v>
      </c>
      <c r="R74" s="69">
        <f>+[1]PP!R104</f>
        <v>6</v>
      </c>
      <c r="S74" s="69">
        <f>+[1]PP!S104</f>
        <v>62.2</v>
      </c>
      <c r="T74" s="69">
        <f>+[1]PP!T104</f>
        <v>23.8</v>
      </c>
      <c r="U74" s="69">
        <f>+[1]PP!U104</f>
        <v>17.7</v>
      </c>
      <c r="V74" s="69">
        <f>+[1]PP!V104</f>
        <v>11</v>
      </c>
      <c r="W74" s="69">
        <f>+[1]PP!W104</f>
        <v>29.8</v>
      </c>
      <c r="X74" s="69">
        <f>+[1]PP!X104</f>
        <v>36.5</v>
      </c>
      <c r="Y74" s="69">
        <f>+[1]PP!Y104</f>
        <v>247.7</v>
      </c>
      <c r="Z74" s="69">
        <f>+[1]PP!Z104</f>
        <v>15.1</v>
      </c>
      <c r="AA74" s="69">
        <f>+[1]PP!AA104</f>
        <v>59.5</v>
      </c>
      <c r="AB74" s="30">
        <f>SUM(P74:AA74)</f>
        <v>552.5</v>
      </c>
      <c r="AC74" s="29">
        <f t="shared" si="37"/>
        <v>280.90000000000003</v>
      </c>
      <c r="AD74" s="69">
        <f t="shared" si="36"/>
        <v>103.42415316642123</v>
      </c>
      <c r="AE74" s="23"/>
      <c r="AF74" s="23"/>
      <c r="AG74" s="23"/>
      <c r="AH74" s="23"/>
      <c r="AI74" s="19"/>
      <c r="AJ74" s="19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</row>
    <row r="75" spans="1:62" ht="23.25" customHeight="1" thickBot="1">
      <c r="A75" s="14"/>
      <c r="B75" s="78" t="s">
        <v>84</v>
      </c>
      <c r="C75" s="79">
        <f t="shared" ref="C75:AB75" si="39">+C73+C55+C54+C53</f>
        <v>57607.9</v>
      </c>
      <c r="D75" s="79">
        <f t="shared" si="39"/>
        <v>10627.599999999999</v>
      </c>
      <c r="E75" s="79">
        <f t="shared" si="39"/>
        <v>18930.199999999997</v>
      </c>
      <c r="F75" s="79">
        <f t="shared" si="39"/>
        <v>22872.9</v>
      </c>
      <c r="G75" s="79">
        <f t="shared" si="39"/>
        <v>19050.300000000003</v>
      </c>
      <c r="H75" s="79">
        <f t="shared" si="39"/>
        <v>36663.399999999994</v>
      </c>
      <c r="I75" s="79">
        <f t="shared" si="39"/>
        <v>2245.4</v>
      </c>
      <c r="J75" s="79">
        <f t="shared" si="39"/>
        <v>13266.7</v>
      </c>
      <c r="K75" s="79">
        <f t="shared" si="39"/>
        <v>9863.6</v>
      </c>
      <c r="L75" s="79">
        <f t="shared" si="39"/>
        <v>8611.7000000000007</v>
      </c>
      <c r="M75" s="79">
        <f t="shared" si="39"/>
        <v>4590.7000000000007</v>
      </c>
      <c r="N75" s="79">
        <f t="shared" si="39"/>
        <v>22465.9</v>
      </c>
      <c r="O75" s="79">
        <f t="shared" si="39"/>
        <v>226796.3</v>
      </c>
      <c r="P75" s="79">
        <f t="shared" si="39"/>
        <v>11292.1</v>
      </c>
      <c r="Q75" s="79">
        <f t="shared" si="39"/>
        <v>93085.999999999985</v>
      </c>
      <c r="R75" s="79">
        <f t="shared" si="39"/>
        <v>2188.5</v>
      </c>
      <c r="S75" s="79">
        <f t="shared" si="39"/>
        <v>2005.0000000000002</v>
      </c>
      <c r="T75" s="79">
        <f t="shared" si="39"/>
        <v>2754.2999999999997</v>
      </c>
      <c r="U75" s="79">
        <f t="shared" si="39"/>
        <v>4815.3</v>
      </c>
      <c r="V75" s="79">
        <f t="shared" si="39"/>
        <v>67493.7</v>
      </c>
      <c r="W75" s="79">
        <f t="shared" si="39"/>
        <v>12524.099999999999</v>
      </c>
      <c r="X75" s="79">
        <f t="shared" si="39"/>
        <v>3322.3999999999996</v>
      </c>
      <c r="Y75" s="79">
        <f t="shared" si="39"/>
        <v>8785.2999999999993</v>
      </c>
      <c r="Z75" s="79">
        <f t="shared" si="39"/>
        <v>9503.7000000000007</v>
      </c>
      <c r="AA75" s="79">
        <f t="shared" si="39"/>
        <v>35934.1</v>
      </c>
      <c r="AB75" s="79">
        <f t="shared" si="39"/>
        <v>253704.50000000003</v>
      </c>
      <c r="AC75" s="79">
        <f t="shared" si="37"/>
        <v>26908.200000000041</v>
      </c>
      <c r="AD75" s="80">
        <f t="shared" si="36"/>
        <v>11.864479270605404</v>
      </c>
      <c r="AE75" s="23"/>
      <c r="AF75" s="23"/>
      <c r="AG75" s="23"/>
      <c r="AH75" s="23"/>
      <c r="AI75" s="19"/>
      <c r="AJ75" s="19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</row>
    <row r="76" spans="1:62" ht="18" customHeight="1" thickTop="1">
      <c r="A76" s="14"/>
      <c r="B76" s="81" t="s">
        <v>85</v>
      </c>
      <c r="C76" s="82">
        <v>246.7</v>
      </c>
      <c r="D76" s="82">
        <v>252.5</v>
      </c>
      <c r="E76" s="82">
        <v>252.7</v>
      </c>
      <c r="F76" s="82">
        <v>242.2</v>
      </c>
      <c r="G76" s="82">
        <v>267.2</v>
      </c>
      <c r="H76" s="82">
        <v>251.6</v>
      </c>
      <c r="I76" s="82">
        <v>255.4</v>
      </c>
      <c r="J76" s="82">
        <v>259.2</v>
      </c>
      <c r="K76" s="82">
        <v>268.89999999999998</v>
      </c>
      <c r="L76" s="82">
        <v>278.7</v>
      </c>
      <c r="M76" s="82">
        <v>256.5</v>
      </c>
      <c r="N76" s="82">
        <v>284.60000000000002</v>
      </c>
      <c r="O76" s="82">
        <f>SUM(C76:N76)</f>
        <v>3116.2</v>
      </c>
      <c r="P76" s="83">
        <v>291.2</v>
      </c>
      <c r="Q76" s="83">
        <v>278.39999999999998</v>
      </c>
      <c r="R76" s="83">
        <v>278</v>
      </c>
      <c r="S76" s="83">
        <v>282.8</v>
      </c>
      <c r="T76" s="83">
        <v>324.7</v>
      </c>
      <c r="U76" s="83">
        <v>324</v>
      </c>
      <c r="V76" s="83">
        <v>295.5</v>
      </c>
      <c r="W76" s="83">
        <v>315.39999999999998</v>
      </c>
      <c r="X76" s="83">
        <v>293.2</v>
      </c>
      <c r="Y76" s="83">
        <v>312.39999999999998</v>
      </c>
      <c r="Z76" s="83">
        <v>300.7</v>
      </c>
      <c r="AA76" s="83">
        <v>313.10000000000002</v>
      </c>
      <c r="AB76" s="84">
        <f>SUM(P76:AA76)</f>
        <v>3609.3999999999996</v>
      </c>
      <c r="AC76" s="83">
        <f t="shared" si="37"/>
        <v>493.19999999999982</v>
      </c>
      <c r="AD76" s="83">
        <f t="shared" si="36"/>
        <v>15.826968743983052</v>
      </c>
      <c r="AE76" s="23"/>
      <c r="AF76" s="23"/>
      <c r="AG76" s="23"/>
      <c r="AH76" s="23"/>
      <c r="AI76" s="19"/>
      <c r="AJ76" s="19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</row>
    <row r="77" spans="1:62" ht="18" customHeight="1">
      <c r="A77" s="14"/>
      <c r="B77" s="85" t="s">
        <v>86</v>
      </c>
      <c r="C77" s="86">
        <v>0</v>
      </c>
      <c r="D77" s="86">
        <v>20.2</v>
      </c>
      <c r="E77" s="86">
        <v>-0.2</v>
      </c>
      <c r="F77" s="86">
        <v>0.1</v>
      </c>
      <c r="G77" s="86">
        <v>0.4</v>
      </c>
      <c r="H77" s="86">
        <v>0</v>
      </c>
      <c r="I77" s="86">
        <v>0</v>
      </c>
      <c r="J77" s="86">
        <v>-0.2</v>
      </c>
      <c r="K77" s="86">
        <v>0</v>
      </c>
      <c r="L77" s="86">
        <v>0</v>
      </c>
      <c r="M77" s="86">
        <v>0</v>
      </c>
      <c r="N77" s="86">
        <v>0</v>
      </c>
      <c r="O77" s="84">
        <f>SUM(C77:N77)</f>
        <v>20.3</v>
      </c>
      <c r="P77" s="86">
        <v>0</v>
      </c>
      <c r="Q77" s="84">
        <v>0</v>
      </c>
      <c r="R77" s="84">
        <v>0</v>
      </c>
      <c r="S77" s="84">
        <v>0</v>
      </c>
      <c r="T77" s="84">
        <v>0</v>
      </c>
      <c r="U77" s="84">
        <v>0</v>
      </c>
      <c r="V77" s="84">
        <v>0</v>
      </c>
      <c r="W77" s="84">
        <v>0</v>
      </c>
      <c r="X77" s="84">
        <v>0</v>
      </c>
      <c r="Y77" s="84">
        <v>0</v>
      </c>
      <c r="Z77" s="84">
        <v>0</v>
      </c>
      <c r="AA77" s="84">
        <v>0</v>
      </c>
      <c r="AB77" s="84">
        <f>SUM(P77:AA77)</f>
        <v>0</v>
      </c>
      <c r="AC77" s="84">
        <f t="shared" si="37"/>
        <v>-20.3</v>
      </c>
      <c r="AD77" s="30">
        <f t="shared" si="36"/>
        <v>-100</v>
      </c>
      <c r="AE77" s="23"/>
      <c r="AF77" s="23"/>
      <c r="AG77" s="23"/>
      <c r="AH77" s="23"/>
      <c r="AI77" s="19"/>
      <c r="AJ77" s="19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</row>
    <row r="78" spans="1:62" ht="18" customHeight="1">
      <c r="A78" s="14"/>
      <c r="B78" s="87" t="s">
        <v>87</v>
      </c>
      <c r="C78" s="86">
        <v>100</v>
      </c>
      <c r="D78" s="86">
        <v>56.3</v>
      </c>
      <c r="E78" s="86">
        <v>55.8</v>
      </c>
      <c r="F78" s="86">
        <v>54.2</v>
      </c>
      <c r="G78" s="86">
        <v>77.400000000000006</v>
      </c>
      <c r="H78" s="86">
        <v>63.1</v>
      </c>
      <c r="I78" s="86">
        <v>85.6</v>
      </c>
      <c r="J78" s="86">
        <v>63.8</v>
      </c>
      <c r="K78" s="86">
        <v>57.7</v>
      </c>
      <c r="L78" s="86">
        <v>78.8</v>
      </c>
      <c r="M78" s="86">
        <v>76.599999999999994</v>
      </c>
      <c r="N78" s="86">
        <v>77.099999999999994</v>
      </c>
      <c r="O78" s="86">
        <f>SUM(C78:N78)</f>
        <v>846.40000000000009</v>
      </c>
      <c r="P78" s="84">
        <v>58.5</v>
      </c>
      <c r="Q78" s="84">
        <v>43.7</v>
      </c>
      <c r="R78" s="84">
        <v>66.400000000000006</v>
      </c>
      <c r="S78" s="84">
        <v>60.7</v>
      </c>
      <c r="T78" s="84">
        <v>73.400000000000006</v>
      </c>
      <c r="U78" s="84">
        <v>69.599999999999994</v>
      </c>
      <c r="V78" s="84">
        <v>69.900000000000006</v>
      </c>
      <c r="W78" s="84">
        <v>58</v>
      </c>
      <c r="X78" s="84">
        <v>62.3</v>
      </c>
      <c r="Y78" s="84">
        <v>82.6</v>
      </c>
      <c r="Z78" s="84">
        <v>62.6</v>
      </c>
      <c r="AA78" s="84">
        <v>68.2</v>
      </c>
      <c r="AB78" s="84">
        <f>SUM(P78:AA78)</f>
        <v>775.90000000000009</v>
      </c>
      <c r="AC78" s="84">
        <f t="shared" si="37"/>
        <v>-70.5</v>
      </c>
      <c r="AD78" s="84">
        <f t="shared" si="36"/>
        <v>-8.329395085066162</v>
      </c>
      <c r="AE78" s="23"/>
      <c r="AF78" s="23"/>
      <c r="AG78" s="23"/>
      <c r="AH78" s="23"/>
      <c r="AI78" s="19"/>
      <c r="AJ78" s="19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</row>
    <row r="79" spans="1:62" ht="22.5" customHeight="1" thickBot="1">
      <c r="A79" s="14"/>
      <c r="B79" s="88" t="s">
        <v>88</v>
      </c>
      <c r="C79" s="79">
        <f t="shared" ref="C79:AB79" si="40">+C78+C77+C76+C75</f>
        <v>57954.6</v>
      </c>
      <c r="D79" s="79">
        <f t="shared" si="40"/>
        <v>10956.599999999999</v>
      </c>
      <c r="E79" s="79">
        <f t="shared" si="40"/>
        <v>19238.499999999996</v>
      </c>
      <c r="F79" s="79">
        <f t="shared" si="40"/>
        <v>23169.4</v>
      </c>
      <c r="G79" s="79">
        <f t="shared" si="40"/>
        <v>19395.300000000003</v>
      </c>
      <c r="H79" s="79">
        <f t="shared" si="40"/>
        <v>36978.099999999991</v>
      </c>
      <c r="I79" s="79">
        <f t="shared" si="40"/>
        <v>2586.4</v>
      </c>
      <c r="J79" s="79">
        <f t="shared" si="40"/>
        <v>13589.5</v>
      </c>
      <c r="K79" s="79">
        <f t="shared" si="40"/>
        <v>10190.200000000001</v>
      </c>
      <c r="L79" s="79">
        <f t="shared" si="40"/>
        <v>8969.2000000000007</v>
      </c>
      <c r="M79" s="79">
        <f t="shared" si="40"/>
        <v>4923.8000000000011</v>
      </c>
      <c r="N79" s="79">
        <f t="shared" si="40"/>
        <v>22827.600000000002</v>
      </c>
      <c r="O79" s="79">
        <f t="shared" si="40"/>
        <v>230779.19999999998</v>
      </c>
      <c r="P79" s="79">
        <f t="shared" si="40"/>
        <v>11641.800000000001</v>
      </c>
      <c r="Q79" s="79">
        <f t="shared" si="40"/>
        <v>93408.099999999991</v>
      </c>
      <c r="R79" s="79">
        <f t="shared" si="40"/>
        <v>2532.9</v>
      </c>
      <c r="S79" s="79">
        <f t="shared" si="40"/>
        <v>2348.5</v>
      </c>
      <c r="T79" s="79">
        <f t="shared" si="40"/>
        <v>3152.3999999999996</v>
      </c>
      <c r="U79" s="79">
        <f t="shared" si="40"/>
        <v>5208.9000000000005</v>
      </c>
      <c r="V79" s="79">
        <f t="shared" si="40"/>
        <v>67859.099999999991</v>
      </c>
      <c r="W79" s="79">
        <f t="shared" si="40"/>
        <v>12897.499999999998</v>
      </c>
      <c r="X79" s="79">
        <f t="shared" si="40"/>
        <v>3677.8999999999996</v>
      </c>
      <c r="Y79" s="79">
        <f t="shared" si="40"/>
        <v>9180.2999999999993</v>
      </c>
      <c r="Z79" s="79">
        <f t="shared" si="40"/>
        <v>9867</v>
      </c>
      <c r="AA79" s="79">
        <f t="shared" si="40"/>
        <v>36315.4</v>
      </c>
      <c r="AB79" s="79">
        <f t="shared" si="40"/>
        <v>258089.80000000002</v>
      </c>
      <c r="AC79" s="79">
        <f t="shared" si="37"/>
        <v>27310.600000000035</v>
      </c>
      <c r="AD79" s="80">
        <f t="shared" si="36"/>
        <v>11.834082100986587</v>
      </c>
      <c r="AE79" s="23"/>
      <c r="AF79" s="23"/>
      <c r="AG79" s="23"/>
      <c r="AH79" s="23"/>
      <c r="AI79" s="19"/>
      <c r="AJ79" s="19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</row>
    <row r="80" spans="1:62" ht="18" customHeight="1" thickTop="1">
      <c r="A80" s="14"/>
      <c r="B80" s="89" t="s">
        <v>89</v>
      </c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23"/>
      <c r="AF80" s="23"/>
      <c r="AG80" s="23"/>
      <c r="AH80" s="23"/>
      <c r="AI80" s="19"/>
      <c r="AJ80" s="19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</row>
    <row r="81" spans="1:62" ht="13.5" customHeight="1">
      <c r="A81" s="14"/>
      <c r="B81" s="91" t="s">
        <v>90</v>
      </c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19"/>
      <c r="AF81" s="19"/>
      <c r="AG81" s="19"/>
      <c r="AH81" s="19"/>
      <c r="AI81" s="19"/>
      <c r="AJ81" s="19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</row>
    <row r="82" spans="1:62" ht="12" customHeight="1">
      <c r="A82" s="14"/>
      <c r="B82" s="93" t="s">
        <v>91</v>
      </c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19"/>
      <c r="AF82" s="19"/>
      <c r="AG82" s="19"/>
      <c r="AH82" s="19"/>
      <c r="AI82" s="19"/>
      <c r="AJ82" s="19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</row>
    <row r="83" spans="1:62" ht="12" customHeight="1">
      <c r="A83" s="14"/>
      <c r="B83" s="93" t="s">
        <v>92</v>
      </c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5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4"/>
      <c r="AD83" s="94"/>
      <c r="AE83" s="19"/>
      <c r="AF83" s="19"/>
      <c r="AG83" s="19"/>
      <c r="AH83" s="19"/>
      <c r="AI83" s="19"/>
      <c r="AJ83" s="19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</row>
    <row r="84" spans="1:62" ht="14.25">
      <c r="A84" s="14"/>
      <c r="B84" s="93" t="s">
        <v>93</v>
      </c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8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19"/>
      <c r="AF84" s="19"/>
      <c r="AG84" s="19"/>
      <c r="AH84" s="19"/>
      <c r="AI84" s="19"/>
      <c r="AJ84" s="19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</row>
    <row r="85" spans="1:62" ht="14.25">
      <c r="A85" s="14"/>
      <c r="B85" s="100" t="s">
        <v>94</v>
      </c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2"/>
      <c r="AC85" s="102"/>
      <c r="AD85" s="102"/>
      <c r="AE85" s="19"/>
      <c r="AF85" s="19"/>
      <c r="AG85" s="19"/>
      <c r="AH85" s="19"/>
      <c r="AI85" s="19"/>
      <c r="AJ85" s="19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</row>
    <row r="86" spans="1:62" ht="14.25">
      <c r="B86" s="103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5"/>
      <c r="AC86" s="105"/>
      <c r="AD86" s="105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</row>
    <row r="87" spans="1:62" ht="16.5">
      <c r="B87" s="105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1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5"/>
      <c r="AC87" s="105"/>
      <c r="AD87" s="105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</row>
    <row r="88" spans="1:62" ht="14.25">
      <c r="B88" s="105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5"/>
      <c r="AC88" s="105"/>
      <c r="AD88" s="105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</row>
    <row r="89" spans="1:62" ht="14.25">
      <c r="B89" s="107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8"/>
      <c r="AC89" s="105"/>
      <c r="AD89" s="105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</row>
    <row r="90" spans="1:62" ht="14.25">
      <c r="B90" s="107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2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</row>
    <row r="91" spans="1:62" ht="14.25">
      <c r="B91" s="107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</row>
    <row r="92" spans="1:62" ht="14.25">
      <c r="B92" s="107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</row>
    <row r="93" spans="1:62" ht="14.25">
      <c r="B93" s="107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</row>
    <row r="94" spans="1:62" ht="14.25"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</row>
    <row r="95" spans="1:62" ht="14.25"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</row>
    <row r="96" spans="1:62" ht="14.25"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</row>
    <row r="97" spans="2:62" ht="14.25"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</row>
    <row r="98" spans="2:62" ht="14.25"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</row>
    <row r="99" spans="2:62" ht="14.25">
      <c r="B99" s="107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</row>
    <row r="100" spans="2:62" ht="14.25">
      <c r="B100" s="107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</row>
    <row r="101" spans="2:62" ht="14.25">
      <c r="B101" s="105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</row>
    <row r="102" spans="2:62" ht="14.25">
      <c r="B102" s="107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</row>
    <row r="103" spans="2:62" ht="14.25">
      <c r="B103" s="107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</row>
    <row r="104" spans="2:62" ht="14.25">
      <c r="B104" s="107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</row>
    <row r="105" spans="2:62" ht="14.25">
      <c r="B105" s="105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</row>
    <row r="106" spans="2:62" ht="14.25">
      <c r="B106" s="107"/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</row>
    <row r="107" spans="2:62" ht="14.25">
      <c r="B107" s="107"/>
      <c r="C107" s="105"/>
      <c r="D107" s="105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</row>
    <row r="108" spans="2:62" ht="14.25">
      <c r="B108" s="107"/>
      <c r="C108" s="105"/>
      <c r="D108" s="105"/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</row>
    <row r="109" spans="2:62" ht="14.25"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</row>
    <row r="110" spans="2:62" ht="14.25">
      <c r="B110" s="107"/>
      <c r="C110" s="105"/>
      <c r="D110" s="105"/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</row>
    <row r="111" spans="2:62" ht="14.25">
      <c r="B111" s="107"/>
      <c r="C111" s="105"/>
      <c r="D111" s="105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</row>
    <row r="112" spans="2:62" ht="14.25">
      <c r="B112" s="107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</row>
    <row r="113" spans="2:62" ht="14.25">
      <c r="B113" s="107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</row>
    <row r="114" spans="2:62" ht="14.25"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</row>
    <row r="115" spans="2:62" ht="14.25">
      <c r="B115" s="105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</row>
    <row r="116" spans="2:62" ht="14.25"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</row>
    <row r="117" spans="2:62" ht="14.25"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</row>
    <row r="118" spans="2:62" ht="14.25">
      <c r="B118" s="105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5"/>
      <c r="AD118" s="105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</row>
    <row r="119" spans="2:62" ht="14.25">
      <c r="B119" s="105"/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</row>
    <row r="120" spans="2:62" ht="14.25">
      <c r="B120" s="105"/>
      <c r="C120" s="105"/>
      <c r="D120" s="105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</row>
    <row r="121" spans="2:62" ht="14.25">
      <c r="B121" s="105"/>
      <c r="C121" s="105"/>
      <c r="D121" s="105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</row>
    <row r="122" spans="2:62" ht="14.25">
      <c r="B122" s="105"/>
      <c r="C122" s="105"/>
      <c r="D122" s="105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5"/>
      <c r="AD122" s="105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</row>
    <row r="123" spans="2:62" ht="14.25">
      <c r="B123" s="105"/>
      <c r="C123" s="105"/>
      <c r="D123" s="105"/>
      <c r="E123" s="105"/>
      <c r="F123" s="105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5"/>
      <c r="AD123" s="105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</row>
    <row r="124" spans="2:62" ht="14.25">
      <c r="B124" s="105"/>
      <c r="C124" s="105"/>
      <c r="D124" s="105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5"/>
      <c r="AD124" s="105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</row>
    <row r="125" spans="2:62" ht="14.25">
      <c r="B125" s="105"/>
      <c r="C125" s="105"/>
      <c r="D125" s="105"/>
      <c r="E125" s="105"/>
      <c r="F125" s="105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5"/>
      <c r="AD125" s="105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</row>
    <row r="126" spans="2:62" ht="14.25"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5"/>
      <c r="AD126" s="105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</row>
    <row r="127" spans="2:62" ht="14.25"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</row>
    <row r="128" spans="2:62" ht="14.25">
      <c r="B128" s="105"/>
      <c r="C128" s="105"/>
      <c r="D128" s="105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</row>
    <row r="129" spans="2:62" ht="14.25">
      <c r="B129" s="105"/>
      <c r="C129" s="105"/>
      <c r="D129" s="105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</row>
    <row r="130" spans="2:62" ht="14.25">
      <c r="B130" s="105"/>
      <c r="C130" s="105"/>
      <c r="D130" s="105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</row>
    <row r="131" spans="2:62" ht="14.25">
      <c r="B131" s="105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5"/>
      <c r="AD131" s="105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</row>
    <row r="132" spans="2:62" ht="14.25">
      <c r="B132" s="105"/>
      <c r="C132" s="105"/>
      <c r="D132" s="105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</row>
    <row r="133" spans="2:62" ht="14.25">
      <c r="B133" s="105"/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</row>
    <row r="134" spans="2:62" ht="14.25">
      <c r="B134" s="105"/>
      <c r="C134" s="105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</row>
    <row r="135" spans="2:62" ht="14.25">
      <c r="B135" s="105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</row>
    <row r="136" spans="2:62" ht="14.25">
      <c r="B136" s="105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5"/>
      <c r="AD136" s="105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</row>
    <row r="137" spans="2:62" ht="14.25">
      <c r="B137" s="105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</row>
    <row r="138" spans="2:62" ht="14.25">
      <c r="B138" s="105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</row>
    <row r="139" spans="2:62" ht="14.25">
      <c r="B139" s="105"/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</row>
    <row r="140" spans="2:62" ht="14.25">
      <c r="B140" s="105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</row>
    <row r="141" spans="2:62" ht="14.25">
      <c r="B141" s="105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</row>
    <row r="142" spans="2:62" ht="14.25">
      <c r="B142" s="105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</row>
    <row r="143" spans="2:62" ht="14.25">
      <c r="B143" s="105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</row>
    <row r="144" spans="2:62" ht="14.25">
      <c r="B144" s="105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105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</row>
    <row r="145" spans="2:62" ht="14.25">
      <c r="B145" s="105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</row>
    <row r="146" spans="2:62" ht="14.25">
      <c r="B146" s="105"/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105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</row>
    <row r="147" spans="2:62" ht="14.25">
      <c r="B147" s="105"/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</row>
    <row r="148" spans="2:62" ht="14.25">
      <c r="B148" s="105"/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  <c r="AA148" s="105"/>
      <c r="AB148" s="105"/>
      <c r="AC148" s="105"/>
      <c r="AD148" s="105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</row>
    <row r="149" spans="2:62" ht="14.25">
      <c r="B149" s="105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5"/>
      <c r="AC149" s="105"/>
      <c r="AD149" s="105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</row>
    <row r="150" spans="2:62" ht="14.25">
      <c r="B150" s="105"/>
      <c r="C150" s="105"/>
      <c r="D150" s="105"/>
      <c r="E150" s="105"/>
      <c r="F150" s="105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  <c r="AA150" s="105"/>
      <c r="AB150" s="105"/>
      <c r="AC150" s="105"/>
      <c r="AD150" s="105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</row>
    <row r="151" spans="2:62" ht="14.25">
      <c r="B151" s="105"/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  <c r="AA151" s="105"/>
      <c r="AB151" s="105"/>
      <c r="AC151" s="105"/>
      <c r="AD151" s="105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</row>
    <row r="152" spans="2:62" ht="14.25">
      <c r="B152" s="105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  <c r="AA152" s="105"/>
      <c r="AB152" s="105"/>
      <c r="AC152" s="105"/>
      <c r="AD152" s="105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</row>
    <row r="153" spans="2:62" ht="14.25">
      <c r="B153" s="105"/>
      <c r="C153" s="105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5"/>
      <c r="AC153" s="105"/>
      <c r="AD153" s="105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</row>
    <row r="154" spans="2:62" ht="14.25">
      <c r="B154" s="105"/>
      <c r="C154" s="105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5"/>
      <c r="AC154" s="105"/>
      <c r="AD154" s="105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</row>
    <row r="155" spans="2:62" ht="14.25">
      <c r="B155" s="105"/>
      <c r="C155" s="105"/>
      <c r="D155" s="105"/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  <c r="AA155" s="105"/>
      <c r="AB155" s="105"/>
      <c r="AC155" s="105"/>
      <c r="AD155" s="105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</row>
    <row r="156" spans="2:62" ht="14.25">
      <c r="B156" s="105"/>
      <c r="C156" s="105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  <c r="Z156" s="105"/>
      <c r="AA156" s="105"/>
      <c r="AB156" s="105"/>
      <c r="AC156" s="105"/>
      <c r="AD156" s="105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</row>
    <row r="157" spans="2:62" ht="14.25">
      <c r="B157" s="105"/>
      <c r="C157" s="105"/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  <c r="AA157" s="105"/>
      <c r="AB157" s="105"/>
      <c r="AC157" s="105"/>
      <c r="AD157" s="105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</row>
    <row r="158" spans="2:62" ht="14.25">
      <c r="B158" s="105"/>
      <c r="C158" s="105"/>
      <c r="D158" s="105"/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5"/>
      <c r="AC158" s="105"/>
      <c r="AD158" s="105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</row>
    <row r="159" spans="2:62" ht="14.25">
      <c r="B159" s="105"/>
      <c r="C159" s="105"/>
      <c r="D159" s="105"/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  <c r="Z159" s="105"/>
      <c r="AA159" s="105"/>
      <c r="AB159" s="105"/>
      <c r="AC159" s="105"/>
      <c r="AD159" s="105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</row>
    <row r="160" spans="2:62" ht="14.25">
      <c r="B160" s="105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  <c r="AA160" s="105"/>
      <c r="AB160" s="105"/>
      <c r="AC160" s="105"/>
      <c r="AD160" s="105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</row>
    <row r="161" spans="2:62" ht="14.25">
      <c r="B161" s="105"/>
      <c r="C161" s="105"/>
      <c r="D161" s="105"/>
      <c r="E161" s="105"/>
      <c r="F161" s="105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  <c r="Z161" s="105"/>
      <c r="AA161" s="105"/>
      <c r="AB161" s="105"/>
      <c r="AC161" s="105"/>
      <c r="AD161" s="105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</row>
    <row r="162" spans="2:62" ht="14.25">
      <c r="B162" s="105"/>
      <c r="C162" s="105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5"/>
      <c r="AC162" s="105"/>
      <c r="AD162" s="105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</row>
    <row r="163" spans="2:62" ht="14.25">
      <c r="B163" s="105"/>
      <c r="C163" s="105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</row>
    <row r="164" spans="2:62" ht="14.25">
      <c r="B164" s="105"/>
      <c r="C164" s="105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  <c r="AA164" s="105"/>
      <c r="AB164" s="105"/>
      <c r="AC164" s="105"/>
      <c r="AD164" s="105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</row>
    <row r="165" spans="2:62" ht="14.25">
      <c r="B165" s="105"/>
      <c r="C165" s="105"/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5"/>
      <c r="Z165" s="105"/>
      <c r="AA165" s="105"/>
      <c r="AB165" s="105"/>
      <c r="AC165" s="105"/>
      <c r="AD165" s="105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</row>
    <row r="166" spans="2:62" ht="14.25">
      <c r="B166" s="105"/>
      <c r="C166" s="105"/>
      <c r="D166" s="105"/>
      <c r="E166" s="105"/>
      <c r="F166" s="105"/>
      <c r="G166" s="105"/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  <c r="Z166" s="105"/>
      <c r="AA166" s="105"/>
      <c r="AB166" s="105"/>
      <c r="AC166" s="105"/>
      <c r="AD166" s="105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</row>
    <row r="167" spans="2:62" ht="14.25">
      <c r="B167" s="105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5"/>
      <c r="AC167" s="105"/>
      <c r="AD167" s="105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</row>
    <row r="168" spans="2:62" ht="14.25">
      <c r="B168" s="105"/>
      <c r="C168" s="105"/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5"/>
      <c r="V168" s="105"/>
      <c r="W168" s="105"/>
      <c r="X168" s="105"/>
      <c r="Y168" s="105"/>
      <c r="Z168" s="105"/>
      <c r="AA168" s="105"/>
      <c r="AB168" s="105"/>
      <c r="AC168" s="105"/>
      <c r="AD168" s="105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</row>
    <row r="169" spans="2:62" ht="14.25">
      <c r="B169" s="105"/>
      <c r="C169" s="105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5"/>
      <c r="Z169" s="105"/>
      <c r="AA169" s="105"/>
      <c r="AB169" s="105"/>
      <c r="AC169" s="105"/>
      <c r="AD169" s="105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</row>
    <row r="170" spans="2:62" ht="14.25">
      <c r="B170" s="105"/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5"/>
      <c r="AC170" s="105"/>
      <c r="AD170" s="105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</row>
    <row r="171" spans="2:62" ht="14.25">
      <c r="B171" s="105"/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05"/>
      <c r="AC171" s="105"/>
      <c r="AD171" s="105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</row>
    <row r="172" spans="2:62" ht="14.25">
      <c r="B172" s="105"/>
      <c r="C172" s="105"/>
      <c r="D172" s="105"/>
      <c r="E172" s="105"/>
      <c r="F172" s="105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  <c r="AA172" s="105"/>
      <c r="AB172" s="105"/>
      <c r="AC172" s="105"/>
      <c r="AD172" s="105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</row>
    <row r="173" spans="2:62" ht="14.25">
      <c r="B173" s="105"/>
      <c r="C173" s="105"/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5"/>
      <c r="AC173" s="105"/>
      <c r="AD173" s="105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</row>
    <row r="174" spans="2:62" ht="14.25">
      <c r="B174" s="105"/>
      <c r="C174" s="105"/>
      <c r="D174" s="105"/>
      <c r="E174" s="105"/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  <c r="AA174" s="105"/>
      <c r="AB174" s="105"/>
      <c r="AC174" s="105"/>
      <c r="AD174" s="105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</row>
    <row r="175" spans="2:62" ht="14.25">
      <c r="B175" s="105"/>
      <c r="C175" s="105"/>
      <c r="D175" s="105"/>
      <c r="E175" s="105"/>
      <c r="F175" s="105"/>
      <c r="G175" s="105"/>
      <c r="H175" s="105"/>
      <c r="I175" s="105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  <c r="Z175" s="105"/>
      <c r="AA175" s="105"/>
      <c r="AB175" s="105"/>
      <c r="AC175" s="105"/>
      <c r="AD175" s="105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</row>
    <row r="176" spans="2:62" ht="14.25">
      <c r="B176" s="105"/>
      <c r="C176" s="105"/>
      <c r="D176" s="105"/>
      <c r="E176" s="105"/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5"/>
      <c r="AC176" s="105"/>
      <c r="AD176" s="105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</row>
    <row r="177" spans="2:62" ht="14.25">
      <c r="B177" s="105"/>
      <c r="C177" s="105"/>
      <c r="D177" s="105"/>
      <c r="E177" s="105"/>
      <c r="F177" s="105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</row>
    <row r="178" spans="2:62" ht="14.25">
      <c r="B178" s="105"/>
      <c r="C178" s="105"/>
      <c r="D178" s="105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</row>
    <row r="179" spans="2:62" ht="14.25">
      <c r="B179" s="105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</row>
    <row r="180" spans="2:62" ht="14.25">
      <c r="B180" s="105"/>
      <c r="C180" s="105"/>
      <c r="D180" s="105"/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</row>
    <row r="181" spans="2:62" ht="14.25">
      <c r="B181" s="105"/>
      <c r="C181" s="105"/>
      <c r="D181" s="105"/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</row>
    <row r="182" spans="2:62" ht="14.25">
      <c r="B182" s="105"/>
      <c r="C182" s="105"/>
      <c r="D182" s="105"/>
      <c r="E182" s="105"/>
      <c r="F182" s="105"/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</row>
    <row r="183" spans="2:62" ht="14.25">
      <c r="B183" s="105"/>
      <c r="C183" s="105"/>
      <c r="D183" s="105"/>
      <c r="E183" s="105"/>
      <c r="F183" s="105"/>
      <c r="G183" s="105"/>
      <c r="H183" s="105"/>
      <c r="I183" s="10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</row>
    <row r="184" spans="2:62" ht="14.25">
      <c r="B184" s="105"/>
      <c r="C184" s="105"/>
      <c r="D184" s="105"/>
      <c r="E184" s="105"/>
      <c r="F184" s="105"/>
      <c r="G184" s="105"/>
      <c r="H184" s="105"/>
      <c r="I184" s="105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</row>
    <row r="185" spans="2:62" ht="14.25">
      <c r="B185" s="105"/>
      <c r="C185" s="105"/>
      <c r="D185" s="105"/>
      <c r="E185" s="105"/>
      <c r="F185" s="105"/>
      <c r="G185" s="105"/>
      <c r="H185" s="105"/>
      <c r="I185" s="105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</row>
    <row r="186" spans="2:62" ht="14.25">
      <c r="B186" s="105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</row>
    <row r="187" spans="2:62" ht="14.25">
      <c r="B187" s="105"/>
      <c r="C187" s="105"/>
      <c r="D187" s="105"/>
      <c r="E187" s="105"/>
      <c r="F187" s="105"/>
      <c r="G187" s="105"/>
      <c r="H187" s="105"/>
      <c r="I187" s="10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</row>
    <row r="188" spans="2:62" ht="14.25">
      <c r="B188" s="105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</row>
    <row r="189" spans="2:62" ht="14.25">
      <c r="B189" s="105"/>
      <c r="C189" s="105"/>
      <c r="D189" s="105"/>
      <c r="E189" s="105"/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</row>
    <row r="190" spans="2:62" ht="14.25">
      <c r="B190" s="105"/>
      <c r="C190" s="105"/>
      <c r="D190" s="105"/>
      <c r="E190" s="105"/>
      <c r="F190" s="105"/>
      <c r="G190" s="105"/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</row>
    <row r="191" spans="2:62" ht="14.25">
      <c r="B191" s="105"/>
      <c r="C191" s="105"/>
      <c r="D191" s="105"/>
      <c r="E191" s="105"/>
      <c r="F191" s="105"/>
      <c r="G191" s="105"/>
      <c r="H191" s="105"/>
      <c r="I191" s="105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</row>
    <row r="192" spans="2:62" ht="14.25">
      <c r="B192" s="105"/>
      <c r="C192" s="105"/>
      <c r="D192" s="105"/>
      <c r="E192" s="105"/>
      <c r="F192" s="105"/>
      <c r="G192" s="105"/>
      <c r="H192" s="105"/>
      <c r="I192" s="10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</row>
    <row r="193" spans="2:62" ht="14.25">
      <c r="B193" s="105"/>
      <c r="C193" s="105"/>
      <c r="D193" s="105"/>
      <c r="E193" s="105"/>
      <c r="F193" s="105"/>
      <c r="G193" s="105"/>
      <c r="H193" s="105"/>
      <c r="I193" s="105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5"/>
      <c r="AA193" s="105"/>
      <c r="AB193" s="105"/>
      <c r="AC193" s="105"/>
      <c r="AD193" s="105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</row>
    <row r="194" spans="2:62" ht="14.25">
      <c r="B194" s="105"/>
      <c r="C194" s="105"/>
      <c r="D194" s="105"/>
      <c r="E194" s="105"/>
      <c r="F194" s="105"/>
      <c r="G194" s="105"/>
      <c r="H194" s="105"/>
      <c r="I194" s="105"/>
      <c r="J194" s="105"/>
      <c r="K194" s="105"/>
      <c r="L194" s="105"/>
      <c r="M194" s="105"/>
      <c r="N194" s="105"/>
      <c r="O194" s="105"/>
      <c r="P194" s="105"/>
      <c r="Q194" s="105"/>
      <c r="R194" s="105"/>
      <c r="S194" s="105"/>
      <c r="T194" s="105"/>
      <c r="U194" s="105"/>
      <c r="V194" s="105"/>
      <c r="W194" s="105"/>
      <c r="X194" s="105"/>
      <c r="Y194" s="105"/>
      <c r="Z194" s="105"/>
      <c r="AA194" s="105"/>
      <c r="AB194" s="105"/>
      <c r="AC194" s="105"/>
      <c r="AD194" s="105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</row>
    <row r="195" spans="2:62" ht="14.25">
      <c r="B195" s="105"/>
      <c r="C195" s="105"/>
      <c r="D195" s="105"/>
      <c r="E195" s="105"/>
      <c r="F195" s="105"/>
      <c r="G195" s="105"/>
      <c r="H195" s="105"/>
      <c r="I195" s="105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  <c r="T195" s="105"/>
      <c r="U195" s="105"/>
      <c r="V195" s="105"/>
      <c r="W195" s="105"/>
      <c r="X195" s="105"/>
      <c r="Y195" s="105"/>
      <c r="Z195" s="105"/>
      <c r="AA195" s="105"/>
      <c r="AB195" s="105"/>
      <c r="AC195" s="105"/>
      <c r="AD195" s="105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</row>
    <row r="196" spans="2:62" ht="14.25">
      <c r="B196" s="105"/>
      <c r="C196" s="105"/>
      <c r="D196" s="105"/>
      <c r="E196" s="105"/>
      <c r="F196" s="105"/>
      <c r="G196" s="105"/>
      <c r="H196" s="105"/>
      <c r="I196" s="105"/>
      <c r="J196" s="105"/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</row>
    <row r="197" spans="2:62" ht="14.25">
      <c r="B197" s="105"/>
      <c r="C197" s="105"/>
      <c r="D197" s="105"/>
      <c r="E197" s="105"/>
      <c r="F197" s="105"/>
      <c r="G197" s="105"/>
      <c r="H197" s="105"/>
      <c r="I197" s="105"/>
      <c r="J197" s="105"/>
      <c r="K197" s="105"/>
      <c r="L197" s="105"/>
      <c r="M197" s="105"/>
      <c r="N197" s="105"/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</row>
    <row r="198" spans="2:62" ht="14.25">
      <c r="B198" s="105"/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</row>
    <row r="199" spans="2:62" ht="14.25">
      <c r="B199" s="105"/>
      <c r="C199" s="105"/>
      <c r="D199" s="105"/>
      <c r="E199" s="105"/>
      <c r="F199" s="105"/>
      <c r="G199" s="105"/>
      <c r="H199" s="105"/>
      <c r="I199" s="105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</row>
    <row r="200" spans="2:62" ht="14.25">
      <c r="B200" s="105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</row>
    <row r="201" spans="2:62" ht="14.25">
      <c r="B201" s="105"/>
      <c r="C201" s="105"/>
      <c r="D201" s="105"/>
      <c r="E201" s="105"/>
      <c r="F201" s="105"/>
      <c r="G201" s="105"/>
      <c r="H201" s="105"/>
      <c r="I201" s="105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</row>
    <row r="202" spans="2:62" ht="14.25">
      <c r="B202" s="105"/>
      <c r="C202" s="105"/>
      <c r="D202" s="105"/>
      <c r="E202" s="105"/>
      <c r="F202" s="105"/>
      <c r="G202" s="105"/>
      <c r="H202" s="105"/>
      <c r="I202" s="105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</row>
    <row r="203" spans="2:62" ht="14.25">
      <c r="B203" s="105"/>
      <c r="C203" s="105"/>
      <c r="D203" s="105"/>
      <c r="E203" s="105"/>
      <c r="F203" s="105"/>
      <c r="G203" s="105"/>
      <c r="H203" s="105"/>
      <c r="I203" s="105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</row>
    <row r="204" spans="2:62" ht="14.25">
      <c r="B204" s="105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</row>
    <row r="205" spans="2:62" ht="14.25">
      <c r="B205" s="105"/>
      <c r="C205" s="105"/>
      <c r="D205" s="105"/>
      <c r="E205" s="105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</row>
    <row r="206" spans="2:62" ht="14.25">
      <c r="B206" s="105"/>
      <c r="C206" s="105"/>
      <c r="D206" s="105"/>
      <c r="E206" s="105"/>
      <c r="F206" s="105"/>
      <c r="G206" s="105"/>
      <c r="H206" s="105"/>
      <c r="I206" s="105"/>
      <c r="J206" s="105"/>
      <c r="K206" s="105"/>
      <c r="L206" s="105"/>
      <c r="M206" s="105"/>
      <c r="N206" s="105"/>
      <c r="O206" s="105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</row>
    <row r="207" spans="2:62" ht="14.25">
      <c r="B207" s="105"/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</row>
    <row r="208" spans="2:62" ht="14.25">
      <c r="B208" s="105"/>
      <c r="C208" s="105"/>
      <c r="D208" s="105"/>
      <c r="E208" s="105"/>
      <c r="F208" s="105"/>
      <c r="G208" s="105"/>
      <c r="H208" s="105"/>
      <c r="I208" s="105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</row>
    <row r="209" spans="2:62" ht="14.25">
      <c r="B209" s="105"/>
      <c r="C209" s="105"/>
      <c r="D209" s="105"/>
      <c r="E209" s="105"/>
      <c r="F209" s="105"/>
      <c r="G209" s="105"/>
      <c r="H209" s="105"/>
      <c r="I209" s="105"/>
      <c r="J209" s="105"/>
      <c r="K209" s="105"/>
      <c r="L209" s="105"/>
      <c r="M209" s="105"/>
      <c r="N209" s="105"/>
      <c r="O209" s="105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</row>
    <row r="210" spans="2:62" ht="14.25">
      <c r="B210" s="105"/>
      <c r="C210" s="105"/>
      <c r="D210" s="105"/>
      <c r="E210" s="105"/>
      <c r="F210" s="105"/>
      <c r="G210" s="105"/>
      <c r="H210" s="105"/>
      <c r="I210" s="105"/>
      <c r="J210" s="105"/>
      <c r="K210" s="105"/>
      <c r="L210" s="105"/>
      <c r="M210" s="105"/>
      <c r="N210" s="105"/>
      <c r="O210" s="105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</row>
    <row r="211" spans="2:62" ht="14.25">
      <c r="B211" s="105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</row>
    <row r="212" spans="2:62" ht="14.25">
      <c r="B212" s="105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</row>
    <row r="213" spans="2:62" ht="14.25">
      <c r="B213" s="105"/>
      <c r="C213" s="105"/>
      <c r="D213" s="105"/>
      <c r="E213" s="105"/>
      <c r="F213" s="105"/>
      <c r="G213" s="105"/>
      <c r="H213" s="105"/>
      <c r="I213" s="105"/>
      <c r="J213" s="105"/>
      <c r="K213" s="105"/>
      <c r="L213" s="105"/>
      <c r="M213" s="105"/>
      <c r="N213" s="105"/>
      <c r="O213" s="105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</row>
    <row r="214" spans="2:62" ht="14.25">
      <c r="B214" s="105"/>
      <c r="C214" s="105"/>
      <c r="D214" s="105"/>
      <c r="E214" s="105"/>
      <c r="F214" s="105"/>
      <c r="G214" s="105"/>
      <c r="H214" s="105"/>
      <c r="I214" s="105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</row>
    <row r="215" spans="2:62" ht="14.25">
      <c r="B215" s="105"/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10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</row>
    <row r="216" spans="2:62" ht="14.25">
      <c r="B216" s="105"/>
      <c r="C216" s="105"/>
      <c r="D216" s="105"/>
      <c r="E216" s="105"/>
      <c r="F216" s="105"/>
      <c r="G216" s="105"/>
      <c r="H216" s="105"/>
      <c r="I216" s="105"/>
      <c r="J216" s="105"/>
      <c r="K216" s="105"/>
      <c r="L216" s="105"/>
      <c r="M216" s="105"/>
      <c r="N216" s="105"/>
      <c r="O216" s="105"/>
      <c r="P216" s="105"/>
      <c r="Q216" s="105"/>
      <c r="R216" s="105"/>
      <c r="S216" s="105"/>
      <c r="T216" s="105"/>
      <c r="U216" s="105"/>
      <c r="V216" s="105"/>
      <c r="W216" s="105"/>
      <c r="X216" s="105"/>
      <c r="Y216" s="105"/>
      <c r="Z216" s="105"/>
      <c r="AA216" s="105"/>
      <c r="AB216" s="105"/>
      <c r="AC216" s="105"/>
      <c r="AD216" s="105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</row>
    <row r="217" spans="2:62" ht="14.25">
      <c r="B217" s="105"/>
      <c r="C217" s="105"/>
      <c r="D217" s="105"/>
      <c r="E217" s="105"/>
      <c r="F217" s="105"/>
      <c r="G217" s="105"/>
      <c r="H217" s="105"/>
      <c r="I217" s="105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  <c r="AA217" s="105"/>
      <c r="AB217" s="105"/>
      <c r="AC217" s="105"/>
      <c r="AD217" s="105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</row>
    <row r="218" spans="2:62" ht="14.25">
      <c r="B218" s="105"/>
      <c r="C218" s="105"/>
      <c r="D218" s="105"/>
      <c r="E218" s="105"/>
      <c r="F218" s="105"/>
      <c r="G218" s="105"/>
      <c r="H218" s="105"/>
      <c r="I218" s="105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  <c r="AB218" s="105"/>
      <c r="AC218" s="105"/>
      <c r="AD218" s="105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</row>
    <row r="219" spans="2:62" ht="14.25">
      <c r="B219" s="105"/>
      <c r="C219" s="105"/>
      <c r="D219" s="105"/>
      <c r="E219" s="105"/>
      <c r="F219" s="105"/>
      <c r="G219" s="105"/>
      <c r="H219" s="105"/>
      <c r="I219" s="105"/>
      <c r="J219" s="105"/>
      <c r="K219" s="105"/>
      <c r="L219" s="105"/>
      <c r="M219" s="105"/>
      <c r="N219" s="105"/>
      <c r="O219" s="105"/>
      <c r="P219" s="105"/>
      <c r="Q219" s="105"/>
      <c r="R219" s="105"/>
      <c r="S219" s="105"/>
      <c r="T219" s="105"/>
      <c r="U219" s="105"/>
      <c r="V219" s="105"/>
      <c r="W219" s="105"/>
      <c r="X219" s="105"/>
      <c r="Y219" s="105"/>
      <c r="Z219" s="105"/>
      <c r="AA219" s="105"/>
      <c r="AB219" s="105"/>
      <c r="AC219" s="105"/>
      <c r="AD219" s="105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</row>
    <row r="220" spans="2:62" ht="14.25">
      <c r="B220" s="105"/>
      <c r="C220" s="105"/>
      <c r="D220" s="105"/>
      <c r="E220" s="105"/>
      <c r="F220" s="105"/>
      <c r="G220" s="105"/>
      <c r="H220" s="105"/>
      <c r="I220" s="105"/>
      <c r="J220" s="105"/>
      <c r="K220" s="105"/>
      <c r="L220" s="105"/>
      <c r="M220" s="105"/>
      <c r="N220" s="105"/>
      <c r="O220" s="105"/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</row>
    <row r="221" spans="2:62" ht="14.25">
      <c r="B221" s="105"/>
      <c r="C221" s="105"/>
      <c r="D221" s="105"/>
      <c r="E221" s="105"/>
      <c r="F221" s="105"/>
      <c r="G221" s="105"/>
      <c r="H221" s="105"/>
      <c r="I221" s="105"/>
      <c r="J221" s="105"/>
      <c r="K221" s="105"/>
      <c r="L221" s="105"/>
      <c r="M221" s="105"/>
      <c r="N221" s="105"/>
      <c r="O221" s="105"/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  <c r="AA221" s="105"/>
      <c r="AB221" s="105"/>
      <c r="AC221" s="105"/>
      <c r="AD221" s="105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</row>
    <row r="222" spans="2:62" ht="14.25">
      <c r="B222" s="105"/>
      <c r="C222" s="105"/>
      <c r="D222" s="105"/>
      <c r="E222" s="105"/>
      <c r="F222" s="105"/>
      <c r="G222" s="105"/>
      <c r="H222" s="105"/>
      <c r="I222" s="105"/>
      <c r="J222" s="105"/>
      <c r="K222" s="105"/>
      <c r="L222" s="105"/>
      <c r="M222" s="105"/>
      <c r="N222" s="105"/>
      <c r="O222" s="105"/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  <c r="AA222" s="105"/>
      <c r="AB222" s="105"/>
      <c r="AC222" s="105"/>
      <c r="AD222" s="105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</row>
    <row r="223" spans="2:62" ht="14.25">
      <c r="B223" s="105"/>
      <c r="C223" s="105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  <c r="O223" s="105"/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  <c r="Z223" s="105"/>
      <c r="AA223" s="105"/>
      <c r="AB223" s="105"/>
      <c r="AC223" s="105"/>
      <c r="AD223" s="105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</row>
    <row r="224" spans="2:62" ht="14.25">
      <c r="B224" s="105"/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105"/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</row>
    <row r="225" spans="2:62" ht="14.25">
      <c r="B225" s="105"/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5"/>
      <c r="AC225" s="105"/>
      <c r="AD225" s="105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</row>
    <row r="226" spans="2:62" ht="14.25">
      <c r="B226" s="105"/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105"/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5"/>
      <c r="AD226" s="105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</row>
    <row r="227" spans="2:62" ht="14.25">
      <c r="B227" s="105"/>
      <c r="C227" s="105"/>
      <c r="D227" s="105"/>
      <c r="E227" s="105"/>
      <c r="F227" s="105"/>
      <c r="G227" s="105"/>
      <c r="H227" s="105"/>
      <c r="I227" s="105"/>
      <c r="J227" s="105"/>
      <c r="K227" s="105"/>
      <c r="L227" s="105"/>
      <c r="M227" s="105"/>
      <c r="N227" s="105"/>
      <c r="O227" s="105"/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105"/>
      <c r="AD227" s="105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</row>
    <row r="228" spans="2:62" ht="14.25">
      <c r="B228" s="105"/>
      <c r="C228" s="105"/>
      <c r="D228" s="105"/>
      <c r="E228" s="105"/>
      <c r="F228" s="105"/>
      <c r="G228" s="105"/>
      <c r="H228" s="105"/>
      <c r="I228" s="105"/>
      <c r="J228" s="105"/>
      <c r="K228" s="105"/>
      <c r="L228" s="105"/>
      <c r="M228" s="105"/>
      <c r="N228" s="105"/>
      <c r="O228" s="105"/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  <c r="Z228" s="105"/>
      <c r="AA228" s="105"/>
      <c r="AB228" s="105"/>
      <c r="AC228" s="105"/>
      <c r="AD228" s="105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</row>
    <row r="229" spans="2:62" ht="14.25">
      <c r="B229" s="105"/>
      <c r="C229" s="105"/>
      <c r="D229" s="105"/>
      <c r="E229" s="105"/>
      <c r="F229" s="105"/>
      <c r="G229" s="105"/>
      <c r="H229" s="105"/>
      <c r="I229" s="105"/>
      <c r="J229" s="105"/>
      <c r="K229" s="105"/>
      <c r="L229" s="105"/>
      <c r="M229" s="105"/>
      <c r="N229" s="105"/>
      <c r="O229" s="105"/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105"/>
      <c r="AA229" s="105"/>
      <c r="AB229" s="105"/>
      <c r="AC229" s="105"/>
      <c r="AD229" s="105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</row>
    <row r="230" spans="2:62" ht="14.25">
      <c r="B230" s="105"/>
      <c r="C230" s="105"/>
      <c r="D230" s="105"/>
      <c r="E230" s="105"/>
      <c r="F230" s="105"/>
      <c r="G230" s="105"/>
      <c r="H230" s="105"/>
      <c r="I230" s="105"/>
      <c r="J230" s="105"/>
      <c r="K230" s="105"/>
      <c r="L230" s="105"/>
      <c r="M230" s="105"/>
      <c r="N230" s="105"/>
      <c r="O230" s="105"/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</row>
    <row r="231" spans="2:62" ht="14.25">
      <c r="B231" s="105"/>
      <c r="C231" s="105"/>
      <c r="D231" s="105"/>
      <c r="E231" s="105"/>
      <c r="F231" s="105"/>
      <c r="G231" s="105"/>
      <c r="H231" s="105"/>
      <c r="I231" s="105"/>
      <c r="J231" s="105"/>
      <c r="K231" s="105"/>
      <c r="L231" s="105"/>
      <c r="M231" s="105"/>
      <c r="N231" s="105"/>
      <c r="O231" s="105"/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</row>
    <row r="232" spans="2:62" ht="14.25">
      <c r="B232" s="105"/>
      <c r="C232" s="105"/>
      <c r="D232" s="105"/>
      <c r="E232" s="105"/>
      <c r="F232" s="105"/>
      <c r="G232" s="105"/>
      <c r="H232" s="105"/>
      <c r="I232" s="105"/>
      <c r="J232" s="105"/>
      <c r="K232" s="105"/>
      <c r="L232" s="105"/>
      <c r="M232" s="105"/>
      <c r="N232" s="105"/>
      <c r="O232" s="105"/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</row>
    <row r="233" spans="2:62" ht="14.25">
      <c r="B233" s="105"/>
      <c r="C233" s="105"/>
      <c r="D233" s="105"/>
      <c r="E233" s="105"/>
      <c r="F233" s="105"/>
      <c r="G233" s="105"/>
      <c r="H233" s="105"/>
      <c r="I233" s="105"/>
      <c r="J233" s="105"/>
      <c r="K233" s="105"/>
      <c r="L233" s="105"/>
      <c r="M233" s="105"/>
      <c r="N233" s="105"/>
      <c r="O233" s="105"/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</row>
    <row r="234" spans="2:62" ht="14.25">
      <c r="B234" s="105"/>
      <c r="C234" s="105"/>
      <c r="D234" s="105"/>
      <c r="E234" s="105"/>
      <c r="F234" s="105"/>
      <c r="G234" s="105"/>
      <c r="H234" s="105"/>
      <c r="I234" s="105"/>
      <c r="J234" s="105"/>
      <c r="K234" s="105"/>
      <c r="L234" s="105"/>
      <c r="M234" s="105"/>
      <c r="N234" s="105"/>
      <c r="O234" s="105"/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</row>
    <row r="235" spans="2:62" ht="14.25">
      <c r="B235" s="105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105"/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</row>
    <row r="236" spans="2:62" ht="14.25">
      <c r="B236" s="105"/>
      <c r="C236" s="105"/>
      <c r="D236" s="105"/>
      <c r="E236" s="105"/>
      <c r="F236" s="105"/>
      <c r="G236" s="105"/>
      <c r="H236" s="105"/>
      <c r="I236" s="105"/>
      <c r="J236" s="105"/>
      <c r="K236" s="105"/>
      <c r="L236" s="105"/>
      <c r="M236" s="105"/>
      <c r="N236" s="105"/>
      <c r="O236" s="105"/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  <c r="Z236" s="105"/>
      <c r="AA236" s="105"/>
      <c r="AB236" s="105"/>
      <c r="AC236" s="105"/>
      <c r="AD236" s="105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</row>
    <row r="237" spans="2:62" ht="14.25">
      <c r="B237" s="105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105"/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</row>
    <row r="238" spans="2:62" ht="14.25">
      <c r="B238" s="105"/>
      <c r="C238" s="105"/>
      <c r="D238" s="105"/>
      <c r="E238" s="105"/>
      <c r="F238" s="105"/>
      <c r="G238" s="105"/>
      <c r="H238" s="105"/>
      <c r="I238" s="105"/>
      <c r="J238" s="105"/>
      <c r="K238" s="105"/>
      <c r="L238" s="105"/>
      <c r="M238" s="105"/>
      <c r="N238" s="105"/>
      <c r="O238" s="105"/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5"/>
      <c r="AC238" s="105"/>
      <c r="AD238" s="105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</row>
    <row r="239" spans="2:62" ht="14.25">
      <c r="B239" s="105"/>
      <c r="C239" s="105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105"/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  <c r="Z239" s="105"/>
      <c r="AA239" s="105"/>
      <c r="AB239" s="105"/>
      <c r="AC239" s="105"/>
      <c r="AD239" s="105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</row>
    <row r="240" spans="2:62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</row>
    <row r="241" spans="2:62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</row>
    <row r="242" spans="2:62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</row>
    <row r="243" spans="2:62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</row>
    <row r="244" spans="2:62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</row>
    <row r="245" spans="2:62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</row>
    <row r="246" spans="2:62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</row>
    <row r="247" spans="2:62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</row>
    <row r="248" spans="2:62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</row>
    <row r="249" spans="2:62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</row>
    <row r="250" spans="2:62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</row>
    <row r="251" spans="2:62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</row>
    <row r="252" spans="2:62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</row>
    <row r="253" spans="2:62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</row>
    <row r="254" spans="2:62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</row>
    <row r="255" spans="2:62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</row>
    <row r="256" spans="2:62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</row>
    <row r="257" spans="2:62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</row>
    <row r="258" spans="2:62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</row>
    <row r="259" spans="2:62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</row>
    <row r="260" spans="2:62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</row>
    <row r="261" spans="2:62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</row>
    <row r="262" spans="2:62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2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</row>
    <row r="263" spans="2:62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2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</row>
    <row r="264" spans="2:62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2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</row>
    <row r="265" spans="2:62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2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</row>
    <row r="266" spans="2:62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2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</row>
    <row r="267" spans="2:62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2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</row>
    <row r="268" spans="2:62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2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</row>
    <row r="269" spans="2:62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2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</row>
    <row r="270" spans="2:62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2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</row>
    <row r="271" spans="2:62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2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</row>
    <row r="272" spans="2:62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2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</row>
    <row r="273" spans="2:62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2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</row>
    <row r="274" spans="2:62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2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</row>
    <row r="275" spans="2:62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2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</row>
    <row r="276" spans="2:62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2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</row>
    <row r="277" spans="2:62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2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</row>
    <row r="278" spans="2:62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2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</row>
    <row r="279" spans="2:62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2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</row>
    <row r="280" spans="2:62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2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</row>
    <row r="281" spans="2:62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2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</row>
    <row r="282" spans="2:62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2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</row>
    <row r="283" spans="2:62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2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</row>
    <row r="284" spans="2:62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2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</row>
    <row r="285" spans="2:62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2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</row>
    <row r="286" spans="2:62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2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</row>
    <row r="287" spans="2:62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2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</row>
    <row r="288" spans="2:62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2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</row>
    <row r="289" spans="2:62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2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</row>
    <row r="290" spans="2:62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2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</row>
    <row r="291" spans="2:62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2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</row>
    <row r="292" spans="2:62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2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</row>
    <row r="293" spans="2:62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2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</row>
    <row r="294" spans="2:62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2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</row>
    <row r="295" spans="2:62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2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</row>
    <row r="296" spans="2:62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2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</row>
    <row r="297" spans="2:62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2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</row>
    <row r="298" spans="2:62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2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</row>
    <row r="299" spans="2:62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2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</row>
    <row r="300" spans="2:62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2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</row>
    <row r="301" spans="2:62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2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</row>
    <row r="302" spans="2:62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2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</row>
    <row r="303" spans="2:62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2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</row>
    <row r="304" spans="2:62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2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</row>
    <row r="305" spans="2:62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2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</row>
    <row r="306" spans="2:62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2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</row>
    <row r="307" spans="2:62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2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</row>
    <row r="308" spans="2:62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2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</row>
    <row r="309" spans="2:62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2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</row>
    <row r="310" spans="2:62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2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</row>
    <row r="311" spans="2:62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2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</row>
    <row r="312" spans="2:62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2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</row>
    <row r="313" spans="2:62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2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</row>
    <row r="314" spans="2:62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2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</row>
    <row r="315" spans="2:62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2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</row>
    <row r="316" spans="2:62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2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</row>
    <row r="317" spans="2:62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2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</row>
    <row r="318" spans="2:62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2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</row>
    <row r="319" spans="2:62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2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</row>
    <row r="320" spans="2:62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2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</row>
    <row r="321" spans="2:62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2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</row>
    <row r="322" spans="2:62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2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</row>
    <row r="323" spans="2:62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2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</row>
    <row r="324" spans="2:62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2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</row>
    <row r="325" spans="2:62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2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</row>
    <row r="326" spans="2:62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2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</row>
    <row r="327" spans="2:62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2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</row>
    <row r="328" spans="2:62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2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</row>
    <row r="329" spans="2:62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2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</row>
    <row r="330" spans="2:62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2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</row>
  </sheetData>
  <mergeCells count="10">
    <mergeCell ref="B1:AD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TESORERIA</vt:lpstr>
      <vt:lpstr>TESORERIA!Área_de_impresión</vt:lpstr>
      <vt:lpstr>TESORERIA!Títulos_a_imprimir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Ortiz</dc:creator>
  <cp:lastModifiedBy>Mariam Ortiz</cp:lastModifiedBy>
  <dcterms:created xsi:type="dcterms:W3CDTF">2020-11-19T19:48:20Z</dcterms:created>
  <dcterms:modified xsi:type="dcterms:W3CDTF">2020-11-19T19:48:39Z</dcterms:modified>
</cp:coreProperties>
</file>