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ESORERIA" sheetId="1" r:id="rId1"/>
  </sheets>
  <externalReferences>
    <externalReference r:id="rId2"/>
    <externalReference r:id="rId3"/>
    <externalReference r:id="rId4"/>
  </externalReferences>
  <definedNames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TESORERIA!$B$3:$AD$85</definedName>
    <definedName name="Button_13">"CLAGA2000_Consolidado_2001_List"</definedName>
    <definedName name="FORMATO">#N/A</definedName>
    <definedName name="FUENTE" localSheetId="0">#REF!</definedName>
    <definedName name="FUENTE">#REF!</definedName>
    <definedName name="OCTUBRE">#N/A</definedName>
    <definedName name="ROS">#N/A</definedName>
    <definedName name="_xlnm.Print_Titles" localSheetId="0">TESORERIA!$3:$7</definedName>
  </definedNames>
  <calcPr calcId="145621"/>
</workbook>
</file>

<file path=xl/calcChain.xml><?xml version="1.0" encoding="utf-8"?>
<calcChain xmlns="http://schemas.openxmlformats.org/spreadsheetml/2006/main">
  <c r="AB84" i="1" l="1"/>
  <c r="O84" i="1"/>
  <c r="AB83" i="1"/>
  <c r="AC83" i="1" s="1"/>
  <c r="O83" i="1"/>
  <c r="AB82" i="1"/>
  <c r="AC82" i="1" s="1"/>
  <c r="AD82" i="1" s="1"/>
  <c r="O82" i="1"/>
  <c r="AA80" i="1"/>
  <c r="Z80" i="1"/>
  <c r="Y80" i="1"/>
  <c r="X80" i="1"/>
  <c r="X79" i="1" s="1"/>
  <c r="W80" i="1"/>
  <c r="W79" i="1" s="1"/>
  <c r="V80" i="1"/>
  <c r="U80" i="1"/>
  <c r="T80" i="1"/>
  <c r="S80" i="1"/>
  <c r="R80" i="1"/>
  <c r="R79" i="1" s="1"/>
  <c r="Q80" i="1"/>
  <c r="Q79" i="1" s="1"/>
  <c r="P80" i="1"/>
  <c r="P79" i="1" s="1"/>
  <c r="N80" i="1"/>
  <c r="M80" i="1"/>
  <c r="L80" i="1"/>
  <c r="L79" i="1" s="1"/>
  <c r="K80" i="1"/>
  <c r="K79" i="1" s="1"/>
  <c r="J80" i="1"/>
  <c r="J79" i="1" s="1"/>
  <c r="I80" i="1"/>
  <c r="H80" i="1"/>
  <c r="G80" i="1"/>
  <c r="F80" i="1"/>
  <c r="F79" i="1" s="1"/>
  <c r="E80" i="1"/>
  <c r="E79" i="1" s="1"/>
  <c r="D80" i="1"/>
  <c r="D79" i="1" s="1"/>
  <c r="C80" i="1"/>
  <c r="O80" i="1" s="1"/>
  <c r="O79" i="1" s="1"/>
  <c r="AA79" i="1"/>
  <c r="Z79" i="1"/>
  <c r="Y79" i="1"/>
  <c r="V79" i="1"/>
  <c r="U79" i="1"/>
  <c r="T79" i="1"/>
  <c r="S79" i="1"/>
  <c r="N79" i="1"/>
  <c r="M79" i="1"/>
  <c r="I79" i="1"/>
  <c r="H79" i="1"/>
  <c r="G79" i="1"/>
  <c r="C79" i="1"/>
  <c r="AA78" i="1"/>
  <c r="Z78" i="1"/>
  <c r="Y78" i="1"/>
  <c r="Y76" i="1" s="1"/>
  <c r="Y74" i="1" s="1"/>
  <c r="X78" i="1"/>
  <c r="W78" i="1"/>
  <c r="V78" i="1"/>
  <c r="U78" i="1"/>
  <c r="T78" i="1"/>
  <c r="S78" i="1"/>
  <c r="R78" i="1"/>
  <c r="Q78" i="1"/>
  <c r="P78" i="1"/>
  <c r="N78" i="1"/>
  <c r="N76" i="1" s="1"/>
  <c r="M78" i="1"/>
  <c r="L78" i="1"/>
  <c r="K78" i="1"/>
  <c r="J78" i="1"/>
  <c r="I78" i="1"/>
  <c r="H78" i="1"/>
  <c r="G78" i="1"/>
  <c r="F78" i="1"/>
  <c r="E78" i="1"/>
  <c r="D78" i="1"/>
  <c r="C78" i="1"/>
  <c r="AA77" i="1"/>
  <c r="AA76" i="1" s="1"/>
  <c r="AA74" i="1" s="1"/>
  <c r="Z77" i="1"/>
  <c r="Y77" i="1"/>
  <c r="X77" i="1"/>
  <c r="W77" i="1"/>
  <c r="V77" i="1"/>
  <c r="U77" i="1"/>
  <c r="T77" i="1"/>
  <c r="S77" i="1"/>
  <c r="R77" i="1"/>
  <c r="Q77" i="1"/>
  <c r="P77" i="1"/>
  <c r="AB77" i="1" s="1"/>
  <c r="N77" i="1"/>
  <c r="M77" i="1"/>
  <c r="L77" i="1"/>
  <c r="K77" i="1"/>
  <c r="J77" i="1"/>
  <c r="I77" i="1"/>
  <c r="H77" i="1"/>
  <c r="G77" i="1"/>
  <c r="F77" i="1"/>
  <c r="E77" i="1"/>
  <c r="D77" i="1"/>
  <c r="D76" i="1" s="1"/>
  <c r="D74" i="1" s="1"/>
  <c r="C77" i="1"/>
  <c r="O77" i="1" s="1"/>
  <c r="Z76" i="1"/>
  <c r="Z74" i="1" s="1"/>
  <c r="V76" i="1"/>
  <c r="V74" i="1" s="1"/>
  <c r="U76" i="1"/>
  <c r="T76" i="1"/>
  <c r="T74" i="1" s="1"/>
  <c r="S76" i="1"/>
  <c r="S74" i="1" s="1"/>
  <c r="M76" i="1"/>
  <c r="J76" i="1"/>
  <c r="I76" i="1"/>
  <c r="I74" i="1" s="1"/>
  <c r="H76" i="1"/>
  <c r="G76" i="1"/>
  <c r="C76" i="1"/>
  <c r="AB75" i="1"/>
  <c r="N75" i="1"/>
  <c r="M75" i="1"/>
  <c r="L75" i="1"/>
  <c r="K75" i="1"/>
  <c r="J75" i="1"/>
  <c r="I75" i="1"/>
  <c r="H75" i="1"/>
  <c r="G75" i="1"/>
  <c r="G74" i="1" s="1"/>
  <c r="F75" i="1"/>
  <c r="E75" i="1"/>
  <c r="D75" i="1"/>
  <c r="C75" i="1"/>
  <c r="O75" i="1" s="1"/>
  <c r="U74" i="1"/>
  <c r="J74" i="1"/>
  <c r="C74" i="1"/>
  <c r="AA73" i="1"/>
  <c r="Z73" i="1"/>
  <c r="Y73" i="1"/>
  <c r="X73" i="1"/>
  <c r="W73" i="1"/>
  <c r="V73" i="1"/>
  <c r="V71" i="1" s="1"/>
  <c r="U73" i="1"/>
  <c r="U71" i="1" s="1"/>
  <c r="U68" i="1" s="1"/>
  <c r="U65" i="1" s="1"/>
  <c r="U61" i="1" s="1"/>
  <c r="T73" i="1"/>
  <c r="S73" i="1"/>
  <c r="R73" i="1"/>
  <c r="Q73" i="1"/>
  <c r="P73" i="1"/>
  <c r="AB73" i="1" s="1"/>
  <c r="N73" i="1"/>
  <c r="M73" i="1"/>
  <c r="L73" i="1"/>
  <c r="K73" i="1"/>
  <c r="J73" i="1"/>
  <c r="J71" i="1" s="1"/>
  <c r="J68" i="1" s="1"/>
  <c r="I73" i="1"/>
  <c r="I71" i="1" s="1"/>
  <c r="I68" i="1" s="1"/>
  <c r="H73" i="1"/>
  <c r="G73" i="1"/>
  <c r="F73" i="1"/>
  <c r="E73" i="1"/>
  <c r="D73" i="1"/>
  <c r="C73" i="1"/>
  <c r="C71" i="1" s="1"/>
  <c r="C68" i="1" s="1"/>
  <c r="AA72" i="1"/>
  <c r="Z72" i="1"/>
  <c r="Z71" i="1" s="1"/>
  <c r="Y72" i="1"/>
  <c r="Y71" i="1" s="1"/>
  <c r="Y68" i="1" s="1"/>
  <c r="X72" i="1"/>
  <c r="X71" i="1" s="1"/>
  <c r="W72" i="1"/>
  <c r="V72" i="1"/>
  <c r="U72" i="1"/>
  <c r="T72" i="1"/>
  <c r="T71" i="1" s="1"/>
  <c r="T68" i="1" s="1"/>
  <c r="S72" i="1"/>
  <c r="S71" i="1" s="1"/>
  <c r="S68" i="1" s="1"/>
  <c r="R72" i="1"/>
  <c r="R71" i="1" s="1"/>
  <c r="Q72" i="1"/>
  <c r="P72" i="1"/>
  <c r="N72" i="1"/>
  <c r="M72" i="1"/>
  <c r="M71" i="1" s="1"/>
  <c r="L72" i="1"/>
  <c r="L71" i="1" s="1"/>
  <c r="K72" i="1"/>
  <c r="K71" i="1" s="1"/>
  <c r="J72" i="1"/>
  <c r="I72" i="1"/>
  <c r="H72" i="1"/>
  <c r="G72" i="1"/>
  <c r="G71" i="1" s="1"/>
  <c r="G68" i="1" s="1"/>
  <c r="G65" i="1" s="1"/>
  <c r="G61" i="1" s="1"/>
  <c r="F72" i="1"/>
  <c r="E72" i="1"/>
  <c r="E71" i="1" s="1"/>
  <c r="D72" i="1"/>
  <c r="C72" i="1"/>
  <c r="AA71" i="1"/>
  <c r="W71" i="1"/>
  <c r="Q71" i="1"/>
  <c r="P71" i="1"/>
  <c r="F71" i="1"/>
  <c r="D71" i="1"/>
  <c r="D68" i="1" s="1"/>
  <c r="AB70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AB69" i="1"/>
  <c r="AC69" i="1" s="1"/>
  <c r="AD69" i="1" s="1"/>
  <c r="Z68" i="1"/>
  <c r="V68" i="1"/>
  <c r="AA67" i="1"/>
  <c r="Z67" i="1"/>
  <c r="Z66" i="1" s="1"/>
  <c r="Z65" i="1" s="1"/>
  <c r="Z61" i="1" s="1"/>
  <c r="Y67" i="1"/>
  <c r="Y66" i="1" s="1"/>
  <c r="Y65" i="1" s="1"/>
  <c r="Y61" i="1" s="1"/>
  <c r="X67" i="1"/>
  <c r="X66" i="1" s="1"/>
  <c r="W67" i="1"/>
  <c r="V67" i="1"/>
  <c r="U67" i="1"/>
  <c r="T67" i="1"/>
  <c r="S67" i="1"/>
  <c r="S66" i="1" s="1"/>
  <c r="S65" i="1" s="1"/>
  <c r="R67" i="1"/>
  <c r="R66" i="1" s="1"/>
  <c r="Q67" i="1"/>
  <c r="P67" i="1"/>
  <c r="N67" i="1"/>
  <c r="N66" i="1" s="1"/>
  <c r="M67" i="1"/>
  <c r="M66" i="1" s="1"/>
  <c r="L67" i="1"/>
  <c r="L66" i="1" s="1"/>
  <c r="K67" i="1"/>
  <c r="J67" i="1"/>
  <c r="I67" i="1"/>
  <c r="H67" i="1"/>
  <c r="H66" i="1" s="1"/>
  <c r="G67" i="1"/>
  <c r="G66" i="1" s="1"/>
  <c r="F67" i="1"/>
  <c r="F66" i="1" s="1"/>
  <c r="E67" i="1"/>
  <c r="D67" i="1"/>
  <c r="D66" i="1" s="1"/>
  <c r="C67" i="1"/>
  <c r="AA66" i="1"/>
  <c r="W66" i="1"/>
  <c r="V66" i="1"/>
  <c r="U66" i="1"/>
  <c r="T66" i="1"/>
  <c r="T65" i="1" s="1"/>
  <c r="T61" i="1" s="1"/>
  <c r="Q66" i="1"/>
  <c r="P66" i="1"/>
  <c r="K66" i="1"/>
  <c r="J66" i="1"/>
  <c r="J65" i="1" s="1"/>
  <c r="J61" i="1" s="1"/>
  <c r="I66" i="1"/>
  <c r="I65" i="1" s="1"/>
  <c r="E66" i="1"/>
  <c r="C66" i="1"/>
  <c r="AA64" i="1"/>
  <c r="Z64" i="1"/>
  <c r="Y64" i="1"/>
  <c r="X64" i="1"/>
  <c r="W64" i="1"/>
  <c r="V64" i="1"/>
  <c r="U64" i="1"/>
  <c r="T64" i="1"/>
  <c r="S64" i="1"/>
  <c r="R64" i="1"/>
  <c r="Q64" i="1"/>
  <c r="P64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AA63" i="1"/>
  <c r="AA62" i="1" s="1"/>
  <c r="Z63" i="1"/>
  <c r="Y63" i="1"/>
  <c r="Y62" i="1" s="1"/>
  <c r="X63" i="1"/>
  <c r="W63" i="1"/>
  <c r="V63" i="1"/>
  <c r="V62" i="1" s="1"/>
  <c r="U63" i="1"/>
  <c r="U62" i="1" s="1"/>
  <c r="T63" i="1"/>
  <c r="T62" i="1" s="1"/>
  <c r="S63" i="1"/>
  <c r="R63" i="1"/>
  <c r="Q63" i="1"/>
  <c r="Q62" i="1" s="1"/>
  <c r="P63" i="1"/>
  <c r="P62" i="1" s="1"/>
  <c r="N63" i="1"/>
  <c r="M63" i="1"/>
  <c r="L63" i="1"/>
  <c r="K63" i="1"/>
  <c r="K62" i="1" s="1"/>
  <c r="J63" i="1"/>
  <c r="J62" i="1" s="1"/>
  <c r="I63" i="1"/>
  <c r="I62" i="1" s="1"/>
  <c r="H63" i="1"/>
  <c r="G63" i="1"/>
  <c r="F63" i="1"/>
  <c r="E63" i="1"/>
  <c r="E62" i="1" s="1"/>
  <c r="D63" i="1"/>
  <c r="D62" i="1" s="1"/>
  <c r="C63" i="1"/>
  <c r="C62" i="1" s="1"/>
  <c r="Z62" i="1"/>
  <c r="X62" i="1"/>
  <c r="W62" i="1"/>
  <c r="S62" i="1"/>
  <c r="R62" i="1"/>
  <c r="N62" i="1"/>
  <c r="M62" i="1"/>
  <c r="L62" i="1"/>
  <c r="H62" i="1"/>
  <c r="G62" i="1"/>
  <c r="F62" i="1"/>
  <c r="S61" i="1"/>
  <c r="AA60" i="1"/>
  <c r="Z60" i="1"/>
  <c r="Y60" i="1"/>
  <c r="X60" i="1"/>
  <c r="W60" i="1"/>
  <c r="V60" i="1"/>
  <c r="U60" i="1"/>
  <c r="T60" i="1"/>
  <c r="S60" i="1"/>
  <c r="R60" i="1"/>
  <c r="Q60" i="1"/>
  <c r="P60" i="1"/>
  <c r="AB60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AA58" i="1"/>
  <c r="Z58" i="1"/>
  <c r="Y58" i="1"/>
  <c r="X58" i="1"/>
  <c r="W58" i="1"/>
  <c r="V58" i="1"/>
  <c r="U58" i="1"/>
  <c r="T58" i="1"/>
  <c r="S58" i="1"/>
  <c r="R58" i="1"/>
  <c r="Q58" i="1"/>
  <c r="P58" i="1"/>
  <c r="AB58" i="1" s="1"/>
  <c r="AC58" i="1" s="1"/>
  <c r="O58" i="1"/>
  <c r="N58" i="1"/>
  <c r="M58" i="1"/>
  <c r="L58" i="1"/>
  <c r="K58" i="1"/>
  <c r="J58" i="1"/>
  <c r="J56" i="1" s="1"/>
  <c r="I58" i="1"/>
  <c r="H58" i="1"/>
  <c r="G58" i="1"/>
  <c r="F58" i="1"/>
  <c r="E58" i="1"/>
  <c r="D58" i="1"/>
  <c r="D56" i="1" s="1"/>
  <c r="C58" i="1"/>
  <c r="AA57" i="1"/>
  <c r="Z57" i="1"/>
  <c r="Z56" i="1" s="1"/>
  <c r="Z59" i="1" s="1"/>
  <c r="Y57" i="1"/>
  <c r="Y56" i="1" s="1"/>
  <c r="X57" i="1"/>
  <c r="X56" i="1" s="1"/>
  <c r="W57" i="1"/>
  <c r="W56" i="1" s="1"/>
  <c r="V57" i="1"/>
  <c r="U57" i="1"/>
  <c r="T57" i="1"/>
  <c r="T56" i="1" s="1"/>
  <c r="S57" i="1"/>
  <c r="S56" i="1" s="1"/>
  <c r="R57" i="1"/>
  <c r="Q57" i="1"/>
  <c r="Q56" i="1" s="1"/>
  <c r="P57" i="1"/>
  <c r="O57" i="1"/>
  <c r="O56" i="1" s="1"/>
  <c r="N57" i="1"/>
  <c r="N56" i="1" s="1"/>
  <c r="M57" i="1"/>
  <c r="M56" i="1" s="1"/>
  <c r="L57" i="1"/>
  <c r="K57" i="1"/>
  <c r="K56" i="1" s="1"/>
  <c r="J57" i="1"/>
  <c r="I57" i="1"/>
  <c r="H57" i="1"/>
  <c r="H56" i="1" s="1"/>
  <c r="H59" i="1" s="1"/>
  <c r="G57" i="1"/>
  <c r="G56" i="1" s="1"/>
  <c r="F57" i="1"/>
  <c r="E57" i="1"/>
  <c r="D57" i="1"/>
  <c r="C57" i="1"/>
  <c r="V56" i="1"/>
  <c r="U56" i="1"/>
  <c r="R56" i="1"/>
  <c r="P56" i="1"/>
  <c r="L56" i="1"/>
  <c r="F56" i="1"/>
  <c r="E56" i="1"/>
  <c r="AB55" i="1"/>
  <c r="O55" i="1"/>
  <c r="AC55" i="1" s="1"/>
  <c r="AC54" i="1"/>
  <c r="AB54" i="1"/>
  <c r="O54" i="1"/>
  <c r="O53" i="1"/>
  <c r="AC53" i="1" s="1"/>
  <c r="AB52" i="1"/>
  <c r="AC52" i="1" s="1"/>
  <c r="O52" i="1"/>
  <c r="AB51" i="1"/>
  <c r="O51" i="1"/>
  <c r="AC51" i="1" s="1"/>
  <c r="AB50" i="1"/>
  <c r="O50" i="1"/>
  <c r="AB49" i="1"/>
  <c r="O49" i="1"/>
  <c r="O46" i="1" s="1"/>
  <c r="AB48" i="1"/>
  <c r="AC48" i="1" s="1"/>
  <c r="AD48" i="1" s="1"/>
  <c r="O48" i="1"/>
  <c r="AC47" i="1"/>
  <c r="AD47" i="1" s="1"/>
  <c r="AB47" i="1"/>
  <c r="O47" i="1"/>
  <c r="AA46" i="1"/>
  <c r="Z46" i="1"/>
  <c r="Y46" i="1"/>
  <c r="X46" i="1"/>
  <c r="W46" i="1"/>
  <c r="V46" i="1"/>
  <c r="U46" i="1"/>
  <c r="T46" i="1"/>
  <c r="S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AC45" i="1"/>
  <c r="AD45" i="1" s="1"/>
  <c r="AB45" i="1"/>
  <c r="O45" i="1"/>
  <c r="AA44" i="1"/>
  <c r="AA42" i="1" s="1"/>
  <c r="AA41" i="1" s="1"/>
  <c r="AA40" i="1" s="1"/>
  <c r="Z44" i="1"/>
  <c r="Z42" i="1" s="1"/>
  <c r="Y44" i="1"/>
  <c r="Y42" i="1" s="1"/>
  <c r="Y41" i="1" s="1"/>
  <c r="X44" i="1"/>
  <c r="W44" i="1"/>
  <c r="V44" i="1"/>
  <c r="AB44" i="1" s="1"/>
  <c r="T44" i="1"/>
  <c r="S44" i="1"/>
  <c r="R44" i="1"/>
  <c r="R42" i="1" s="1"/>
  <c r="Q44" i="1"/>
  <c r="P44" i="1"/>
  <c r="O44" i="1"/>
  <c r="AB43" i="1"/>
  <c r="AC43" i="1" s="1"/>
  <c r="AD43" i="1" s="1"/>
  <c r="V43" i="1"/>
  <c r="U43" i="1"/>
  <c r="U42" i="1" s="1"/>
  <c r="O43" i="1"/>
  <c r="O42" i="1" s="1"/>
  <c r="X42" i="1"/>
  <c r="X41" i="1" s="1"/>
  <c r="W42" i="1"/>
  <c r="W41" i="1" s="1"/>
  <c r="W40" i="1" s="1"/>
  <c r="V42" i="1"/>
  <c r="V41" i="1" s="1"/>
  <c r="V40" i="1" s="1"/>
  <c r="T42" i="1"/>
  <c r="S42" i="1"/>
  <c r="Q42" i="1"/>
  <c r="P42" i="1"/>
  <c r="P41" i="1" s="1"/>
  <c r="P40" i="1" s="1"/>
  <c r="N42" i="1"/>
  <c r="N41" i="1" s="1"/>
  <c r="N40" i="1" s="1"/>
  <c r="M42" i="1"/>
  <c r="M41" i="1" s="1"/>
  <c r="M40" i="1" s="1"/>
  <c r="L42" i="1"/>
  <c r="L41" i="1" s="1"/>
  <c r="L40" i="1" s="1"/>
  <c r="K42" i="1"/>
  <c r="J42" i="1"/>
  <c r="I42" i="1"/>
  <c r="H42" i="1"/>
  <c r="H41" i="1" s="1"/>
  <c r="G42" i="1"/>
  <c r="G41" i="1" s="1"/>
  <c r="F42" i="1"/>
  <c r="F41" i="1" s="1"/>
  <c r="E42" i="1"/>
  <c r="D42" i="1"/>
  <c r="C42" i="1"/>
  <c r="Z41" i="1"/>
  <c r="Z40" i="1" s="1"/>
  <c r="U41" i="1"/>
  <c r="R41" i="1"/>
  <c r="R40" i="1" s="1"/>
  <c r="Q41" i="1"/>
  <c r="Q40" i="1" s="1"/>
  <c r="K41" i="1"/>
  <c r="K40" i="1" s="1"/>
  <c r="J41" i="1"/>
  <c r="J40" i="1" s="1"/>
  <c r="I41" i="1"/>
  <c r="I40" i="1" s="1"/>
  <c r="E41" i="1"/>
  <c r="E40" i="1" s="1"/>
  <c r="D41" i="1"/>
  <c r="D40" i="1" s="1"/>
  <c r="C41" i="1"/>
  <c r="Y40" i="1"/>
  <c r="X40" i="1"/>
  <c r="U40" i="1"/>
  <c r="H40" i="1"/>
  <c r="G40" i="1"/>
  <c r="F40" i="1"/>
  <c r="C40" i="1"/>
  <c r="AB39" i="1"/>
  <c r="O39" i="1"/>
  <c r="O37" i="1" s="1"/>
  <c r="AC38" i="1"/>
  <c r="AD38" i="1" s="1"/>
  <c r="AB38" i="1"/>
  <c r="O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AB36" i="1"/>
  <c r="O36" i="1"/>
  <c r="AA35" i="1"/>
  <c r="Z35" i="1"/>
  <c r="Y35" i="1"/>
  <c r="Y34" i="1" s="1"/>
  <c r="X35" i="1"/>
  <c r="X34" i="1" s="1"/>
  <c r="W35" i="1"/>
  <c r="V35" i="1"/>
  <c r="V34" i="1" s="1"/>
  <c r="U35" i="1"/>
  <c r="T35" i="1"/>
  <c r="T34" i="1" s="1"/>
  <c r="S35" i="1"/>
  <c r="S34" i="1" s="1"/>
  <c r="R35" i="1"/>
  <c r="R34" i="1" s="1"/>
  <c r="Q35" i="1"/>
  <c r="Q34" i="1" s="1"/>
  <c r="P35" i="1"/>
  <c r="P34" i="1" s="1"/>
  <c r="N35" i="1"/>
  <c r="M35" i="1"/>
  <c r="L35" i="1"/>
  <c r="L34" i="1" s="1"/>
  <c r="K35" i="1"/>
  <c r="I35" i="1"/>
  <c r="H35" i="1"/>
  <c r="G35" i="1"/>
  <c r="F35" i="1"/>
  <c r="F34" i="1" s="1"/>
  <c r="E35" i="1"/>
  <c r="D35" i="1"/>
  <c r="C35" i="1"/>
  <c r="AA34" i="1"/>
  <c r="Z34" i="1"/>
  <c r="W34" i="1"/>
  <c r="U34" i="1"/>
  <c r="N34" i="1"/>
  <c r="M34" i="1"/>
  <c r="K34" i="1"/>
  <c r="J34" i="1"/>
  <c r="I34" i="1"/>
  <c r="H34" i="1"/>
  <c r="G34" i="1"/>
  <c r="E34" i="1"/>
  <c r="D34" i="1"/>
  <c r="AB33" i="1"/>
  <c r="AC33" i="1" s="1"/>
  <c r="O33" i="1"/>
  <c r="AA32" i="1"/>
  <c r="Z32" i="1"/>
  <c r="Z30" i="1" s="1"/>
  <c r="Z24" i="1" s="1"/>
  <c r="Z23" i="1" s="1"/>
  <c r="Y32" i="1"/>
  <c r="X32" i="1"/>
  <c r="W32" i="1"/>
  <c r="W30" i="1" s="1"/>
  <c r="V32" i="1"/>
  <c r="U32" i="1"/>
  <c r="T32" i="1"/>
  <c r="T30" i="1" s="1"/>
  <c r="S32" i="1"/>
  <c r="R32" i="1"/>
  <c r="Q32" i="1"/>
  <c r="P32" i="1"/>
  <c r="N32" i="1"/>
  <c r="M32" i="1"/>
  <c r="L32" i="1"/>
  <c r="K32" i="1"/>
  <c r="J32" i="1"/>
  <c r="I32" i="1"/>
  <c r="H32" i="1"/>
  <c r="G32" i="1"/>
  <c r="F32" i="1"/>
  <c r="E32" i="1"/>
  <c r="D32" i="1"/>
  <c r="C32" i="1"/>
  <c r="AA31" i="1"/>
  <c r="AA30" i="1" s="1"/>
  <c r="Z31" i="1"/>
  <c r="Y31" i="1"/>
  <c r="X31" i="1"/>
  <c r="W31" i="1"/>
  <c r="V31" i="1"/>
  <c r="V30" i="1" s="1"/>
  <c r="U31" i="1"/>
  <c r="U30" i="1" s="1"/>
  <c r="T31" i="1"/>
  <c r="S31" i="1"/>
  <c r="R31" i="1"/>
  <c r="Q31" i="1"/>
  <c r="P31" i="1"/>
  <c r="AB31" i="1" s="1"/>
  <c r="N31" i="1"/>
  <c r="M31" i="1"/>
  <c r="L31" i="1"/>
  <c r="L30" i="1" s="1"/>
  <c r="K31" i="1"/>
  <c r="J31" i="1"/>
  <c r="J30" i="1" s="1"/>
  <c r="I31" i="1"/>
  <c r="H31" i="1"/>
  <c r="G31" i="1"/>
  <c r="F31" i="1"/>
  <c r="F30" i="1" s="1"/>
  <c r="E31" i="1"/>
  <c r="D31" i="1"/>
  <c r="D30" i="1" s="1"/>
  <c r="C31" i="1"/>
  <c r="Y30" i="1"/>
  <c r="X30" i="1"/>
  <c r="S30" i="1"/>
  <c r="R30" i="1"/>
  <c r="Q30" i="1"/>
  <c r="P30" i="1"/>
  <c r="M30" i="1"/>
  <c r="K30" i="1"/>
  <c r="H30" i="1"/>
  <c r="G30" i="1"/>
  <c r="E30" i="1"/>
  <c r="AB29" i="1"/>
  <c r="AC29" i="1" s="1"/>
  <c r="O29" i="1"/>
  <c r="AA28" i="1"/>
  <c r="Z28" i="1"/>
  <c r="Y28" i="1"/>
  <c r="X28" i="1"/>
  <c r="W28" i="1"/>
  <c r="V28" i="1"/>
  <c r="U28" i="1"/>
  <c r="T28" i="1"/>
  <c r="T25" i="1" s="1"/>
  <c r="T24" i="1" s="1"/>
  <c r="S28" i="1"/>
  <c r="S25" i="1" s="1"/>
  <c r="S24" i="1" s="1"/>
  <c r="S23" i="1" s="1"/>
  <c r="R28" i="1"/>
  <c r="Q28" i="1"/>
  <c r="P28" i="1"/>
  <c r="N28" i="1"/>
  <c r="M28" i="1"/>
  <c r="M25" i="1" s="1"/>
  <c r="M24" i="1" s="1"/>
  <c r="M23" i="1" s="1"/>
  <c r="L28" i="1"/>
  <c r="K28" i="1"/>
  <c r="I28" i="1"/>
  <c r="H28" i="1"/>
  <c r="H25" i="1" s="1"/>
  <c r="H24" i="1" s="1"/>
  <c r="H23" i="1" s="1"/>
  <c r="G28" i="1"/>
  <c r="F28" i="1"/>
  <c r="O28" i="1" s="1"/>
  <c r="E28" i="1"/>
  <c r="D28" i="1"/>
  <c r="C28" i="1"/>
  <c r="AA27" i="1"/>
  <c r="Z27" i="1"/>
  <c r="Y27" i="1"/>
  <c r="X27" i="1"/>
  <c r="W27" i="1"/>
  <c r="V27" i="1"/>
  <c r="U27" i="1"/>
  <c r="T27" i="1"/>
  <c r="S27" i="1"/>
  <c r="R27" i="1"/>
  <c r="Q27" i="1"/>
  <c r="P27" i="1"/>
  <c r="AB27" i="1" s="1"/>
  <c r="N27" i="1"/>
  <c r="N25" i="1" s="1"/>
  <c r="M27" i="1"/>
  <c r="L27" i="1"/>
  <c r="K27" i="1"/>
  <c r="I27" i="1"/>
  <c r="H27" i="1"/>
  <c r="G27" i="1"/>
  <c r="G25" i="1" s="1"/>
  <c r="G24" i="1" s="1"/>
  <c r="G23" i="1" s="1"/>
  <c r="F27" i="1"/>
  <c r="E27" i="1"/>
  <c r="D27" i="1"/>
  <c r="C27" i="1"/>
  <c r="AA26" i="1"/>
  <c r="Z26" i="1"/>
  <c r="Y26" i="1"/>
  <c r="X26" i="1"/>
  <c r="W26" i="1"/>
  <c r="W25" i="1" s="1"/>
  <c r="V26" i="1"/>
  <c r="V25" i="1" s="1"/>
  <c r="V24" i="1" s="1"/>
  <c r="V23" i="1" s="1"/>
  <c r="U26" i="1"/>
  <c r="T26" i="1"/>
  <c r="S26" i="1"/>
  <c r="R26" i="1"/>
  <c r="Q26" i="1"/>
  <c r="P26" i="1"/>
  <c r="AB26" i="1" s="1"/>
  <c r="N26" i="1"/>
  <c r="M26" i="1"/>
  <c r="L26" i="1"/>
  <c r="K26" i="1"/>
  <c r="I26" i="1"/>
  <c r="I25" i="1" s="1"/>
  <c r="H26" i="1"/>
  <c r="G26" i="1"/>
  <c r="F26" i="1"/>
  <c r="E26" i="1"/>
  <c r="D26" i="1"/>
  <c r="C26" i="1"/>
  <c r="C25" i="1" s="1"/>
  <c r="Z25" i="1"/>
  <c r="Y25" i="1"/>
  <c r="Y24" i="1" s="1"/>
  <c r="Y23" i="1" s="1"/>
  <c r="X25" i="1"/>
  <c r="X24" i="1" s="1"/>
  <c r="X23" i="1" s="1"/>
  <c r="R25" i="1"/>
  <c r="R24" i="1" s="1"/>
  <c r="R23" i="1" s="1"/>
  <c r="Q25" i="1"/>
  <c r="Q24" i="1" s="1"/>
  <c r="Q23" i="1" s="1"/>
  <c r="L25" i="1"/>
  <c r="L24" i="1" s="1"/>
  <c r="L23" i="1" s="1"/>
  <c r="K25" i="1"/>
  <c r="K24" i="1" s="1"/>
  <c r="K23" i="1" s="1"/>
  <c r="J25" i="1"/>
  <c r="J24" i="1" s="1"/>
  <c r="J23" i="1" s="1"/>
  <c r="E25" i="1"/>
  <c r="E24" i="1" s="1"/>
  <c r="E23" i="1" s="1"/>
  <c r="D25" i="1"/>
  <c r="AB22" i="1"/>
  <c r="AC22" i="1" s="1"/>
  <c r="O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N21" i="1"/>
  <c r="M21" i="1"/>
  <c r="L21" i="1"/>
  <c r="K21" i="1"/>
  <c r="I21" i="1"/>
  <c r="H21" i="1"/>
  <c r="G21" i="1"/>
  <c r="F21" i="1"/>
  <c r="O21" i="1" s="1"/>
  <c r="E21" i="1"/>
  <c r="D21" i="1"/>
  <c r="C21" i="1"/>
  <c r="AA20" i="1"/>
  <c r="Z20" i="1"/>
  <c r="Y20" i="1"/>
  <c r="Y19" i="1" s="1"/>
  <c r="X20" i="1"/>
  <c r="W20" i="1"/>
  <c r="W19" i="1" s="1"/>
  <c r="V20" i="1"/>
  <c r="V19" i="1" s="1"/>
  <c r="U20" i="1"/>
  <c r="T20" i="1"/>
  <c r="S20" i="1"/>
  <c r="S19" i="1" s="1"/>
  <c r="R20" i="1"/>
  <c r="Q20" i="1"/>
  <c r="P20" i="1"/>
  <c r="AB20" i="1" s="1"/>
  <c r="N20" i="1"/>
  <c r="M20" i="1"/>
  <c r="M19" i="1" s="1"/>
  <c r="L20" i="1"/>
  <c r="K20" i="1"/>
  <c r="J20" i="1"/>
  <c r="I20" i="1"/>
  <c r="H20" i="1"/>
  <c r="G20" i="1"/>
  <c r="G19" i="1" s="1"/>
  <c r="F20" i="1"/>
  <c r="E20" i="1"/>
  <c r="D20" i="1"/>
  <c r="C20" i="1"/>
  <c r="O20" i="1" s="1"/>
  <c r="O19" i="1" s="1"/>
  <c r="AA19" i="1"/>
  <c r="Z19" i="1"/>
  <c r="X19" i="1"/>
  <c r="U19" i="1"/>
  <c r="T19" i="1"/>
  <c r="R19" i="1"/>
  <c r="Q19" i="1"/>
  <c r="N19" i="1"/>
  <c r="L19" i="1"/>
  <c r="K19" i="1"/>
  <c r="J19" i="1"/>
  <c r="I19" i="1"/>
  <c r="H19" i="1"/>
  <c r="F19" i="1"/>
  <c r="E19" i="1"/>
  <c r="D19" i="1"/>
  <c r="C19" i="1"/>
  <c r="AB18" i="1"/>
  <c r="O18" i="1"/>
  <c r="AB17" i="1"/>
  <c r="AC17" i="1" s="1"/>
  <c r="O17" i="1"/>
  <c r="AB16" i="1"/>
  <c r="AC16" i="1" s="1"/>
  <c r="AD16" i="1" s="1"/>
  <c r="O16" i="1"/>
  <c r="AA15" i="1"/>
  <c r="AA14" i="1" s="1"/>
  <c r="Z15" i="1"/>
  <c r="Z14" i="1" s="1"/>
  <c r="Y15" i="1"/>
  <c r="X15" i="1"/>
  <c r="W15" i="1"/>
  <c r="W14" i="1" s="1"/>
  <c r="W10" i="1" s="1"/>
  <c r="V15" i="1"/>
  <c r="U15" i="1"/>
  <c r="U14" i="1" s="1"/>
  <c r="T15" i="1"/>
  <c r="T14" i="1" s="1"/>
  <c r="S15" i="1"/>
  <c r="R15" i="1"/>
  <c r="Q15" i="1"/>
  <c r="P15" i="1"/>
  <c r="O15" i="1"/>
  <c r="O14" i="1" s="1"/>
  <c r="O10" i="1" s="1"/>
  <c r="O9" i="1" s="1"/>
  <c r="N15" i="1"/>
  <c r="N14" i="1" s="1"/>
  <c r="M15" i="1"/>
  <c r="L15" i="1"/>
  <c r="K15" i="1"/>
  <c r="J15" i="1"/>
  <c r="I15" i="1"/>
  <c r="I14" i="1" s="1"/>
  <c r="I10" i="1" s="1"/>
  <c r="I9" i="1" s="1"/>
  <c r="H15" i="1"/>
  <c r="H14" i="1" s="1"/>
  <c r="G15" i="1"/>
  <c r="F15" i="1"/>
  <c r="E15" i="1"/>
  <c r="D15" i="1"/>
  <c r="C15" i="1"/>
  <c r="Y14" i="1"/>
  <c r="Y10" i="1" s="1"/>
  <c r="Y9" i="1" s="1"/>
  <c r="X14" i="1"/>
  <c r="V14" i="1"/>
  <c r="S14" i="1"/>
  <c r="S10" i="1" s="1"/>
  <c r="S9" i="1" s="1"/>
  <c r="R14" i="1"/>
  <c r="Q14" i="1"/>
  <c r="Q10" i="1" s="1"/>
  <c r="Q9" i="1" s="1"/>
  <c r="Q8" i="1" s="1"/>
  <c r="P14" i="1"/>
  <c r="M14" i="1"/>
  <c r="M10" i="1" s="1"/>
  <c r="M9" i="1" s="1"/>
  <c r="M8" i="1" s="1"/>
  <c r="L14" i="1"/>
  <c r="K14" i="1"/>
  <c r="K10" i="1" s="1"/>
  <c r="K9" i="1" s="1"/>
  <c r="J14" i="1"/>
  <c r="J10" i="1" s="1"/>
  <c r="J9" i="1" s="1"/>
  <c r="G14" i="1"/>
  <c r="G10" i="1" s="1"/>
  <c r="G9" i="1" s="1"/>
  <c r="G8" i="1" s="1"/>
  <c r="G59" i="1" s="1"/>
  <c r="F14" i="1"/>
  <c r="E14" i="1"/>
  <c r="D14" i="1"/>
  <c r="C14" i="1"/>
  <c r="AB13" i="1"/>
  <c r="AC13" i="1" s="1"/>
  <c r="AD13" i="1" s="1"/>
  <c r="O13" i="1"/>
  <c r="AC12" i="1"/>
  <c r="AD12" i="1" s="1"/>
  <c r="AB12" i="1"/>
  <c r="O12" i="1"/>
  <c r="AB11" i="1"/>
  <c r="AC11" i="1" s="1"/>
  <c r="AD11" i="1" s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E10" i="1" s="1"/>
  <c r="E9" i="1" s="1"/>
  <c r="E8" i="1" s="1"/>
  <c r="D11" i="1"/>
  <c r="D10" i="1" s="1"/>
  <c r="D9" i="1" s="1"/>
  <c r="C11" i="1"/>
  <c r="C10" i="1" s="1"/>
  <c r="C9" i="1" s="1"/>
  <c r="Z10" i="1"/>
  <c r="Z9" i="1" s="1"/>
  <c r="Z8" i="1" s="1"/>
  <c r="V10" i="1"/>
  <c r="T10" i="1"/>
  <c r="T9" i="1" s="1"/>
  <c r="P10" i="1"/>
  <c r="N10" i="1"/>
  <c r="H10" i="1"/>
  <c r="H9" i="1" s="1"/>
  <c r="H8" i="1" s="1"/>
  <c r="N9" i="1"/>
  <c r="E59" i="1" l="1"/>
  <c r="Y81" i="1"/>
  <c r="Y85" i="1" s="1"/>
  <c r="Y8" i="1"/>
  <c r="Y59" i="1" s="1"/>
  <c r="AC21" i="1"/>
  <c r="AD21" i="1" s="1"/>
  <c r="AC44" i="1"/>
  <c r="AB42" i="1"/>
  <c r="AC20" i="1"/>
  <c r="AD20" i="1" s="1"/>
  <c r="AB19" i="1"/>
  <c r="AC19" i="1" s="1"/>
  <c r="AD19" i="1" s="1"/>
  <c r="T23" i="1"/>
  <c r="T8" i="1" s="1"/>
  <c r="T59" i="1" s="1"/>
  <c r="T81" i="1" s="1"/>
  <c r="T85" i="1" s="1"/>
  <c r="Q59" i="1"/>
  <c r="AC60" i="1"/>
  <c r="AD60" i="1" s="1"/>
  <c r="P68" i="1"/>
  <c r="P65" i="1" s="1"/>
  <c r="P61" i="1" s="1"/>
  <c r="E68" i="1"/>
  <c r="E65" i="1" s="1"/>
  <c r="E61" i="1" s="1"/>
  <c r="E81" i="1" s="1"/>
  <c r="E85" i="1" s="1"/>
  <c r="U10" i="1"/>
  <c r="U9" i="1" s="1"/>
  <c r="U8" i="1" s="1"/>
  <c r="AA10" i="1"/>
  <c r="AA9" i="1" s="1"/>
  <c r="AA8" i="1" s="1"/>
  <c r="J8" i="1"/>
  <c r="J59" i="1" s="1"/>
  <c r="J81" i="1" s="1"/>
  <c r="J85" i="1" s="1"/>
  <c r="D24" i="1"/>
  <c r="D23" i="1" s="1"/>
  <c r="D8" i="1" s="1"/>
  <c r="D59" i="1" s="1"/>
  <c r="K8" i="1"/>
  <c r="S8" i="1"/>
  <c r="S59" i="1" s="1"/>
  <c r="S81" i="1" s="1"/>
  <c r="S85" i="1" s="1"/>
  <c r="W9" i="1"/>
  <c r="W8" i="1" s="1"/>
  <c r="W59" i="1" s="1"/>
  <c r="N24" i="1"/>
  <c r="N23" i="1" s="1"/>
  <c r="N8" i="1" s="1"/>
  <c r="N59" i="1" s="1"/>
  <c r="I61" i="1"/>
  <c r="G81" i="1"/>
  <c r="G85" i="1" s="1"/>
  <c r="AC27" i="1"/>
  <c r="AD27" i="1" s="1"/>
  <c r="W24" i="1"/>
  <c r="W23" i="1" s="1"/>
  <c r="O27" i="1"/>
  <c r="AB32" i="1"/>
  <c r="AC32" i="1" s="1"/>
  <c r="AD32" i="1" s="1"/>
  <c r="AB67" i="1"/>
  <c r="F10" i="1"/>
  <c r="F9" i="1" s="1"/>
  <c r="F8" i="1" s="1"/>
  <c r="L10" i="1"/>
  <c r="L9" i="1" s="1"/>
  <c r="L8" i="1" s="1"/>
  <c r="X10" i="1"/>
  <c r="X9" i="1" s="1"/>
  <c r="X8" i="1" s="1"/>
  <c r="X59" i="1" s="1"/>
  <c r="AC18" i="1"/>
  <c r="AD18" i="1" s="1"/>
  <c r="AB28" i="1"/>
  <c r="AC28" i="1" s="1"/>
  <c r="AD28" i="1" s="1"/>
  <c r="N30" i="1"/>
  <c r="AC37" i="1"/>
  <c r="AD37" i="1" s="1"/>
  <c r="AC50" i="1"/>
  <c r="AA68" i="1"/>
  <c r="O76" i="1"/>
  <c r="O74" i="1" s="1"/>
  <c r="AC77" i="1"/>
  <c r="AD77" i="1" s="1"/>
  <c r="P19" i="1"/>
  <c r="P9" i="1" s="1"/>
  <c r="P8" i="1" s="1"/>
  <c r="P59" i="1" s="1"/>
  <c r="P25" i="1"/>
  <c r="P24" i="1" s="1"/>
  <c r="P23" i="1" s="1"/>
  <c r="O26" i="1"/>
  <c r="O25" i="1" s="1"/>
  <c r="O24" i="1" s="1"/>
  <c r="O23" i="1" s="1"/>
  <c r="O8" i="1" s="1"/>
  <c r="O59" i="1" s="1"/>
  <c r="U25" i="1"/>
  <c r="U24" i="1" s="1"/>
  <c r="U23" i="1" s="1"/>
  <c r="AA25" i="1"/>
  <c r="AA24" i="1" s="1"/>
  <c r="AA23" i="1" s="1"/>
  <c r="C30" i="1"/>
  <c r="C24" i="1" s="1"/>
  <c r="I30" i="1"/>
  <c r="I24" i="1" s="1"/>
  <c r="I23" i="1" s="1"/>
  <c r="I8" i="1" s="1"/>
  <c r="O31" i="1"/>
  <c r="O30" i="1" s="1"/>
  <c r="T41" i="1"/>
  <c r="T40" i="1" s="1"/>
  <c r="C65" i="1"/>
  <c r="C61" i="1" s="1"/>
  <c r="AB35" i="1"/>
  <c r="O41" i="1"/>
  <c r="O40" i="1" s="1"/>
  <c r="O63" i="1"/>
  <c r="O62" i="1" s="1"/>
  <c r="AA65" i="1"/>
  <c r="AA61" i="1" s="1"/>
  <c r="O73" i="1"/>
  <c r="V9" i="1"/>
  <c r="V8" i="1" s="1"/>
  <c r="V59" i="1" s="1"/>
  <c r="F59" i="1"/>
  <c r="C56" i="1"/>
  <c r="I56" i="1"/>
  <c r="AA56" i="1"/>
  <c r="AC73" i="1"/>
  <c r="AD73" i="1" s="1"/>
  <c r="F74" i="1"/>
  <c r="F68" i="1" s="1"/>
  <c r="F65" i="1" s="1"/>
  <c r="F61" i="1" s="1"/>
  <c r="F81" i="1" s="1"/>
  <c r="F85" i="1" s="1"/>
  <c r="AC36" i="1"/>
  <c r="AC49" i="1"/>
  <c r="U59" i="1"/>
  <c r="U81" i="1" s="1"/>
  <c r="U85" i="1" s="1"/>
  <c r="F25" i="1"/>
  <c r="F24" i="1" s="1"/>
  <c r="F23" i="1" s="1"/>
  <c r="O32" i="1"/>
  <c r="AC39" i="1"/>
  <c r="L59" i="1"/>
  <c r="K59" i="1"/>
  <c r="AB64" i="1"/>
  <c r="AC64" i="1" s="1"/>
  <c r="AD64" i="1" s="1"/>
  <c r="Z81" i="1"/>
  <c r="Z85" i="1" s="1"/>
  <c r="R10" i="1"/>
  <c r="R9" i="1" s="1"/>
  <c r="R8" i="1" s="1"/>
  <c r="R59" i="1" s="1"/>
  <c r="AB15" i="1"/>
  <c r="S41" i="1"/>
  <c r="S40" i="1" s="1"/>
  <c r="O35" i="1"/>
  <c r="O34" i="1" s="1"/>
  <c r="V65" i="1"/>
  <c r="V61" i="1" s="1"/>
  <c r="V81" i="1" s="1"/>
  <c r="V85" i="1" s="1"/>
  <c r="O67" i="1"/>
  <c r="O66" i="1" s="1"/>
  <c r="AC70" i="1"/>
  <c r="O72" i="1"/>
  <c r="O71" i="1" s="1"/>
  <c r="AB72" i="1"/>
  <c r="M74" i="1"/>
  <c r="M68" i="1" s="1"/>
  <c r="M65" i="1" s="1"/>
  <c r="M61" i="1" s="1"/>
  <c r="M81" i="1" s="1"/>
  <c r="M85" i="1" s="1"/>
  <c r="F76" i="1"/>
  <c r="L76" i="1"/>
  <c r="R76" i="1"/>
  <c r="R74" i="1" s="1"/>
  <c r="R68" i="1" s="1"/>
  <c r="R65" i="1" s="1"/>
  <c r="R61" i="1" s="1"/>
  <c r="R81" i="1" s="1"/>
  <c r="R85" i="1" s="1"/>
  <c r="X76" i="1"/>
  <c r="X74" i="1" s="1"/>
  <c r="X68" i="1" s="1"/>
  <c r="X65" i="1" s="1"/>
  <c r="X61" i="1" s="1"/>
  <c r="X81" i="1" s="1"/>
  <c r="X85" i="1" s="1"/>
  <c r="O78" i="1"/>
  <c r="AB78" i="1"/>
  <c r="AC78" i="1" s="1"/>
  <c r="AD78" i="1" s="1"/>
  <c r="AC84" i="1"/>
  <c r="AD84" i="1" s="1"/>
  <c r="C34" i="1"/>
  <c r="AB46" i="1"/>
  <c r="AC46" i="1" s="1"/>
  <c r="AD46" i="1" s="1"/>
  <c r="M59" i="1"/>
  <c r="D65" i="1"/>
  <c r="D61" i="1" s="1"/>
  <c r="P76" i="1"/>
  <c r="P74" i="1" s="1"/>
  <c r="AB80" i="1"/>
  <c r="AC75" i="1"/>
  <c r="AD75" i="1" s="1"/>
  <c r="L74" i="1"/>
  <c r="L68" i="1" s="1"/>
  <c r="L65" i="1" s="1"/>
  <c r="L61" i="1" s="1"/>
  <c r="L81" i="1" s="1"/>
  <c r="L85" i="1" s="1"/>
  <c r="AB57" i="1"/>
  <c r="AB63" i="1"/>
  <c r="H71" i="1"/>
  <c r="H68" i="1" s="1"/>
  <c r="H65" i="1" s="1"/>
  <c r="H61" i="1" s="1"/>
  <c r="H81" i="1" s="1"/>
  <c r="H85" i="1" s="1"/>
  <c r="N71" i="1"/>
  <c r="H74" i="1"/>
  <c r="N74" i="1"/>
  <c r="E76" i="1"/>
  <c r="E74" i="1" s="1"/>
  <c r="K76" i="1"/>
  <c r="K74" i="1" s="1"/>
  <c r="K68" i="1" s="1"/>
  <c r="K65" i="1" s="1"/>
  <c r="K61" i="1" s="1"/>
  <c r="K81" i="1" s="1"/>
  <c r="K85" i="1" s="1"/>
  <c r="Q76" i="1"/>
  <c r="Q74" i="1" s="1"/>
  <c r="Q68" i="1" s="1"/>
  <c r="Q65" i="1" s="1"/>
  <c r="Q61" i="1" s="1"/>
  <c r="Q81" i="1" s="1"/>
  <c r="Q85" i="1" s="1"/>
  <c r="W76" i="1"/>
  <c r="W74" i="1" s="1"/>
  <c r="W68" i="1" s="1"/>
  <c r="W65" i="1" s="1"/>
  <c r="W61" i="1" s="1"/>
  <c r="D81" i="1" l="1"/>
  <c r="D85" i="1" s="1"/>
  <c r="P81" i="1"/>
  <c r="P85" i="1" s="1"/>
  <c r="AC57" i="1"/>
  <c r="AB56" i="1"/>
  <c r="AA59" i="1"/>
  <c r="AA81" i="1" s="1"/>
  <c r="AA85" i="1" s="1"/>
  <c r="C23" i="1"/>
  <c r="C8" i="1" s="1"/>
  <c r="C59" i="1" s="1"/>
  <c r="C81" i="1" s="1"/>
  <c r="C85" i="1" s="1"/>
  <c r="AB30" i="1"/>
  <c r="AC30" i="1" s="1"/>
  <c r="AD30" i="1" s="1"/>
  <c r="AC80" i="1"/>
  <c r="AD80" i="1" s="1"/>
  <c r="AB79" i="1"/>
  <c r="AC72" i="1"/>
  <c r="AD72" i="1" s="1"/>
  <c r="AB71" i="1"/>
  <c r="I59" i="1"/>
  <c r="I81" i="1" s="1"/>
  <c r="I85" i="1" s="1"/>
  <c r="AB76" i="1"/>
  <c r="AC31" i="1"/>
  <c r="AD31" i="1" s="1"/>
  <c r="W81" i="1"/>
  <c r="W85" i="1" s="1"/>
  <c r="N68" i="1"/>
  <c r="N65" i="1" s="1"/>
  <c r="N61" i="1" s="1"/>
  <c r="N81" i="1" s="1"/>
  <c r="N85" i="1" s="1"/>
  <c r="O68" i="1"/>
  <c r="O65" i="1" s="1"/>
  <c r="O61" i="1" s="1"/>
  <c r="O81" i="1" s="1"/>
  <c r="O85" i="1" s="1"/>
  <c r="AB14" i="1"/>
  <c r="AC15" i="1"/>
  <c r="AD15" i="1" s="1"/>
  <c r="AC26" i="1"/>
  <c r="AD26" i="1" s="1"/>
  <c r="AC35" i="1"/>
  <c r="AD35" i="1" s="1"/>
  <c r="AB34" i="1"/>
  <c r="AC34" i="1" s="1"/>
  <c r="AD34" i="1" s="1"/>
  <c r="AC67" i="1"/>
  <c r="AB66" i="1"/>
  <c r="AB41" i="1"/>
  <c r="AC42" i="1"/>
  <c r="AD42" i="1" s="1"/>
  <c r="AB25" i="1"/>
  <c r="AB62" i="1"/>
  <c r="AC62" i="1" s="1"/>
  <c r="AD62" i="1" s="1"/>
  <c r="AC63" i="1"/>
  <c r="AD63" i="1" s="1"/>
  <c r="AD49" i="1"/>
  <c r="AD54" i="1"/>
  <c r="AB24" i="1" l="1"/>
  <c r="AC25" i="1"/>
  <c r="AD25" i="1" s="1"/>
  <c r="AC56" i="1"/>
  <c r="AC79" i="1"/>
  <c r="AD79" i="1" s="1"/>
  <c r="AB40" i="1"/>
  <c r="AC40" i="1" s="1"/>
  <c r="AD40" i="1" s="1"/>
  <c r="AC41" i="1"/>
  <c r="AD41" i="1" s="1"/>
  <c r="AC66" i="1"/>
  <c r="AC76" i="1"/>
  <c r="AD76" i="1" s="1"/>
  <c r="AB74" i="1"/>
  <c r="AC74" i="1" s="1"/>
  <c r="AD74" i="1" s="1"/>
  <c r="AC14" i="1"/>
  <c r="AD14" i="1" s="1"/>
  <c r="AB10" i="1"/>
  <c r="AC71" i="1"/>
  <c r="AD71" i="1" s="1"/>
  <c r="AB9" i="1" l="1"/>
  <c r="AC10" i="1"/>
  <c r="AD10" i="1" s="1"/>
  <c r="AC24" i="1"/>
  <c r="AD24" i="1" s="1"/>
  <c r="AB23" i="1"/>
  <c r="AC23" i="1" s="1"/>
  <c r="AD23" i="1" s="1"/>
  <c r="AB68" i="1"/>
  <c r="AC68" i="1" l="1"/>
  <c r="AD68" i="1" s="1"/>
  <c r="AB65" i="1"/>
  <c r="AC9" i="1"/>
  <c r="AD9" i="1" s="1"/>
  <c r="AB8" i="1"/>
  <c r="AC8" i="1" l="1"/>
  <c r="AD8" i="1" s="1"/>
  <c r="AB59" i="1"/>
  <c r="AC59" i="1" s="1"/>
  <c r="AD59" i="1" s="1"/>
  <c r="AC65" i="1"/>
  <c r="AD65" i="1" s="1"/>
  <c r="AB61" i="1"/>
  <c r="AC61" i="1" l="1"/>
  <c r="AD61" i="1" s="1"/>
  <c r="AB81" i="1"/>
  <c r="AC81" i="1" l="1"/>
  <c r="AD81" i="1" s="1"/>
  <c r="AB85" i="1"/>
  <c r="AC85" i="1" s="1"/>
  <c r="AD85" i="1" s="1"/>
</calcChain>
</file>

<file path=xl/sharedStrings.xml><?xml version="1.0" encoding="utf-8"?>
<sst xmlns="http://schemas.openxmlformats.org/spreadsheetml/2006/main" count="117" uniqueCount="100">
  <si>
    <t>CUADRO No.4</t>
  </si>
  <si>
    <t xml:space="preserve"> INGRESOS FISCALES COMPARADOS  POR PARTIDAS, TESORERÍA NACIONAL</t>
  </si>
  <si>
    <t>ENERO-DICIEMBRE  2018/2019</t>
  </si>
  <si>
    <t>(En millones de RD$)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</si>
  <si>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</si>
  <si>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</si>
  <si>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</si>
  <si>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</si>
  <si>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</si>
  <si>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</si>
  <si>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</si>
  <si>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</si>
  <si>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</si>
  <si>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</si>
  <si>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</si>
  <si>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</si>
  <si>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</si>
  <si>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</si>
  <si>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</si>
  <si>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</si>
  <si>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</si>
  <si>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</si>
  <si>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</si>
  <si>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</si>
  <si>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</si>
  <si>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</si>
  <si>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</si>
  <si>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</si>
  <si>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</si>
  <si>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 xml:space="preserve">Recursos de Captación Directa del Ministerio de Interior y Policia </t>
  </si>
  <si>
    <t>- Otros</t>
  </si>
  <si>
    <t>2) IMPUESTOS SOBRE EL COMERCIO Y LAS TRANSACCIONES/COMERCIO EXTERIOR</t>
  </si>
  <si>
    <t>- Derechos Consulares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</si>
  <si>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</si>
  <si>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</si>
  <si>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</si>
  <si>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</si>
  <si>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</si>
  <si>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</si>
  <si>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</si>
  <si>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</si>
  <si>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</si>
  <si>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Servicios del Estado</t>
  </si>
  <si>
    <t>- Otras Ventas de Servicios del Gobierno Central</t>
  </si>
  <si>
    <t>- Ingresos de las Inst. Centralizadas en Servicios en la CUT</t>
  </si>
  <si>
    <t>- Tasas</t>
  </si>
  <si>
    <t>- Expedición y Renovación de Pasaportes</t>
  </si>
  <si>
    <t>- Derechos Administrativos</t>
  </si>
  <si>
    <t>- Licencia por subastas de productos agropecuarios</t>
  </si>
  <si>
    <t>V) OTROS INGRESOS</t>
  </si>
  <si>
    <t xml:space="preserve"> - Rentas de Propiedad</t>
  </si>
  <si>
    <t>- Dividendos por Inversiones Empresariales</t>
  </si>
  <si>
    <t>- Dividendos Banco de reservas</t>
  </si>
  <si>
    <t>- Dividendos de la Refinería</t>
  </si>
  <si>
    <t xml:space="preserve">- Otros Dividendos </t>
  </si>
  <si>
    <t xml:space="preserve">- Intereses </t>
  </si>
  <si>
    <t>- Intereses por colocación de bonos del mercado interno</t>
  </si>
  <si>
    <t>- Intereses por Colocación de Inversiones Financieras</t>
  </si>
  <si>
    <t>- Ganancia por colocación de bonos internos</t>
  </si>
  <si>
    <t>- Intereses percibidos del mercado interno</t>
  </si>
  <si>
    <t>- Intereses por colocación de bonos del mercado externo</t>
  </si>
  <si>
    <t>- Ganancia por colocación de bonos externos</t>
  </si>
  <si>
    <t>- Arriendo de Activos Tangibles No Producidos</t>
  </si>
  <si>
    <t>- Multas y Sanciones</t>
  </si>
  <si>
    <t>- Ingresos Diversos</t>
  </si>
  <si>
    <t>B)  INGRESOS DE CAPITAL</t>
  </si>
  <si>
    <t>- Ventas de Activos No Financieros</t>
  </si>
  <si>
    <t>- Transferencias Capital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</si>
  <si>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</si>
  <si>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</si>
  <si>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</si>
  <si>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</si>
  <si>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</si>
  <si>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- Disminución de otros activos financieros externos de largo plazo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</si>
  <si>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</si>
  <si>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</si>
  <si>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</si>
  <si>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</si>
  <si>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</si>
  <si>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</si>
  <si>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</si>
  <si>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</si>
  <si>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</si>
  <si>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</si>
  <si>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</si>
  <si>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</si>
  <si>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</si>
  <si>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</si>
  <si>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</t>
  </si>
  <si>
    <t>TOTAL</t>
  </si>
  <si>
    <t>Depósitos a Cargo del Estado o Fondos Especiales y de Terceros</t>
  </si>
  <si>
    <t>Devolución de Recursos a empleados por retenciones excesivas por TSS</t>
  </si>
  <si>
    <t>Ingresos de la CUT No Presupuestaria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</si>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</sst>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0.0"/>
    <numFmt numFmtId="168" formatCode="* _(#,##0.0_)\ _P_-;* \(#,##0.0\)\ _P_-;_-* &quot;-&quot;??\ _P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\ &quot;€&quot;_-;\-* #,##0.00\ &quot;€&quot;_-;_-* &quot;-&quot;??\ &quot;€&quot;_-;_-@_-"/>
    <numFmt numFmtId="172" formatCode="_([$€-2]* #,##0.00_);_([$€-2]* \(#,##0.00\);_([$€-2]* &quot;-&quot;??_)"/>
    <numFmt numFmtId="173" formatCode="_([$€]* #,##0.00_);_([$€]* \(#,##0.00\);_([$€]* &quot;-&quot;??_);_(@_)"/>
    <numFmt numFmtId="174" formatCode="_(&quot;RD$&quot;* #,##0.00_);_(&quot;RD$&quot;* \(#,##0.00\);_(&quot;RD$&quot;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color indexed="8"/>
      <name val="Segoe UI"/>
      <family val="2"/>
    </font>
    <font>
      <sz val="10"/>
      <name val="Arial"/>
      <family val="2"/>
    </font>
    <font>
      <b/>
      <sz val="12"/>
      <color indexed="8"/>
      <name val="Segoe UI"/>
      <family val="2"/>
    </font>
    <font>
      <sz val="12"/>
      <name val="Arial"/>
      <family val="2"/>
    </font>
    <font>
      <i/>
      <sz val="11"/>
      <color indexed="8"/>
      <name val="Segoe UI"/>
      <family val="2"/>
    </font>
    <font>
      <b/>
      <sz val="9"/>
      <color theme="0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u/>
      <sz val="9"/>
      <color indexed="8"/>
      <name val="Segoe UI"/>
      <family val="2"/>
    </font>
    <font>
      <u/>
      <sz val="9"/>
      <color indexed="8"/>
      <name val="Segoe UI"/>
      <family val="2"/>
    </font>
    <font>
      <sz val="8"/>
      <color indexed="8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indexed="8"/>
      <name val="Segoe UI"/>
      <family val="2"/>
    </font>
    <font>
      <sz val="10"/>
      <color rgb="FFFF0000"/>
      <name val="Arial"/>
      <family val="2"/>
    </font>
    <font>
      <sz val="10"/>
      <color rgb="FFFF000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11">
      <protection hidden="1"/>
    </xf>
    <xf numFmtId="0" fontId="25" fillId="18" borderId="11" applyNumberFormat="0" applyFont="0" applyBorder="0" applyAlignment="0" applyProtection="0">
      <protection hidden="1"/>
    </xf>
    <xf numFmtId="0" fontId="24" fillId="0" borderId="11">
      <protection hidden="1"/>
    </xf>
    <xf numFmtId="168" fontId="6" fillId="0" borderId="15" applyBorder="0">
      <alignment horizontal="center" vertical="center"/>
    </xf>
    <xf numFmtId="0" fontId="26" fillId="6" borderId="0" applyNumberFormat="0" applyBorder="0" applyAlignment="0" applyProtection="0"/>
    <xf numFmtId="0" fontId="27" fillId="18" borderId="16" applyNumberFormat="0" applyAlignment="0" applyProtection="0"/>
    <xf numFmtId="0" fontId="28" fillId="19" borderId="17" applyNumberFormat="0" applyAlignment="0" applyProtection="0"/>
    <xf numFmtId="0" fontId="29" fillId="0" borderId="18" applyNumberFormat="0" applyFill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3" borderId="0" applyNumberFormat="0" applyBorder="0" applyAlignment="0" applyProtection="0"/>
    <xf numFmtId="0" fontId="31" fillId="9" borderId="16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5" borderId="0" applyNumberFormat="0" applyBorder="0" applyAlignment="0" applyProtection="0"/>
    <xf numFmtId="0" fontId="34" fillId="0" borderId="11">
      <alignment horizontal="left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5" fillId="24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36" fillId="0" borderId="0">
      <alignment vertical="top"/>
    </xf>
    <xf numFmtId="0" fontId="4" fillId="0" borderId="0"/>
    <xf numFmtId="0" fontId="22" fillId="0" borderId="0"/>
    <xf numFmtId="0" fontId="4" fillId="0" borderId="0"/>
    <xf numFmtId="0" fontId="4" fillId="0" borderId="0"/>
    <xf numFmtId="39" fontId="3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25" borderId="19" applyNumberFormat="0" applyFont="0" applyAlignment="0" applyProtection="0"/>
    <xf numFmtId="0" fontId="4" fillId="25" borderId="19" applyNumberFormat="0" applyFont="0" applyAlignment="0" applyProtection="0"/>
    <xf numFmtId="0" fontId="4" fillId="25" borderId="19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11" applyNumberFormat="0" applyFill="0" applyBorder="0" applyAlignment="0" applyProtection="0">
      <protection hidden="1"/>
    </xf>
    <xf numFmtId="0" fontId="40" fillId="18" borderId="2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30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6" fillId="18" borderId="11"/>
    <xf numFmtId="0" fontId="47" fillId="0" borderId="24" applyNumberFormat="0" applyFill="0" applyAlignment="0" applyProtection="0"/>
  </cellStyleXfs>
  <cellXfs count="132">
    <xf numFmtId="0" fontId="0" fillId="0" borderId="0" xfId="0"/>
    <xf numFmtId="0" fontId="2" fillId="0" borderId="0" xfId="2"/>
    <xf numFmtId="0" fontId="3" fillId="0" borderId="0" xfId="2" applyFont="1" applyFill="1" applyAlignment="1" applyProtection="1">
      <alignment horizontal="center"/>
    </xf>
    <xf numFmtId="0" fontId="4" fillId="0" borderId="0" xfId="2" applyFont="1" applyBorder="1"/>
    <xf numFmtId="0" fontId="4" fillId="0" borderId="0" xfId="2" applyFont="1"/>
    <xf numFmtId="0" fontId="5" fillId="0" borderId="0" xfId="2" applyFont="1" applyFill="1"/>
    <xf numFmtId="0" fontId="6" fillId="0" borderId="0" xfId="2" applyFont="1"/>
    <xf numFmtId="0" fontId="5" fillId="0" borderId="0" xfId="2" applyFont="1" applyFill="1" applyAlignment="1" applyProtection="1">
      <alignment horizontal="center"/>
    </xf>
    <xf numFmtId="0" fontId="6" fillId="0" borderId="0" xfId="2" applyFont="1" applyBorder="1"/>
    <xf numFmtId="0" fontId="7" fillId="0" borderId="0" xfId="2" applyFont="1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/>
    </xf>
    <xf numFmtId="0" fontId="2" fillId="0" borderId="0" xfId="2" applyFill="1" applyBorder="1"/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 vertical="center"/>
    </xf>
    <xf numFmtId="0" fontId="4" fillId="0" borderId="0" xfId="2" applyFont="1" applyFill="1" applyBorder="1"/>
    <xf numFmtId="0" fontId="9" fillId="0" borderId="8" xfId="2" applyFont="1" applyFill="1" applyBorder="1" applyAlignment="1" applyProtection="1">
      <alignment horizontal="left" vertical="center"/>
    </xf>
    <xf numFmtId="164" fontId="9" fillId="0" borderId="9" xfId="3" applyNumberFormat="1" applyFont="1" applyFill="1" applyBorder="1"/>
    <xf numFmtId="164" fontId="9" fillId="0" borderId="10" xfId="3" applyNumberFormat="1" applyFont="1" applyFill="1" applyBorder="1"/>
    <xf numFmtId="164" fontId="4" fillId="0" borderId="0" xfId="2" applyNumberFormat="1" applyFont="1" applyFill="1" applyBorder="1"/>
    <xf numFmtId="49" fontId="9" fillId="0" borderId="11" xfId="2" applyNumberFormat="1" applyFont="1" applyFill="1" applyBorder="1" applyAlignment="1" applyProtection="1"/>
    <xf numFmtId="164" fontId="9" fillId="0" borderId="11" xfId="4" applyNumberFormat="1" applyFont="1" applyFill="1" applyBorder="1"/>
    <xf numFmtId="164" fontId="9" fillId="0" borderId="10" xfId="4" applyNumberFormat="1" applyFont="1" applyFill="1" applyBorder="1"/>
    <xf numFmtId="49" fontId="9" fillId="0" borderId="11" xfId="2" applyNumberFormat="1" applyFont="1" applyFill="1" applyBorder="1" applyAlignment="1" applyProtection="1">
      <alignment horizontal="left" indent="1"/>
    </xf>
    <xf numFmtId="0" fontId="10" fillId="0" borderId="11" xfId="2" applyFont="1" applyFill="1" applyBorder="1" applyAlignment="1" applyProtection="1">
      <alignment horizontal="left" indent="2"/>
    </xf>
    <xf numFmtId="164" fontId="10" fillId="0" borderId="11" xfId="4" applyNumberFormat="1" applyFont="1" applyFill="1" applyBorder="1" applyProtection="1"/>
    <xf numFmtId="164" fontId="11" fillId="0" borderId="11" xfId="5" applyNumberFormat="1" applyFont="1" applyFill="1" applyBorder="1" applyProtection="1"/>
    <xf numFmtId="164" fontId="10" fillId="0" borderId="11" xfId="5" applyNumberFormat="1" applyFont="1" applyFill="1" applyBorder="1" applyProtection="1"/>
    <xf numFmtId="164" fontId="10" fillId="0" borderId="10" xfId="4" applyNumberFormat="1" applyFont="1" applyFill="1" applyBorder="1" applyProtection="1"/>
    <xf numFmtId="164" fontId="10" fillId="0" borderId="10" xfId="4" applyNumberFormat="1" applyFont="1" applyFill="1" applyBorder="1"/>
    <xf numFmtId="49" fontId="10" fillId="0" borderId="11" xfId="2" applyNumberFormat="1" applyFont="1" applyFill="1" applyBorder="1" applyAlignment="1" applyProtection="1">
      <alignment horizontal="left" indent="2"/>
    </xf>
    <xf numFmtId="49" fontId="9" fillId="0" borderId="11" xfId="2" applyNumberFormat="1" applyFont="1" applyBorder="1" applyAlignment="1">
      <alignment horizontal="left" indent="1"/>
    </xf>
    <xf numFmtId="164" fontId="9" fillId="0" borderId="11" xfId="4" applyNumberFormat="1" applyFont="1" applyFill="1" applyBorder="1" applyProtection="1"/>
    <xf numFmtId="164" fontId="9" fillId="0" borderId="10" xfId="4" applyNumberFormat="1" applyFont="1" applyFill="1" applyBorder="1" applyProtection="1"/>
    <xf numFmtId="164" fontId="10" fillId="0" borderId="11" xfId="4" applyNumberFormat="1" applyFont="1" applyFill="1" applyBorder="1" applyAlignment="1" applyProtection="1"/>
    <xf numFmtId="164" fontId="10" fillId="0" borderId="11" xfId="2" applyNumberFormat="1" applyFont="1" applyFill="1" applyBorder="1" applyAlignment="1" applyProtection="1">
      <alignment horizontal="left" indent="3"/>
    </xf>
    <xf numFmtId="164" fontId="11" fillId="0" borderId="10" xfId="3" applyNumberFormat="1" applyFont="1" applyFill="1" applyBorder="1" applyProtection="1"/>
    <xf numFmtId="164" fontId="10" fillId="3" borderId="11" xfId="2" applyNumberFormat="1" applyFont="1" applyFill="1" applyBorder="1" applyAlignment="1" applyProtection="1">
      <alignment horizontal="left" indent="3"/>
    </xf>
    <xf numFmtId="164" fontId="10" fillId="3" borderId="11" xfId="4" applyNumberFormat="1" applyFont="1" applyFill="1" applyBorder="1" applyAlignment="1" applyProtection="1"/>
    <xf numFmtId="164" fontId="10" fillId="3" borderId="10" xfId="4" applyNumberFormat="1" applyFont="1" applyFill="1" applyBorder="1" applyProtection="1"/>
    <xf numFmtId="164" fontId="11" fillId="3" borderId="10" xfId="3" applyNumberFormat="1" applyFont="1" applyFill="1" applyBorder="1" applyProtection="1"/>
    <xf numFmtId="164" fontId="10" fillId="3" borderId="11" xfId="4" applyNumberFormat="1" applyFont="1" applyFill="1" applyBorder="1" applyProtection="1"/>
    <xf numFmtId="43" fontId="10" fillId="3" borderId="10" xfId="1" applyFont="1" applyFill="1" applyBorder="1" applyProtection="1"/>
    <xf numFmtId="164" fontId="9" fillId="0" borderId="11" xfId="4" applyNumberFormat="1" applyFont="1" applyFill="1" applyBorder="1" applyAlignment="1" applyProtection="1"/>
    <xf numFmtId="164" fontId="9" fillId="0" borderId="10" xfId="4" applyNumberFormat="1" applyFont="1" applyFill="1" applyBorder="1" applyAlignment="1" applyProtection="1"/>
    <xf numFmtId="164" fontId="10" fillId="0" borderId="11" xfId="4" applyNumberFormat="1" applyFont="1" applyFill="1" applyBorder="1"/>
    <xf numFmtId="49" fontId="9" fillId="0" borderId="11" xfId="3" applyNumberFormat="1" applyFont="1" applyFill="1" applyBorder="1" applyAlignment="1" applyProtection="1">
      <alignment horizontal="left"/>
    </xf>
    <xf numFmtId="164" fontId="9" fillId="0" borderId="10" xfId="3" applyNumberFormat="1" applyFont="1" applyFill="1" applyBorder="1" applyProtection="1"/>
    <xf numFmtId="49" fontId="9" fillId="0" borderId="11" xfId="2" applyNumberFormat="1" applyFont="1" applyFill="1" applyBorder="1" applyAlignment="1" applyProtection="1">
      <alignment horizontal="left"/>
    </xf>
    <xf numFmtId="49" fontId="9" fillId="0" borderId="11" xfId="2" applyNumberFormat="1" applyFont="1" applyFill="1" applyBorder="1" applyAlignment="1" applyProtection="1">
      <alignment horizontal="left" indent="2"/>
    </xf>
    <xf numFmtId="49" fontId="9" fillId="0" borderId="11" xfId="2" applyNumberFormat="1" applyFont="1" applyFill="1" applyBorder="1" applyAlignment="1" applyProtection="1">
      <alignment horizontal="left" indent="3"/>
    </xf>
    <xf numFmtId="49" fontId="10" fillId="0" borderId="11" xfId="2" applyNumberFormat="1" applyFont="1" applyFill="1" applyBorder="1" applyAlignment="1" applyProtection="1">
      <alignment horizontal="left" indent="4"/>
    </xf>
    <xf numFmtId="49" fontId="10" fillId="3" borderId="11" xfId="2" applyNumberFormat="1" applyFont="1" applyFill="1" applyBorder="1" applyAlignment="1" applyProtection="1">
      <alignment horizontal="left" indent="4"/>
    </xf>
    <xf numFmtId="43" fontId="10" fillId="0" borderId="11" xfId="1" applyFont="1" applyFill="1" applyBorder="1" applyProtection="1"/>
    <xf numFmtId="43" fontId="10" fillId="0" borderId="10" xfId="1" applyFont="1" applyFill="1" applyBorder="1" applyProtection="1"/>
    <xf numFmtId="164" fontId="10" fillId="3" borderId="11" xfId="4" applyNumberFormat="1" applyFont="1" applyFill="1" applyBorder="1"/>
    <xf numFmtId="49" fontId="9" fillId="0" borderId="11" xfId="2" applyNumberFormat="1" applyFont="1" applyFill="1" applyBorder="1" applyAlignment="1" applyProtection="1">
      <alignment horizontal="left" vertical="center" indent="1"/>
    </xf>
    <xf numFmtId="164" fontId="12" fillId="0" borderId="11" xfId="2" applyNumberFormat="1" applyFont="1" applyFill="1" applyBorder="1"/>
    <xf numFmtId="164" fontId="13" fillId="0" borderId="11" xfId="2" applyNumberFormat="1" applyFont="1" applyFill="1" applyBorder="1"/>
    <xf numFmtId="164" fontId="13" fillId="0" borderId="10" xfId="2" applyNumberFormat="1" applyFont="1" applyFill="1" applyBorder="1"/>
    <xf numFmtId="43" fontId="13" fillId="0" borderId="11" xfId="1" applyFont="1" applyFill="1" applyBorder="1"/>
    <xf numFmtId="164" fontId="13" fillId="0" borderId="11" xfId="4" applyNumberFormat="1" applyFont="1" applyFill="1" applyBorder="1"/>
    <xf numFmtId="165" fontId="9" fillId="0" borderId="11" xfId="1" applyNumberFormat="1" applyFont="1" applyFill="1" applyBorder="1" applyProtection="1"/>
    <xf numFmtId="43" fontId="9" fillId="0" borderId="11" xfId="1" applyFont="1" applyFill="1" applyBorder="1" applyProtection="1"/>
    <xf numFmtId="49" fontId="10" fillId="0" borderId="11" xfId="2" applyNumberFormat="1" applyFont="1" applyFill="1" applyBorder="1" applyAlignment="1" applyProtection="1">
      <alignment horizontal="left"/>
    </xf>
    <xf numFmtId="49" fontId="11" fillId="0" borderId="11" xfId="6" applyNumberFormat="1" applyFont="1" applyFill="1" applyBorder="1" applyAlignment="1" applyProtection="1">
      <alignment horizontal="left" indent="1"/>
    </xf>
    <xf numFmtId="49" fontId="8" fillId="2" borderId="6" xfId="2" applyNumberFormat="1" applyFont="1" applyFill="1" applyBorder="1" applyAlignment="1" applyProtection="1">
      <alignment vertical="center"/>
    </xf>
    <xf numFmtId="164" fontId="8" fillId="2" borderId="6" xfId="4" applyNumberFormat="1" applyFont="1" applyFill="1" applyBorder="1" applyAlignment="1">
      <alignment vertical="center"/>
    </xf>
    <xf numFmtId="164" fontId="8" fillId="2" borderId="7" xfId="4" applyNumberFormat="1" applyFont="1" applyFill="1" applyBorder="1" applyAlignment="1">
      <alignment vertical="center"/>
    </xf>
    <xf numFmtId="164" fontId="9" fillId="0" borderId="11" xfId="2" applyNumberFormat="1" applyFont="1" applyFill="1" applyBorder="1" applyProtection="1"/>
    <xf numFmtId="164" fontId="9" fillId="0" borderId="10" xfId="2" applyNumberFormat="1" applyFont="1" applyFill="1" applyBorder="1" applyProtection="1"/>
    <xf numFmtId="49" fontId="14" fillId="0" borderId="11" xfId="2" applyNumberFormat="1" applyFont="1" applyFill="1" applyBorder="1" applyAlignment="1" applyProtection="1">
      <alignment horizontal="left"/>
    </xf>
    <xf numFmtId="164" fontId="14" fillId="0" borderId="11" xfId="2" applyNumberFormat="1" applyFont="1" applyFill="1" applyBorder="1" applyProtection="1"/>
    <xf numFmtId="164" fontId="14" fillId="0" borderId="10" xfId="2" applyNumberFormat="1" applyFont="1" applyFill="1" applyBorder="1" applyProtection="1"/>
    <xf numFmtId="49" fontId="10" fillId="0" borderId="11" xfId="2" applyNumberFormat="1" applyFont="1" applyFill="1" applyBorder="1" applyAlignment="1" applyProtection="1">
      <alignment horizontal="left" indent="1"/>
    </xf>
    <xf numFmtId="164" fontId="10" fillId="0" borderId="11" xfId="2" applyNumberFormat="1" applyFont="1" applyFill="1" applyBorder="1" applyProtection="1"/>
    <xf numFmtId="164" fontId="10" fillId="0" borderId="10" xfId="2" applyNumberFormat="1" applyFont="1" applyFill="1" applyBorder="1" applyProtection="1"/>
    <xf numFmtId="49" fontId="15" fillId="0" borderId="11" xfId="2" applyNumberFormat="1" applyFont="1" applyFill="1" applyBorder="1" applyAlignment="1" applyProtection="1">
      <alignment horizontal="left" indent="1"/>
    </xf>
    <xf numFmtId="164" fontId="15" fillId="0" borderId="11" xfId="2" applyNumberFormat="1" applyFont="1" applyFill="1" applyBorder="1" applyProtection="1"/>
    <xf numFmtId="164" fontId="15" fillId="0" borderId="11" xfId="4" applyNumberFormat="1" applyFont="1" applyFill="1" applyBorder="1" applyProtection="1"/>
    <xf numFmtId="164" fontId="15" fillId="0" borderId="10" xfId="2" applyNumberFormat="1" applyFont="1" applyFill="1" applyBorder="1" applyProtection="1"/>
    <xf numFmtId="49" fontId="9" fillId="0" borderId="11" xfId="2" applyNumberFormat="1" applyFont="1" applyFill="1" applyBorder="1" applyAlignment="1" applyProtection="1">
      <alignment horizontal="left" indent="2"/>
      <protection locked="0"/>
    </xf>
    <xf numFmtId="164" fontId="10" fillId="0" borderId="10" xfId="2" applyNumberFormat="1" applyFont="1" applyFill="1" applyBorder="1" applyAlignment="1" applyProtection="1">
      <alignment horizontal="left" indent="3"/>
    </xf>
    <xf numFmtId="49" fontId="10" fillId="0" borderId="11" xfId="2" applyNumberFormat="1" applyFont="1" applyFill="1" applyBorder="1" applyAlignment="1" applyProtection="1">
      <alignment horizontal="left" indent="2"/>
      <protection locked="0"/>
    </xf>
    <xf numFmtId="49" fontId="10" fillId="0" borderId="11" xfId="2" applyNumberFormat="1" applyFont="1" applyFill="1" applyBorder="1" applyAlignment="1" applyProtection="1">
      <alignment horizontal="left" indent="3"/>
      <protection locked="0"/>
    </xf>
    <xf numFmtId="49" fontId="8" fillId="2" borderId="6" xfId="2" applyNumberFormat="1" applyFont="1" applyFill="1" applyBorder="1" applyAlignment="1" applyProtection="1">
      <alignment horizontal="left" vertical="center"/>
    </xf>
    <xf numFmtId="164" fontId="8" fillId="2" borderId="6" xfId="2" applyNumberFormat="1" applyFont="1" applyFill="1" applyBorder="1" applyAlignment="1" applyProtection="1">
      <alignment vertical="center"/>
    </xf>
    <xf numFmtId="164" fontId="8" fillId="2" borderId="7" xfId="2" applyNumberFormat="1" applyFont="1" applyFill="1" applyBorder="1" applyAlignment="1" applyProtection="1">
      <alignment vertical="center"/>
    </xf>
    <xf numFmtId="49" fontId="10" fillId="0" borderId="12" xfId="2" applyNumberFormat="1" applyFont="1" applyFill="1" applyBorder="1" applyAlignment="1" applyProtection="1"/>
    <xf numFmtId="164" fontId="10" fillId="0" borderId="9" xfId="2" applyNumberFormat="1" applyFont="1" applyFill="1" applyBorder="1" applyProtection="1"/>
    <xf numFmtId="164" fontId="11" fillId="0" borderId="13" xfId="2" applyNumberFormat="1" applyFont="1" applyFill="1" applyBorder="1" applyProtection="1"/>
    <xf numFmtId="164" fontId="10" fillId="0" borderId="13" xfId="2" applyNumberFormat="1" applyFont="1" applyFill="1" applyBorder="1" applyProtection="1"/>
    <xf numFmtId="164" fontId="10" fillId="0" borderId="10" xfId="2" applyNumberFormat="1" applyFont="1" applyFill="1" applyBorder="1" applyAlignment="1" applyProtection="1">
      <alignment vertical="center"/>
    </xf>
    <xf numFmtId="49" fontId="10" fillId="0" borderId="11" xfId="2" applyNumberFormat="1" applyFont="1" applyFill="1" applyBorder="1" applyAlignment="1" applyProtection="1"/>
    <xf numFmtId="164" fontId="10" fillId="0" borderId="11" xfId="2" applyNumberFormat="1" applyFont="1" applyFill="1" applyBorder="1" applyAlignment="1" applyProtection="1">
      <alignment vertical="center"/>
    </xf>
    <xf numFmtId="164" fontId="11" fillId="0" borderId="10" xfId="2" applyNumberFormat="1" applyFont="1" applyFill="1" applyBorder="1" applyAlignment="1" applyProtection="1">
      <alignment vertical="center"/>
    </xf>
    <xf numFmtId="49" fontId="10" fillId="0" borderId="8" xfId="2" applyNumberFormat="1" applyFont="1" applyFill="1" applyBorder="1" applyAlignment="1" applyProtection="1"/>
    <xf numFmtId="49" fontId="8" fillId="2" borderId="14" xfId="2" applyNumberFormat="1" applyFont="1" applyFill="1" applyBorder="1" applyAlignment="1" applyProtection="1">
      <alignment vertical="center"/>
    </xf>
    <xf numFmtId="164" fontId="13" fillId="0" borderId="0" xfId="2" applyNumberFormat="1" applyFont="1"/>
    <xf numFmtId="164" fontId="11" fillId="0" borderId="0" xfId="2" applyNumberFormat="1" applyFont="1" applyFill="1" applyBorder="1" applyAlignment="1" applyProtection="1">
      <alignment vertical="center"/>
    </xf>
    <xf numFmtId="164" fontId="11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/>
    <xf numFmtId="164" fontId="2" fillId="0" borderId="0" xfId="2" applyNumberFormat="1"/>
    <xf numFmtId="164" fontId="11" fillId="0" borderId="0" xfId="2" applyNumberFormat="1" applyFont="1" applyFill="1" applyBorder="1"/>
    <xf numFmtId="0" fontId="16" fillId="0" borderId="0" xfId="2" applyFont="1" applyFill="1" applyAlignment="1" applyProtection="1"/>
    <xf numFmtId="165" fontId="10" fillId="0" borderId="0" xfId="2" applyNumberFormat="1" applyFont="1" applyAlignment="1">
      <alignment horizontal="right"/>
    </xf>
    <xf numFmtId="165" fontId="9" fillId="0" borderId="0" xfId="2" applyNumberFormat="1" applyFont="1" applyAlignment="1">
      <alignment horizontal="right"/>
    </xf>
    <xf numFmtId="166" fontId="17" fillId="0" borderId="0" xfId="2" applyNumberFormat="1" applyFont="1" applyBorder="1"/>
    <xf numFmtId="4" fontId="17" fillId="0" borderId="0" xfId="2" applyNumberFormat="1" applyFont="1" applyBorder="1"/>
    <xf numFmtId="164" fontId="17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 applyAlignment="1">
      <alignment horizontal="center"/>
    </xf>
    <xf numFmtId="165" fontId="17" fillId="0" borderId="0" xfId="1" applyNumberFormat="1" applyFont="1" applyFill="1" applyBorder="1"/>
    <xf numFmtId="0" fontId="16" fillId="0" borderId="0" xfId="2" applyFont="1" applyFill="1" applyAlignment="1" applyProtection="1">
      <alignment horizontal="left" indent="1"/>
    </xf>
    <xf numFmtId="166" fontId="17" fillId="0" borderId="0" xfId="2" applyNumberFormat="1" applyFont="1" applyFill="1" applyBorder="1"/>
    <xf numFmtId="0" fontId="17" fillId="0" borderId="0" xfId="2" applyFont="1" applyFill="1" applyBorder="1"/>
    <xf numFmtId="0" fontId="19" fillId="0" borderId="0" xfId="2" applyFont="1" applyFill="1" applyBorder="1" applyAlignment="1" applyProtection="1"/>
    <xf numFmtId="0" fontId="17" fillId="0" borderId="0" xfId="2" applyFont="1" applyBorder="1"/>
    <xf numFmtId="0" fontId="11" fillId="0" borderId="0" xfId="2" applyFont="1" applyFill="1" applyBorder="1" applyAlignment="1" applyProtection="1"/>
    <xf numFmtId="167" fontId="17" fillId="0" borderId="0" xfId="2" applyNumberFormat="1" applyFont="1" applyBorder="1"/>
    <xf numFmtId="166" fontId="20" fillId="0" borderId="0" xfId="2" applyNumberFormat="1" applyFont="1"/>
    <xf numFmtId="166" fontId="4" fillId="0" borderId="0" xfId="2" applyNumberFormat="1" applyFont="1"/>
    <xf numFmtId="166" fontId="2" fillId="0" borderId="0" xfId="2" applyNumberFormat="1"/>
    <xf numFmtId="166" fontId="21" fillId="0" borderId="0" xfId="2" applyNumberFormat="1" applyFont="1" applyBorder="1"/>
    <xf numFmtId="164" fontId="17" fillId="0" borderId="0" xfId="2" applyNumberFormat="1" applyFont="1" applyBorder="1"/>
    <xf numFmtId="43" fontId="17" fillId="0" borderId="0" xfId="1" applyFont="1" applyBorder="1"/>
    <xf numFmtId="43" fontId="17" fillId="0" borderId="0" xfId="2" applyNumberFormat="1" applyFont="1" applyBorder="1"/>
    <xf numFmtId="0" fontId="2" fillId="0" borderId="0" xfId="2" applyBorder="1"/>
  </cellXfs>
  <cellStyles count="234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Array" xfId="25"/>
    <cellStyle name="Array Enter" xfId="26"/>
    <cellStyle name="Array_Sheet1" xfId="27"/>
    <cellStyle name="base paren" xfId="28"/>
    <cellStyle name="Buena 2" xfId="29"/>
    <cellStyle name="Cálculo 2" xfId="30"/>
    <cellStyle name="Celda de comprobación 2" xfId="31"/>
    <cellStyle name="Celda vinculada 2" xfId="32"/>
    <cellStyle name="Comma 2" xfId="33"/>
    <cellStyle name="Comma 2 2" xfId="34"/>
    <cellStyle name="Comma 2 3" xfId="35"/>
    <cellStyle name="Comma 2 3 2" xfId="36"/>
    <cellStyle name="Comma 2_Sheet1" xfId="37"/>
    <cellStyle name="Comma 3" xfId="38"/>
    <cellStyle name="Comma 3 2" xfId="39"/>
    <cellStyle name="Comma 3 3" xfId="40"/>
    <cellStyle name="Comma 4" xfId="41"/>
    <cellStyle name="Comma 4 2" xfId="42"/>
    <cellStyle name="Comma 4 3" xfId="43"/>
    <cellStyle name="Comma 5" xfId="44"/>
    <cellStyle name="Comma 6" xfId="45"/>
    <cellStyle name="Comma 7" xfId="46"/>
    <cellStyle name="Comma 8" xfId="47"/>
    <cellStyle name="Comma 9" xfId="48"/>
    <cellStyle name="Comma 9 2" xfId="49"/>
    <cellStyle name="Currency 2" xfId="50"/>
    <cellStyle name="Currency 2 2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uro" xfId="60"/>
    <cellStyle name="Euro 2" xfId="61"/>
    <cellStyle name="Hipervínculo 2" xfId="62"/>
    <cellStyle name="Incorrecto 2" xfId="63"/>
    <cellStyle name="MacroCode" xfId="64"/>
    <cellStyle name="Millares" xfId="1" builtinId="3"/>
    <cellStyle name="Millares 10" xfId="65"/>
    <cellStyle name="Millares 10 10" xfId="66"/>
    <cellStyle name="Millares 10 2" xfId="67"/>
    <cellStyle name="Millares 10 2 2" xfId="68"/>
    <cellStyle name="Millares 10 3" xfId="69"/>
    <cellStyle name="Millares 10 4" xfId="70"/>
    <cellStyle name="Millares 10 5" xfId="71"/>
    <cellStyle name="Millares 10 5 2" xfId="72"/>
    <cellStyle name="Millares 10 6" xfId="73"/>
    <cellStyle name="Millares 10 7" xfId="74"/>
    <cellStyle name="Millares 10 8" xfId="75"/>
    <cellStyle name="Millares 10 9" xfId="76"/>
    <cellStyle name="Millares 11" xfId="77"/>
    <cellStyle name="Millares 11 2" xfId="78"/>
    <cellStyle name="Millares 12" xfId="79"/>
    <cellStyle name="Millares 12 2" xfId="80"/>
    <cellStyle name="Millares 13" xfId="81"/>
    <cellStyle name="Millares 13 2" xfId="82"/>
    <cellStyle name="Millares 14" xfId="83"/>
    <cellStyle name="Millares 14 2" xfId="84"/>
    <cellStyle name="Millares 15" xfId="85"/>
    <cellStyle name="Millares 16" xfId="86"/>
    <cellStyle name="Millares 17" xfId="87"/>
    <cellStyle name="Millares 17 2" xfId="88"/>
    <cellStyle name="Millares 18" xfId="89"/>
    <cellStyle name="Millares 2" xfId="90"/>
    <cellStyle name="Millares 2 2" xfId="91"/>
    <cellStyle name="Millares 2 2 2" xfId="92"/>
    <cellStyle name="Millares 2 2 3" xfId="93"/>
    <cellStyle name="Millares 2 3" xfId="94"/>
    <cellStyle name="Millares 2 3 2" xfId="95"/>
    <cellStyle name="Millares 2 4" xfId="96"/>
    <cellStyle name="Millares 2 5" xfId="97"/>
    <cellStyle name="Millares 2_DGA" xfId="98"/>
    <cellStyle name="Millares 3" xfId="99"/>
    <cellStyle name="Millares 3 2" xfId="100"/>
    <cellStyle name="Millares 3 2 2" xfId="101"/>
    <cellStyle name="Millares 3 2 2 2" xfId="102"/>
    <cellStyle name="Millares 3 2 3" xfId="103"/>
    <cellStyle name="Millares 3 3" xfId="104"/>
    <cellStyle name="Millares 3 4" xfId="105"/>
    <cellStyle name="Millares 3 5" xfId="106"/>
    <cellStyle name="Millares 3_DGA" xfId="107"/>
    <cellStyle name="Millares 4" xfId="108"/>
    <cellStyle name="Millares 4 2" xfId="109"/>
    <cellStyle name="Millares 4 3" xfId="110"/>
    <cellStyle name="Millares 4 4" xfId="111"/>
    <cellStyle name="Millares 4 5" xfId="112"/>
    <cellStyle name="Millares 4 6" xfId="113"/>
    <cellStyle name="Millares 4_DGA" xfId="114"/>
    <cellStyle name="Millares 5" xfId="115"/>
    <cellStyle name="Millares 5 2" xfId="116"/>
    <cellStyle name="Millares 5 3" xfId="117"/>
    <cellStyle name="Millares 5_DGA" xfId="118"/>
    <cellStyle name="Millares 6" xfId="119"/>
    <cellStyle name="Millares 6 2" xfId="120"/>
    <cellStyle name="Millares 6 3" xfId="121"/>
    <cellStyle name="Millares 7" xfId="122"/>
    <cellStyle name="Millares 7 2" xfId="123"/>
    <cellStyle name="Millares 8" xfId="124"/>
    <cellStyle name="Millares 8 2" xfId="125"/>
    <cellStyle name="Millares 8 3" xfId="126"/>
    <cellStyle name="Millares 8 4" xfId="127"/>
    <cellStyle name="Millares 9" xfId="128"/>
    <cellStyle name="Millares 9 2" xfId="129"/>
    <cellStyle name="Millares 9 2 2" xfId="130"/>
    <cellStyle name="Millares 9 3" xfId="131"/>
    <cellStyle name="Millares 9 4" xfId="132"/>
    <cellStyle name="Millares 9 5" xfId="133"/>
    <cellStyle name="Millares 9 6" xfId="134"/>
    <cellStyle name="Moneda 2" xfId="135"/>
    <cellStyle name="Moneda 2 2" xfId="136"/>
    <cellStyle name="Moneda 3" xfId="137"/>
    <cellStyle name="Moneda 4" xfId="138"/>
    <cellStyle name="Moneda 5" xfId="139"/>
    <cellStyle name="Moneda 5 2" xfId="140"/>
    <cellStyle name="Moneda 5 3" xfId="141"/>
    <cellStyle name="Moneda 5 3 2" xfId="142"/>
    <cellStyle name="Neutral 2" xfId="143"/>
    <cellStyle name="Normal" xfId="0" builtinId="0"/>
    <cellStyle name="Normal 10" xfId="144"/>
    <cellStyle name="Normal 10 2" xfId="145"/>
    <cellStyle name="Normal 11" xfId="146"/>
    <cellStyle name="Normal 11 2" xfId="147"/>
    <cellStyle name="Normal 12" xfId="148"/>
    <cellStyle name="Normal 12 2" xfId="149"/>
    <cellStyle name="Normal 13" xfId="150"/>
    <cellStyle name="Normal 13 2" xfId="151"/>
    <cellStyle name="Normal 14" xfId="152"/>
    <cellStyle name="Normal 14 2" xfId="153"/>
    <cellStyle name="Normal 15" xfId="154"/>
    <cellStyle name="Normal 15 2" xfId="155"/>
    <cellStyle name="Normal 16" xfId="156"/>
    <cellStyle name="Normal 17" xfId="2"/>
    <cellStyle name="Normal 2" xfId="157"/>
    <cellStyle name="Normal 2 2" xfId="158"/>
    <cellStyle name="Normal 2 2 2" xfId="3"/>
    <cellStyle name="Normal 2 2 2 2" xfId="6"/>
    <cellStyle name="Normal 2 3" xfId="159"/>
    <cellStyle name="Normal 2 3 2" xfId="160"/>
    <cellStyle name="Normal 2 4" xfId="161"/>
    <cellStyle name="Normal 2_DGA" xfId="162"/>
    <cellStyle name="Normal 3" xfId="163"/>
    <cellStyle name="Normal 3 2" xfId="164"/>
    <cellStyle name="Normal 3 3" xfId="165"/>
    <cellStyle name="Normal 3 4" xfId="166"/>
    <cellStyle name="Normal 3 5" xfId="167"/>
    <cellStyle name="Normal 3 6" xfId="168"/>
    <cellStyle name="Normal 3_Sheet1" xfId="169"/>
    <cellStyle name="Normal 4" xfId="170"/>
    <cellStyle name="Normal 4 2" xfId="171"/>
    <cellStyle name="Normal 4 3" xfId="172"/>
    <cellStyle name="Normal 5" xfId="173"/>
    <cellStyle name="Normal 5 2" xfId="174"/>
    <cellStyle name="Normal 5 3" xfId="175"/>
    <cellStyle name="Normal 5 3 2" xfId="176"/>
    <cellStyle name="Normal 5 4" xfId="177"/>
    <cellStyle name="Normal 6" xfId="178"/>
    <cellStyle name="Normal 6 2" xfId="179"/>
    <cellStyle name="Normal 6 2 2" xfId="180"/>
    <cellStyle name="Normal 6 2 3" xfId="181"/>
    <cellStyle name="Normal 6 3" xfId="182"/>
    <cellStyle name="Normal 6 4" xfId="183"/>
    <cellStyle name="Normal 7" xfId="184"/>
    <cellStyle name="Normal 7 2" xfId="185"/>
    <cellStyle name="Normal 7 2 2" xfId="186"/>
    <cellStyle name="Normal 7 3" xfId="187"/>
    <cellStyle name="Normal 7 4" xfId="188"/>
    <cellStyle name="Normal 7 5" xfId="189"/>
    <cellStyle name="Normal 8" xfId="190"/>
    <cellStyle name="Normal 8 2" xfId="191"/>
    <cellStyle name="Normal 8 3" xfId="192"/>
    <cellStyle name="Normal 9" xfId="193"/>
    <cellStyle name="Normal 9 2" xfId="194"/>
    <cellStyle name="Normal 9 3" xfId="195"/>
    <cellStyle name="Normal_COMPARACION 2002-2001" xfId="4"/>
    <cellStyle name="Normal_COMPARACION 2002-2001 2" xfId="5"/>
    <cellStyle name="Notas 2" xfId="196"/>
    <cellStyle name="Notas 2 2" xfId="197"/>
    <cellStyle name="Notas 2_Sheet1" xfId="198"/>
    <cellStyle name="Percent 2" xfId="199"/>
    <cellStyle name="Percent 2 2" xfId="200"/>
    <cellStyle name="Percent 3" xfId="201"/>
    <cellStyle name="Percent 4" xfId="202"/>
    <cellStyle name="Percent 5" xfId="203"/>
    <cellStyle name="Percent 6" xfId="204"/>
    <cellStyle name="Percent 7" xfId="205"/>
    <cellStyle name="Percent 7 2" xfId="206"/>
    <cellStyle name="Porcentual 2" xfId="207"/>
    <cellStyle name="Porcentual 2 2" xfId="208"/>
    <cellStyle name="Porcentual 2 3" xfId="209"/>
    <cellStyle name="Porcentual 3" xfId="210"/>
    <cellStyle name="Porcentual 3 2" xfId="211"/>
    <cellStyle name="Porcentual 3 3" xfId="212"/>
    <cellStyle name="Porcentual 4" xfId="213"/>
    <cellStyle name="Porcentual 4 2" xfId="214"/>
    <cellStyle name="Porcentual 4 3" xfId="215"/>
    <cellStyle name="Porcentual 5" xfId="216"/>
    <cellStyle name="Porcentual 6" xfId="217"/>
    <cellStyle name="Porcentual 6 2" xfId="218"/>
    <cellStyle name="Porcentual 7" xfId="219"/>
    <cellStyle name="Porcentual 7 2" xfId="220"/>
    <cellStyle name="Porcentual 8" xfId="221"/>
    <cellStyle name="Porcentual 8 2" xfId="222"/>
    <cellStyle name="Porcentual 9" xfId="223"/>
    <cellStyle name="Red Text" xfId="224"/>
    <cellStyle name="Salida 2" xfId="225"/>
    <cellStyle name="Texto de advertencia 2" xfId="226"/>
    <cellStyle name="Texto explicativo 2" xfId="227"/>
    <cellStyle name="Título 1 2" xfId="228"/>
    <cellStyle name="Título 2 2" xfId="229"/>
    <cellStyle name="Título 3 2" xfId="230"/>
    <cellStyle name="Título 4" xfId="231"/>
    <cellStyle name="TopGrey" xfId="232"/>
    <cellStyle name="Total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19/ENERO-DICIEMBRE%20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tiz/AppData/Local/Microsoft/Windows/INetCache/Content.Outlook/5Z3Q3R93/INGRESOS%20FISCALES%20POR%20PRINCIPALES%20PARTIDAS%20DGII%20DGA%20Y%20TESORERIA%20NACIONAL%20%20ENERO-DICIEMBRE%202018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8-2019"/>
      <sheetName val="FINANCIERO (2019 Est. 2019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9 (REC)"/>
      <sheetName val="2019 (RESUMEN"/>
      <sheetName val="2018 REC- EST "/>
      <sheetName val="2018 REC-EST RESUMEN"/>
    </sheetNames>
    <sheetDataSet>
      <sheetData sheetId="0"/>
      <sheetData sheetId="1"/>
      <sheetData sheetId="2"/>
      <sheetData sheetId="3">
        <row r="11">
          <cell r="C11">
            <v>5329.8</v>
          </cell>
        </row>
        <row r="39">
          <cell r="P39">
            <v>18.899999999999999</v>
          </cell>
        </row>
        <row r="52">
          <cell r="C52">
            <v>13</v>
          </cell>
          <cell r="D52">
            <v>11</v>
          </cell>
          <cell r="E52">
            <v>12.5</v>
          </cell>
          <cell r="F52">
            <v>12.3</v>
          </cell>
          <cell r="G52">
            <v>13.2</v>
          </cell>
          <cell r="H52">
            <v>13.6</v>
          </cell>
          <cell r="I52">
            <v>15.2</v>
          </cell>
          <cell r="J52">
            <v>14.5</v>
          </cell>
          <cell r="K52">
            <v>12.5</v>
          </cell>
          <cell r="L52">
            <v>13.5</v>
          </cell>
          <cell r="M52">
            <v>11.6</v>
          </cell>
          <cell r="N52">
            <v>10.3</v>
          </cell>
          <cell r="P52">
            <v>14.2</v>
          </cell>
          <cell r="Q52">
            <v>12.1</v>
          </cell>
          <cell r="R52">
            <v>13.3</v>
          </cell>
          <cell r="S52">
            <v>11.5</v>
          </cell>
          <cell r="T52">
            <v>14.2</v>
          </cell>
          <cell r="U52">
            <v>12.6</v>
          </cell>
          <cell r="V52">
            <v>15.4</v>
          </cell>
          <cell r="W52">
            <v>13.8</v>
          </cell>
          <cell r="X52">
            <v>12.7</v>
          </cell>
          <cell r="Y52">
            <v>13.7</v>
          </cell>
          <cell r="Z52">
            <v>11.4</v>
          </cell>
          <cell r="AA52">
            <v>10.5</v>
          </cell>
        </row>
        <row r="56">
          <cell r="C56">
            <v>314.39999999999998</v>
          </cell>
          <cell r="D56">
            <v>179.1</v>
          </cell>
          <cell r="E56">
            <v>184</v>
          </cell>
          <cell r="F56">
            <v>179.5</v>
          </cell>
          <cell r="G56">
            <v>207.5</v>
          </cell>
          <cell r="H56">
            <v>180.7</v>
          </cell>
          <cell r="I56">
            <v>182.6</v>
          </cell>
          <cell r="K56">
            <v>173.8</v>
          </cell>
          <cell r="L56">
            <v>187.6</v>
          </cell>
          <cell r="M56">
            <v>194.4</v>
          </cell>
          <cell r="N56">
            <v>216.4</v>
          </cell>
          <cell r="P56">
            <v>192.8</v>
          </cell>
          <cell r="Q56">
            <v>176.2</v>
          </cell>
          <cell r="R56">
            <v>215.9</v>
          </cell>
          <cell r="S56">
            <v>190.4</v>
          </cell>
          <cell r="T56">
            <v>183.8</v>
          </cell>
          <cell r="U56">
            <v>351.3</v>
          </cell>
          <cell r="V56">
            <v>254</v>
          </cell>
          <cell r="W56">
            <v>190.8</v>
          </cell>
          <cell r="X56">
            <v>201.2</v>
          </cell>
          <cell r="Y56">
            <v>185.9</v>
          </cell>
          <cell r="Z56">
            <v>217</v>
          </cell>
          <cell r="AA56">
            <v>194</v>
          </cell>
        </row>
        <row r="62">
          <cell r="C62">
            <v>86.3</v>
          </cell>
          <cell r="D62">
            <v>81.099999999999994</v>
          </cell>
          <cell r="E62">
            <v>90.5</v>
          </cell>
          <cell r="F62">
            <v>74.900000000000006</v>
          </cell>
          <cell r="G62">
            <v>80.8</v>
          </cell>
          <cell r="H62">
            <v>74.400000000000006</v>
          </cell>
          <cell r="I62">
            <v>79.2</v>
          </cell>
          <cell r="K62">
            <v>85.8</v>
          </cell>
          <cell r="L62">
            <v>109.3</v>
          </cell>
          <cell r="M62">
            <v>98.5</v>
          </cell>
          <cell r="N62">
            <v>92.4</v>
          </cell>
          <cell r="P62">
            <v>81.8</v>
          </cell>
          <cell r="Q62">
            <v>78.3</v>
          </cell>
          <cell r="R62">
            <v>99.8</v>
          </cell>
          <cell r="S62">
            <v>89.2</v>
          </cell>
          <cell r="T62">
            <v>107.8</v>
          </cell>
          <cell r="U62">
            <v>86</v>
          </cell>
          <cell r="V62">
            <v>101.3</v>
          </cell>
          <cell r="W62">
            <v>69.8</v>
          </cell>
          <cell r="X62">
            <v>82.9</v>
          </cell>
          <cell r="Y62">
            <v>102.3</v>
          </cell>
          <cell r="Z62">
            <v>80.7</v>
          </cell>
          <cell r="AA62">
            <v>97.8</v>
          </cell>
        </row>
        <row r="63">
          <cell r="C63">
            <v>1.4</v>
          </cell>
          <cell r="D63">
            <v>2.7</v>
          </cell>
          <cell r="E63">
            <v>2.7</v>
          </cell>
          <cell r="F63">
            <v>2.9</v>
          </cell>
          <cell r="G63">
            <v>3.1</v>
          </cell>
          <cell r="H63">
            <v>2.5</v>
          </cell>
          <cell r="I63">
            <v>2.7</v>
          </cell>
          <cell r="K63">
            <v>2.4</v>
          </cell>
          <cell r="L63">
            <v>3</v>
          </cell>
          <cell r="M63">
            <v>2.8</v>
          </cell>
          <cell r="N63">
            <v>1</v>
          </cell>
          <cell r="P63">
            <v>1.2</v>
          </cell>
          <cell r="Q63">
            <v>2</v>
          </cell>
          <cell r="R63">
            <v>2.4</v>
          </cell>
          <cell r="S63">
            <v>2</v>
          </cell>
          <cell r="T63">
            <v>2.4</v>
          </cell>
          <cell r="U63">
            <v>2</v>
          </cell>
          <cell r="V63">
            <v>2.6</v>
          </cell>
          <cell r="W63">
            <v>2.2999999999999998</v>
          </cell>
          <cell r="X63">
            <v>2.1</v>
          </cell>
          <cell r="Y63">
            <v>2.2000000000000002</v>
          </cell>
          <cell r="Z63">
            <v>1.9</v>
          </cell>
          <cell r="AA63">
            <v>1.2</v>
          </cell>
        </row>
        <row r="64">
          <cell r="C64">
            <v>2.2000000000000002</v>
          </cell>
          <cell r="D64">
            <v>1.7</v>
          </cell>
          <cell r="E64">
            <v>12.1</v>
          </cell>
          <cell r="F64">
            <v>1.6</v>
          </cell>
          <cell r="G64">
            <v>10.199999999999999</v>
          </cell>
          <cell r="H64">
            <v>1.4</v>
          </cell>
          <cell r="I64">
            <v>1.5</v>
          </cell>
          <cell r="K64">
            <v>1.1000000000000001</v>
          </cell>
          <cell r="L64">
            <v>11.7</v>
          </cell>
          <cell r="M64">
            <v>11.1</v>
          </cell>
          <cell r="N64">
            <v>0.8</v>
          </cell>
          <cell r="P64">
            <v>24.8</v>
          </cell>
          <cell r="Q64">
            <v>0.7</v>
          </cell>
          <cell r="R64">
            <v>10.4</v>
          </cell>
          <cell r="S64">
            <v>0.8</v>
          </cell>
          <cell r="T64">
            <v>0.4</v>
          </cell>
          <cell r="U64">
            <v>26.1</v>
          </cell>
          <cell r="V64">
            <v>0.3</v>
          </cell>
          <cell r="W64">
            <v>0.4</v>
          </cell>
          <cell r="X64">
            <v>0.5</v>
          </cell>
          <cell r="Y64">
            <v>10.4</v>
          </cell>
          <cell r="Z64">
            <v>10.5</v>
          </cell>
          <cell r="AA64">
            <v>0.3</v>
          </cell>
        </row>
        <row r="67">
          <cell r="C67">
            <v>24.6</v>
          </cell>
          <cell r="D67">
            <v>19.899999999999999</v>
          </cell>
          <cell r="E67">
            <v>17.399999999999999</v>
          </cell>
          <cell r="F67">
            <v>16.3</v>
          </cell>
          <cell r="G67">
            <v>23</v>
          </cell>
          <cell r="H67">
            <v>19</v>
          </cell>
          <cell r="I67">
            <v>20.7</v>
          </cell>
          <cell r="J67">
            <v>21.1</v>
          </cell>
          <cell r="K67">
            <v>17.100000000000001</v>
          </cell>
          <cell r="L67">
            <v>16.100000000000001</v>
          </cell>
          <cell r="M67">
            <v>20.2</v>
          </cell>
          <cell r="N67">
            <v>18.100000000000001</v>
          </cell>
          <cell r="P67">
            <v>28.3</v>
          </cell>
          <cell r="Q67">
            <v>25.9</v>
          </cell>
          <cell r="R67">
            <v>23.9</v>
          </cell>
          <cell r="S67">
            <v>22.2</v>
          </cell>
          <cell r="T67">
            <v>23.5</v>
          </cell>
          <cell r="U67">
            <v>18</v>
          </cell>
          <cell r="V67">
            <v>22.5</v>
          </cell>
          <cell r="W67">
            <v>18.899999999999999</v>
          </cell>
          <cell r="X67">
            <v>18.8</v>
          </cell>
          <cell r="Y67">
            <v>22.2</v>
          </cell>
          <cell r="Z67">
            <v>24</v>
          </cell>
          <cell r="AA67">
            <v>26.3</v>
          </cell>
        </row>
        <row r="68">
          <cell r="C68">
            <v>1720.7</v>
          </cell>
          <cell r="D68">
            <v>1241.4000000000001</v>
          </cell>
          <cell r="E68">
            <v>1250.7</v>
          </cell>
          <cell r="F68">
            <v>1227</v>
          </cell>
          <cell r="G68">
            <v>1352.2</v>
          </cell>
          <cell r="H68">
            <v>1254.7</v>
          </cell>
          <cell r="I68">
            <v>1330.2</v>
          </cell>
          <cell r="J68">
            <v>1487.1</v>
          </cell>
          <cell r="K68">
            <v>1288.5</v>
          </cell>
          <cell r="L68">
            <v>1251.5</v>
          </cell>
          <cell r="M68">
            <v>1179.2</v>
          </cell>
          <cell r="N68">
            <v>4531.7</v>
          </cell>
          <cell r="P68">
            <v>1702.3</v>
          </cell>
          <cell r="Q68">
            <v>1142</v>
          </cell>
          <cell r="R68">
            <v>1636.8</v>
          </cell>
          <cell r="S68">
            <v>1558.6</v>
          </cell>
          <cell r="T68">
            <v>1605</v>
          </cell>
          <cell r="U68">
            <v>1304.9000000000001</v>
          </cell>
          <cell r="V68">
            <v>1495.7</v>
          </cell>
          <cell r="W68">
            <v>1577.9</v>
          </cell>
          <cell r="X68">
            <v>1372.6</v>
          </cell>
          <cell r="Y68">
            <v>1269.8</v>
          </cell>
          <cell r="Z68">
            <v>1135.8</v>
          </cell>
          <cell r="AA68">
            <v>1070.0999999999999</v>
          </cell>
        </row>
        <row r="72">
          <cell r="C72">
            <v>84.4</v>
          </cell>
          <cell r="D72">
            <v>65.3</v>
          </cell>
          <cell r="E72">
            <v>77.5</v>
          </cell>
          <cell r="F72">
            <v>72.900000000000006</v>
          </cell>
          <cell r="G72">
            <v>76.900000000000006</v>
          </cell>
          <cell r="H72">
            <v>67.599999999999994</v>
          </cell>
          <cell r="I72">
            <v>75.400000000000006</v>
          </cell>
          <cell r="K72">
            <v>55.7</v>
          </cell>
          <cell r="L72">
            <v>69.400000000000006</v>
          </cell>
          <cell r="M72">
            <v>55.4</v>
          </cell>
          <cell r="N72">
            <v>46.9</v>
          </cell>
          <cell r="P72">
            <v>79.400000000000006</v>
          </cell>
          <cell r="Q72">
            <v>63.8</v>
          </cell>
          <cell r="R72">
            <v>72.5</v>
          </cell>
          <cell r="S72">
            <v>69</v>
          </cell>
          <cell r="T72">
            <v>68.7</v>
          </cell>
          <cell r="U72">
            <v>61.6</v>
          </cell>
          <cell r="V72">
            <v>75.099999999999994</v>
          </cell>
          <cell r="W72">
            <v>52.7</v>
          </cell>
          <cell r="X72">
            <v>43.2</v>
          </cell>
          <cell r="Y72">
            <v>49.3</v>
          </cell>
          <cell r="Z72">
            <v>37.4</v>
          </cell>
          <cell r="AA72">
            <v>44.6</v>
          </cell>
        </row>
        <row r="79"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3150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7">
          <cell r="C87">
            <v>0</v>
          </cell>
          <cell r="D87">
            <v>0</v>
          </cell>
          <cell r="E87">
            <v>6.7</v>
          </cell>
          <cell r="F87">
            <v>0</v>
          </cell>
          <cell r="G87">
            <v>1.1000000000000001</v>
          </cell>
          <cell r="H87">
            <v>0.2</v>
          </cell>
          <cell r="I87">
            <v>0</v>
          </cell>
          <cell r="J87">
            <v>0</v>
          </cell>
          <cell r="K87">
            <v>11.6</v>
          </cell>
          <cell r="L87">
            <v>0.7</v>
          </cell>
          <cell r="M87">
            <v>0</v>
          </cell>
          <cell r="N87">
            <v>1.1000000000000001</v>
          </cell>
          <cell r="O87">
            <v>21.400000000000002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11.5</v>
          </cell>
          <cell r="V87">
            <v>7.7</v>
          </cell>
          <cell r="W87">
            <v>0.3</v>
          </cell>
          <cell r="X87">
            <v>0</v>
          </cell>
          <cell r="Y87">
            <v>0</v>
          </cell>
          <cell r="Z87">
            <v>0.1</v>
          </cell>
          <cell r="AA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999</v>
          </cell>
          <cell r="M88">
            <v>1001.6</v>
          </cell>
          <cell r="N88">
            <v>0</v>
          </cell>
          <cell r="O88">
            <v>2000.6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90">
          <cell r="C90">
            <v>41.1</v>
          </cell>
          <cell r="D90">
            <v>29</v>
          </cell>
          <cell r="E90">
            <v>68.599999999999994</v>
          </cell>
          <cell r="F90">
            <v>7.6</v>
          </cell>
          <cell r="G90">
            <v>23.2</v>
          </cell>
          <cell r="H90">
            <v>44.9</v>
          </cell>
          <cell r="I90">
            <v>14</v>
          </cell>
          <cell r="J90">
            <v>62.3</v>
          </cell>
          <cell r="K90">
            <v>5.9</v>
          </cell>
          <cell r="L90">
            <v>60.6</v>
          </cell>
          <cell r="M90">
            <v>2.2999999999999998</v>
          </cell>
          <cell r="N90">
            <v>605.6</v>
          </cell>
          <cell r="P90">
            <v>33.1</v>
          </cell>
          <cell r="Q90">
            <v>31.7</v>
          </cell>
          <cell r="R90">
            <v>49.1</v>
          </cell>
          <cell r="S90">
            <v>211.5</v>
          </cell>
          <cell r="T90">
            <v>8.9</v>
          </cell>
          <cell r="U90">
            <v>11.1</v>
          </cell>
          <cell r="V90">
            <v>92.7</v>
          </cell>
          <cell r="W90">
            <v>49.8</v>
          </cell>
          <cell r="X90">
            <v>211.4</v>
          </cell>
          <cell r="Y90">
            <v>53.1</v>
          </cell>
          <cell r="Z90">
            <v>10.199999999999999</v>
          </cell>
          <cell r="AA90">
            <v>275.8</v>
          </cell>
        </row>
        <row r="93">
          <cell r="C93">
            <v>0</v>
          </cell>
          <cell r="D93">
            <v>32.9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30.7</v>
          </cell>
          <cell r="J93">
            <v>31.6</v>
          </cell>
          <cell r="K93">
            <v>42.5</v>
          </cell>
          <cell r="L93">
            <v>31</v>
          </cell>
          <cell r="M93">
            <v>0</v>
          </cell>
          <cell r="N93">
            <v>0</v>
          </cell>
          <cell r="P93">
            <v>0</v>
          </cell>
          <cell r="Q93">
            <v>32.1</v>
          </cell>
          <cell r="R93">
            <v>0</v>
          </cell>
          <cell r="S93">
            <v>91.3</v>
          </cell>
          <cell r="T93">
            <v>0</v>
          </cell>
          <cell r="U93">
            <v>0</v>
          </cell>
          <cell r="V93">
            <v>0</v>
          </cell>
          <cell r="W93">
            <v>30.3</v>
          </cell>
          <cell r="X93">
            <v>0</v>
          </cell>
          <cell r="Y93">
            <v>92.7</v>
          </cell>
          <cell r="Z93">
            <v>22.7</v>
          </cell>
          <cell r="AA93">
            <v>9.6999999999999993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1281.3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1">
          <cell r="C101">
            <v>7149.7</v>
          </cell>
          <cell r="D101">
            <v>2000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10000</v>
          </cell>
          <cell r="K101">
            <v>0</v>
          </cell>
          <cell r="L101">
            <v>4771.3</v>
          </cell>
          <cell r="M101">
            <v>4600</v>
          </cell>
          <cell r="N101">
            <v>0</v>
          </cell>
          <cell r="P101">
            <v>23507.7</v>
          </cell>
          <cell r="Q101">
            <v>18774.3</v>
          </cell>
          <cell r="R101">
            <v>0</v>
          </cell>
          <cell r="S101">
            <v>9118</v>
          </cell>
          <cell r="T101">
            <v>12000</v>
          </cell>
          <cell r="U101">
            <v>1500</v>
          </cell>
          <cell r="V101">
            <v>1000</v>
          </cell>
          <cell r="W101">
            <v>0</v>
          </cell>
          <cell r="X101">
            <v>4160.2</v>
          </cell>
          <cell r="Y101">
            <v>0</v>
          </cell>
          <cell r="Z101">
            <v>14800</v>
          </cell>
          <cell r="AA101">
            <v>2515.6999999999998</v>
          </cell>
        </row>
        <row r="102">
          <cell r="C102">
            <v>0</v>
          </cell>
          <cell r="D102">
            <v>88774.5</v>
          </cell>
          <cell r="E102">
            <v>43.9</v>
          </cell>
          <cell r="F102">
            <v>0</v>
          </cell>
          <cell r="G102">
            <v>0</v>
          </cell>
          <cell r="H102">
            <v>0</v>
          </cell>
          <cell r="I102">
            <v>64366.8</v>
          </cell>
          <cell r="J102">
            <v>0</v>
          </cell>
          <cell r="K102">
            <v>45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125317.3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7613.2</v>
          </cell>
        </row>
        <row r="106">
          <cell r="C106">
            <v>0</v>
          </cell>
          <cell r="D106">
            <v>0</v>
          </cell>
          <cell r="E106">
            <v>1.7</v>
          </cell>
          <cell r="F106">
            <v>2.9</v>
          </cell>
          <cell r="G106">
            <v>1.4</v>
          </cell>
          <cell r="H106">
            <v>1.8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0.5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C107">
            <v>243.7</v>
          </cell>
          <cell r="D107">
            <v>59.9</v>
          </cell>
          <cell r="E107">
            <v>184.9</v>
          </cell>
          <cell r="F107">
            <v>169.2</v>
          </cell>
          <cell r="G107">
            <v>710.8</v>
          </cell>
          <cell r="H107">
            <v>221.9</v>
          </cell>
          <cell r="I107">
            <v>1100.0999999999999</v>
          </cell>
          <cell r="J107">
            <v>62.9</v>
          </cell>
          <cell r="K107">
            <v>305.5</v>
          </cell>
          <cell r="L107">
            <v>576</v>
          </cell>
          <cell r="M107">
            <v>1942.7</v>
          </cell>
          <cell r="N107">
            <v>21145.4</v>
          </cell>
          <cell r="P107">
            <v>214.3</v>
          </cell>
          <cell r="Q107">
            <v>1050.7</v>
          </cell>
          <cell r="R107">
            <v>154.19999999999999</v>
          </cell>
          <cell r="S107">
            <v>179.6</v>
          </cell>
          <cell r="T107">
            <v>570.29999999999995</v>
          </cell>
          <cell r="U107">
            <v>918.4</v>
          </cell>
          <cell r="V107">
            <v>109.8</v>
          </cell>
          <cell r="W107">
            <v>592.20000000000005</v>
          </cell>
          <cell r="X107">
            <v>1790.9</v>
          </cell>
          <cell r="Y107">
            <v>441.1</v>
          </cell>
          <cell r="Z107">
            <v>275.60000000000002</v>
          </cell>
          <cell r="AA107">
            <v>25050.1</v>
          </cell>
        </row>
        <row r="109">
          <cell r="C109">
            <v>11.4</v>
          </cell>
          <cell r="D109">
            <v>31.8</v>
          </cell>
          <cell r="E109">
            <v>6</v>
          </cell>
          <cell r="F109">
            <v>62.2</v>
          </cell>
          <cell r="G109">
            <v>23.8</v>
          </cell>
          <cell r="H109">
            <v>17.7</v>
          </cell>
          <cell r="I109">
            <v>11</v>
          </cell>
          <cell r="J109">
            <v>29.8</v>
          </cell>
          <cell r="K109">
            <v>36.5</v>
          </cell>
          <cell r="L109">
            <v>247.7</v>
          </cell>
          <cell r="M109">
            <v>15.1</v>
          </cell>
          <cell r="N109">
            <v>59.5</v>
          </cell>
          <cell r="P109">
            <v>16</v>
          </cell>
          <cell r="Q109">
            <v>3.3</v>
          </cell>
          <cell r="R109">
            <v>6</v>
          </cell>
          <cell r="S109">
            <v>2.2000000000000002</v>
          </cell>
          <cell r="T109">
            <v>6.7</v>
          </cell>
          <cell r="U109">
            <v>2.4</v>
          </cell>
          <cell r="V109">
            <v>3.9</v>
          </cell>
          <cell r="W109">
            <v>4.8</v>
          </cell>
          <cell r="X109">
            <v>2.4</v>
          </cell>
          <cell r="Y109">
            <v>9</v>
          </cell>
          <cell r="Z109">
            <v>0.7</v>
          </cell>
          <cell r="AA109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TESORERIA"/>
      <sheetName val="DG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6"/>
  <sheetViews>
    <sheetView showGridLines="0" tabSelected="1" topLeftCell="H1" zoomScaleNormal="100" workbookViewId="0">
      <selection activeCell="O86" sqref="O86:AC96"/>
    </sheetView>
  </sheetViews>
  <sheetFormatPr baseColWidth="10" defaultColWidth="11.42578125" defaultRowHeight="12.75"/>
  <cols>
    <col min="1" max="1" width="3.42578125" style="1" customWidth="1"/>
    <col min="2" max="2" width="75.140625" style="1" customWidth="1"/>
    <col min="3" max="10" width="9.28515625" style="1" customWidth="1"/>
    <col min="11" max="11" width="11" style="1" bestFit="1" customWidth="1"/>
    <col min="12" max="13" width="11" style="1" customWidth="1"/>
    <col min="14" max="14" width="11" style="1" bestFit="1" customWidth="1"/>
    <col min="15" max="15" width="10" style="1" bestFit="1" customWidth="1"/>
    <col min="16" max="16" width="9" style="1" customWidth="1"/>
    <col min="17" max="17" width="11" style="1" customWidth="1"/>
    <col min="18" max="18" width="8.85546875" style="1" customWidth="1"/>
    <col min="19" max="19" width="9.42578125" style="1" customWidth="1"/>
    <col min="20" max="20" width="10.85546875" style="1" customWidth="1"/>
    <col min="21" max="21" width="9.42578125" style="1" customWidth="1"/>
    <col min="22" max="22" width="9" style="1" customWidth="1"/>
    <col min="23" max="23" width="8.85546875" style="1" customWidth="1"/>
    <col min="24" max="24" width="11.5703125" style="1" customWidth="1"/>
    <col min="25" max="25" width="10.42578125" style="1" customWidth="1"/>
    <col min="26" max="27" width="11.5703125" style="1" customWidth="1"/>
    <col min="28" max="29" width="10" style="1" customWidth="1"/>
    <col min="30" max="30" width="8.85546875" style="1" customWidth="1"/>
    <col min="31" max="31" width="13.28515625" style="131" bestFit="1" customWidth="1"/>
    <col min="32" max="32" width="11" style="1" customWidth="1"/>
    <col min="33" max="16384" width="11.42578125" style="1"/>
  </cols>
  <sheetData>
    <row r="1" spans="1:62" ht="17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62" ht="14.2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1:62" s="6" customFormat="1" ht="17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1:62" s="6" customFormat="1" ht="17.25" customHeight="1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8"/>
    </row>
    <row r="5" spans="1:62" s="6" customFormat="1" ht="14.25" customHeight="1"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8"/>
    </row>
    <row r="6" spans="1:62" s="6" customFormat="1" ht="17.25" customHeight="1">
      <c r="B6" s="10" t="s">
        <v>4</v>
      </c>
      <c r="C6" s="11">
        <v>2018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>
        <v>2018</v>
      </c>
      <c r="P6" s="11">
        <v>2019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>
        <v>2019</v>
      </c>
      <c r="AC6" s="11" t="s">
        <v>5</v>
      </c>
      <c r="AD6" s="14"/>
      <c r="AE6" s="8"/>
    </row>
    <row r="7" spans="1:62" ht="24" customHeight="1" thickBot="1">
      <c r="A7" s="15"/>
      <c r="B7" s="16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8"/>
      <c r="P7" s="17" t="s">
        <v>6</v>
      </c>
      <c r="Q7" s="17" t="s">
        <v>7</v>
      </c>
      <c r="R7" s="17" t="s">
        <v>8</v>
      </c>
      <c r="S7" s="17" t="s">
        <v>9</v>
      </c>
      <c r="T7" s="17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8"/>
      <c r="AC7" s="17" t="s">
        <v>18</v>
      </c>
      <c r="AD7" s="19" t="s">
        <v>19</v>
      </c>
      <c r="AE7" s="20"/>
      <c r="AF7" s="20"/>
      <c r="AG7" s="20"/>
      <c r="AH7" s="20"/>
      <c r="AI7" s="20"/>
      <c r="AJ7" s="20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ht="18" customHeight="1" thickTop="1">
      <c r="A8" s="15"/>
      <c r="B8" s="21" t="s">
        <v>20</v>
      </c>
      <c r="C8" s="22">
        <f t="shared" ref="C8:AB8" si="0">+C9+C21+C22+C23+C40</f>
        <v>3846.2000000000003</v>
      </c>
      <c r="D8" s="22">
        <f t="shared" si="0"/>
        <v>2157.9</v>
      </c>
      <c r="E8" s="22">
        <f t="shared" si="0"/>
        <v>1876.7</v>
      </c>
      <c r="F8" s="22">
        <f t="shared" si="0"/>
        <v>1763.1000000000001</v>
      </c>
      <c r="G8" s="22">
        <f t="shared" si="0"/>
        <v>1994</v>
      </c>
      <c r="H8" s="22">
        <f t="shared" si="0"/>
        <v>4528.8</v>
      </c>
      <c r="I8" s="22">
        <f t="shared" si="0"/>
        <v>1971.1000000000001</v>
      </c>
      <c r="J8" s="22">
        <f t="shared" si="0"/>
        <v>2337.5</v>
      </c>
      <c r="K8" s="22">
        <f t="shared" si="0"/>
        <v>2875.3999999999996</v>
      </c>
      <c r="L8" s="22">
        <f t="shared" si="0"/>
        <v>2099</v>
      </c>
      <c r="M8" s="22">
        <f t="shared" si="0"/>
        <v>1941.5000000000002</v>
      </c>
      <c r="N8" s="22">
        <f t="shared" si="0"/>
        <v>5228</v>
      </c>
      <c r="O8" s="22">
        <f t="shared" si="0"/>
        <v>32619.200000000001</v>
      </c>
      <c r="P8" s="22">
        <f t="shared" si="0"/>
        <v>2624.3999999999996</v>
      </c>
      <c r="Q8" s="22">
        <f t="shared" si="0"/>
        <v>2569.9</v>
      </c>
      <c r="R8" s="22">
        <f t="shared" si="0"/>
        <v>2393.8000000000002</v>
      </c>
      <c r="S8" s="22">
        <f t="shared" si="0"/>
        <v>2600.5</v>
      </c>
      <c r="T8" s="22">
        <f t="shared" si="0"/>
        <v>3573</v>
      </c>
      <c r="U8" s="22">
        <f t="shared" si="0"/>
        <v>5473.7999999999993</v>
      </c>
      <c r="V8" s="22">
        <f t="shared" si="0"/>
        <v>2225.1000000000004</v>
      </c>
      <c r="W8" s="22">
        <f t="shared" si="0"/>
        <v>2044.2000000000003</v>
      </c>
      <c r="X8" s="22">
        <f t="shared" si="0"/>
        <v>2824.4999999999995</v>
      </c>
      <c r="Y8" s="22">
        <f t="shared" si="0"/>
        <v>2110.5</v>
      </c>
      <c r="Z8" s="22">
        <f t="shared" si="0"/>
        <v>2291</v>
      </c>
      <c r="AA8" s="22">
        <f t="shared" si="0"/>
        <v>2138.2999999999997</v>
      </c>
      <c r="AB8" s="22">
        <f t="shared" si="0"/>
        <v>32869</v>
      </c>
      <c r="AC8" s="23">
        <f t="shared" ref="AC8:AC71" si="1">+AB8-O8</f>
        <v>249.79999999999927</v>
      </c>
      <c r="AD8" s="23">
        <f t="shared" ref="AD8:AD21" si="2">+AC8/O8*100</f>
        <v>0.76580664148722</v>
      </c>
      <c r="AE8" s="24"/>
      <c r="AF8" s="24"/>
      <c r="AG8" s="20"/>
      <c r="AH8" s="20"/>
      <c r="AI8" s="20"/>
      <c r="AJ8" s="20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ht="18" customHeight="1">
      <c r="A9" s="15"/>
      <c r="B9" s="25" t="s">
        <v>21</v>
      </c>
      <c r="C9" s="26">
        <f t="shared" ref="C9:AA9" si="3">+C10+C19</f>
        <v>25.2</v>
      </c>
      <c r="D9" s="26">
        <f t="shared" si="3"/>
        <v>241.3</v>
      </c>
      <c r="E9" s="26">
        <f t="shared" si="3"/>
        <v>241.79999999999998</v>
      </c>
      <c r="F9" s="26">
        <f t="shared" si="3"/>
        <v>157.80000000000001</v>
      </c>
      <c r="G9" s="26">
        <f t="shared" si="3"/>
        <v>240.29999999999998</v>
      </c>
      <c r="H9" s="26">
        <f t="shared" si="3"/>
        <v>228.50000000000003</v>
      </c>
      <c r="I9" s="26">
        <f t="shared" si="3"/>
        <v>238.49999999999997</v>
      </c>
      <c r="J9" s="26">
        <f t="shared" si="3"/>
        <v>169.3</v>
      </c>
      <c r="K9" s="26">
        <f t="shared" si="3"/>
        <v>227.7</v>
      </c>
      <c r="L9" s="26">
        <f t="shared" si="3"/>
        <v>232.99999999999997</v>
      </c>
      <c r="M9" s="26">
        <f t="shared" si="3"/>
        <v>245.1</v>
      </c>
      <c r="N9" s="26">
        <f t="shared" si="3"/>
        <v>277.60000000000002</v>
      </c>
      <c r="O9" s="27">
        <f t="shared" si="3"/>
        <v>2526.1</v>
      </c>
      <c r="P9" s="26">
        <f t="shared" si="3"/>
        <v>33.099999999999994</v>
      </c>
      <c r="Q9" s="26">
        <f t="shared" si="3"/>
        <v>199.4</v>
      </c>
      <c r="R9" s="26">
        <f t="shared" si="3"/>
        <v>139.5</v>
      </c>
      <c r="S9" s="26">
        <f t="shared" si="3"/>
        <v>21.4</v>
      </c>
      <c r="T9" s="26">
        <f t="shared" si="3"/>
        <v>196</v>
      </c>
      <c r="U9" s="26">
        <f t="shared" si="3"/>
        <v>246</v>
      </c>
      <c r="V9" s="26">
        <f t="shared" si="3"/>
        <v>140.29999999999998</v>
      </c>
      <c r="W9" s="26">
        <f t="shared" si="3"/>
        <v>114.9</v>
      </c>
      <c r="X9" s="26">
        <f t="shared" si="3"/>
        <v>23.9</v>
      </c>
      <c r="Y9" s="26">
        <f t="shared" si="3"/>
        <v>130.19999999999999</v>
      </c>
      <c r="Z9" s="26">
        <f t="shared" si="3"/>
        <v>127.9</v>
      </c>
      <c r="AA9" s="26">
        <f t="shared" si="3"/>
        <v>312.3</v>
      </c>
      <c r="AB9" s="27">
        <f>+AB10+AB19</f>
        <v>1684.9</v>
      </c>
      <c r="AC9" s="26">
        <f t="shared" si="1"/>
        <v>-841.19999999999982</v>
      </c>
      <c r="AD9" s="27">
        <f t="shared" si="2"/>
        <v>-33.300344404417871</v>
      </c>
      <c r="AE9" s="24"/>
      <c r="AF9" s="24"/>
      <c r="AG9" s="20"/>
      <c r="AH9" s="20"/>
      <c r="AI9" s="20"/>
      <c r="AJ9" s="20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8" customHeight="1">
      <c r="A10" s="15"/>
      <c r="B10" s="25" t="s">
        <v>22</v>
      </c>
      <c r="C10" s="26">
        <f t="shared" ref="C10:AA10" si="4">+C11+C14</f>
        <v>12.2</v>
      </c>
      <c r="D10" s="26">
        <f t="shared" si="4"/>
        <v>230.3</v>
      </c>
      <c r="E10" s="26">
        <f t="shared" si="4"/>
        <v>229.29999999999998</v>
      </c>
      <c r="F10" s="26">
        <f t="shared" si="4"/>
        <v>145.5</v>
      </c>
      <c r="G10" s="26">
        <f t="shared" si="4"/>
        <v>227.1</v>
      </c>
      <c r="H10" s="26">
        <f t="shared" si="4"/>
        <v>214.90000000000003</v>
      </c>
      <c r="I10" s="26">
        <f t="shared" si="4"/>
        <v>223.29999999999998</v>
      </c>
      <c r="J10" s="26">
        <f t="shared" si="4"/>
        <v>154.80000000000001</v>
      </c>
      <c r="K10" s="26">
        <f t="shared" si="4"/>
        <v>215.2</v>
      </c>
      <c r="L10" s="26">
        <f t="shared" si="4"/>
        <v>219.49999999999997</v>
      </c>
      <c r="M10" s="26">
        <f t="shared" si="4"/>
        <v>233.5</v>
      </c>
      <c r="N10" s="26">
        <f t="shared" si="4"/>
        <v>267.3</v>
      </c>
      <c r="O10" s="27">
        <f t="shared" si="4"/>
        <v>2372.9</v>
      </c>
      <c r="P10" s="26">
        <f t="shared" si="4"/>
        <v>18.899999999999999</v>
      </c>
      <c r="Q10" s="26">
        <f t="shared" si="4"/>
        <v>187.3</v>
      </c>
      <c r="R10" s="26">
        <f t="shared" si="4"/>
        <v>126.19999999999999</v>
      </c>
      <c r="S10" s="26">
        <f t="shared" si="4"/>
        <v>9.8999999999999986</v>
      </c>
      <c r="T10" s="26">
        <f t="shared" si="4"/>
        <v>181.8</v>
      </c>
      <c r="U10" s="26">
        <f t="shared" si="4"/>
        <v>233.4</v>
      </c>
      <c r="V10" s="26">
        <f t="shared" si="4"/>
        <v>124.89999999999999</v>
      </c>
      <c r="W10" s="26">
        <f t="shared" si="4"/>
        <v>101.10000000000001</v>
      </c>
      <c r="X10" s="26">
        <f t="shared" si="4"/>
        <v>11.2</v>
      </c>
      <c r="Y10" s="26">
        <f t="shared" si="4"/>
        <v>116.5</v>
      </c>
      <c r="Z10" s="26">
        <f t="shared" si="4"/>
        <v>116.5</v>
      </c>
      <c r="AA10" s="26">
        <f t="shared" si="4"/>
        <v>301.8</v>
      </c>
      <c r="AB10" s="27">
        <f>+AB11+AB14</f>
        <v>1529.5</v>
      </c>
      <c r="AC10" s="26">
        <f t="shared" si="1"/>
        <v>-843.40000000000009</v>
      </c>
      <c r="AD10" s="27">
        <f t="shared" si="2"/>
        <v>-35.543006447806484</v>
      </c>
      <c r="AE10" s="24"/>
      <c r="AF10" s="24"/>
      <c r="AG10" s="20"/>
      <c r="AH10" s="20"/>
      <c r="AI10" s="20"/>
      <c r="AJ10" s="20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" customHeight="1">
      <c r="A11" s="15"/>
      <c r="B11" s="28" t="s">
        <v>23</v>
      </c>
      <c r="C11" s="26">
        <f t="shared" ref="C11:AB11" si="5">+C12+C13</f>
        <v>0</v>
      </c>
      <c r="D11" s="26">
        <f t="shared" si="5"/>
        <v>218.3</v>
      </c>
      <c r="E11" s="26">
        <f t="shared" si="5"/>
        <v>216.6</v>
      </c>
      <c r="F11" s="26">
        <f t="shared" si="5"/>
        <v>135.4</v>
      </c>
      <c r="G11" s="26">
        <f t="shared" si="5"/>
        <v>213.9</v>
      </c>
      <c r="H11" s="26">
        <f t="shared" si="5"/>
        <v>203.10000000000002</v>
      </c>
      <c r="I11" s="26">
        <f t="shared" si="5"/>
        <v>207.7</v>
      </c>
      <c r="J11" s="26">
        <f t="shared" si="5"/>
        <v>142</v>
      </c>
      <c r="K11" s="26">
        <f t="shared" si="5"/>
        <v>205.6</v>
      </c>
      <c r="L11" s="26">
        <f t="shared" si="5"/>
        <v>201.29999999999998</v>
      </c>
      <c r="M11" s="26">
        <f t="shared" si="5"/>
        <v>189.29999999999998</v>
      </c>
      <c r="N11" s="26">
        <f t="shared" si="5"/>
        <v>248.1</v>
      </c>
      <c r="O11" s="26">
        <f t="shared" si="5"/>
        <v>2181.3000000000002</v>
      </c>
      <c r="P11" s="26">
        <f t="shared" si="5"/>
        <v>0</v>
      </c>
      <c r="Q11" s="26">
        <f t="shared" si="5"/>
        <v>177.4</v>
      </c>
      <c r="R11" s="26">
        <f t="shared" si="5"/>
        <v>113.1</v>
      </c>
      <c r="S11" s="26">
        <f t="shared" si="5"/>
        <v>0</v>
      </c>
      <c r="T11" s="26">
        <f t="shared" si="5"/>
        <v>169.8</v>
      </c>
      <c r="U11" s="26">
        <f t="shared" si="5"/>
        <v>225.6</v>
      </c>
      <c r="V11" s="26">
        <f t="shared" si="5"/>
        <v>109.6</v>
      </c>
      <c r="W11" s="26">
        <f t="shared" si="5"/>
        <v>89.4</v>
      </c>
      <c r="X11" s="26">
        <f t="shared" si="5"/>
        <v>0</v>
      </c>
      <c r="Y11" s="26">
        <f t="shared" si="5"/>
        <v>103.4</v>
      </c>
      <c r="Z11" s="26">
        <f t="shared" si="5"/>
        <v>83.5</v>
      </c>
      <c r="AA11" s="26">
        <f t="shared" si="5"/>
        <v>275.7</v>
      </c>
      <c r="AB11" s="26">
        <f t="shared" si="5"/>
        <v>1347.5</v>
      </c>
      <c r="AC11" s="26">
        <f t="shared" si="1"/>
        <v>-833.80000000000018</v>
      </c>
      <c r="AD11" s="27">
        <f t="shared" si="2"/>
        <v>-38.224911749873932</v>
      </c>
      <c r="AE11" s="24"/>
      <c r="AF11" s="24"/>
      <c r="AG11" s="20"/>
      <c r="AH11" s="20"/>
      <c r="AI11" s="20"/>
      <c r="AJ11" s="20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8" customHeight="1">
      <c r="A12" s="15"/>
      <c r="B12" s="29" t="s">
        <v>24</v>
      </c>
      <c r="C12" s="30">
        <v>0</v>
      </c>
      <c r="D12" s="30">
        <v>59.7</v>
      </c>
      <c r="E12" s="30">
        <v>62.1</v>
      </c>
      <c r="F12" s="30">
        <v>0</v>
      </c>
      <c r="G12" s="30">
        <v>58.4</v>
      </c>
      <c r="H12" s="30">
        <v>57.8</v>
      </c>
      <c r="I12" s="30">
        <v>61.1</v>
      </c>
      <c r="J12" s="30">
        <v>0</v>
      </c>
      <c r="K12" s="30">
        <v>60</v>
      </c>
      <c r="L12" s="31">
        <v>62.1</v>
      </c>
      <c r="M12" s="31">
        <v>60.6</v>
      </c>
      <c r="N12" s="32">
        <v>0</v>
      </c>
      <c r="O12" s="33">
        <f>SUM(C12:N12)</f>
        <v>481.80000000000007</v>
      </c>
      <c r="P12" s="30">
        <v>0</v>
      </c>
      <c r="Q12" s="30">
        <v>60.1</v>
      </c>
      <c r="R12" s="30">
        <v>0</v>
      </c>
      <c r="S12" s="30">
        <v>0</v>
      </c>
      <c r="T12" s="30">
        <v>61.4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3">
        <f>SUM(P12:AA12)</f>
        <v>121.5</v>
      </c>
      <c r="AC12" s="30">
        <f t="shared" si="1"/>
        <v>-360.30000000000007</v>
      </c>
      <c r="AD12" s="34">
        <f t="shared" si="2"/>
        <v>-74.782067247820677</v>
      </c>
      <c r="AE12" s="24"/>
      <c r="AF12" s="24"/>
      <c r="AG12" s="20"/>
      <c r="AH12" s="20"/>
      <c r="AI12" s="20"/>
      <c r="AJ12" s="20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ht="18" customHeight="1">
      <c r="A13" s="15"/>
      <c r="B13" s="35" t="s">
        <v>25</v>
      </c>
      <c r="C13" s="30">
        <v>0</v>
      </c>
      <c r="D13" s="30">
        <v>158.6</v>
      </c>
      <c r="E13" s="30">
        <v>154.5</v>
      </c>
      <c r="F13" s="30">
        <v>135.4</v>
      </c>
      <c r="G13" s="30">
        <v>155.5</v>
      </c>
      <c r="H13" s="30">
        <v>145.30000000000001</v>
      </c>
      <c r="I13" s="30">
        <v>146.6</v>
      </c>
      <c r="J13" s="30">
        <v>142</v>
      </c>
      <c r="K13" s="30">
        <v>145.6</v>
      </c>
      <c r="L13" s="31">
        <v>139.19999999999999</v>
      </c>
      <c r="M13" s="31">
        <v>128.69999999999999</v>
      </c>
      <c r="N13" s="32">
        <v>248.1</v>
      </c>
      <c r="O13" s="33">
        <f>SUM(C13:N13)</f>
        <v>1699.5</v>
      </c>
      <c r="P13" s="30">
        <v>0</v>
      </c>
      <c r="Q13" s="30">
        <v>117.3</v>
      </c>
      <c r="R13" s="30">
        <v>113.1</v>
      </c>
      <c r="S13" s="30">
        <v>0</v>
      </c>
      <c r="T13" s="30">
        <v>108.4</v>
      </c>
      <c r="U13" s="30">
        <v>225.6</v>
      </c>
      <c r="V13" s="30">
        <v>109.6</v>
      </c>
      <c r="W13" s="30">
        <v>89.4</v>
      </c>
      <c r="X13" s="30">
        <v>0</v>
      </c>
      <c r="Y13" s="30">
        <v>103.4</v>
      </c>
      <c r="Z13" s="30">
        <v>83.5</v>
      </c>
      <c r="AA13" s="30">
        <v>275.7</v>
      </c>
      <c r="AB13" s="33">
        <f>SUM(P13:AA13)</f>
        <v>1226</v>
      </c>
      <c r="AC13" s="30">
        <f t="shared" si="1"/>
        <v>-473.5</v>
      </c>
      <c r="AD13" s="34">
        <f t="shared" si="2"/>
        <v>-27.861135628125922</v>
      </c>
      <c r="AE13" s="24"/>
      <c r="AF13" s="24"/>
      <c r="AG13" s="20"/>
      <c r="AH13" s="20"/>
      <c r="AI13" s="20"/>
      <c r="AJ13" s="20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ht="18" customHeight="1">
      <c r="A14" s="15"/>
      <c r="B14" s="36" t="s">
        <v>26</v>
      </c>
      <c r="C14" s="37">
        <f t="shared" ref="C14:S14" si="6">+C15</f>
        <v>12.2</v>
      </c>
      <c r="D14" s="37">
        <f t="shared" ref="D14:O14" si="7">+D15+D18</f>
        <v>12</v>
      </c>
      <c r="E14" s="37">
        <f t="shared" si="7"/>
        <v>12.7</v>
      </c>
      <c r="F14" s="37">
        <f t="shared" si="7"/>
        <v>10.1</v>
      </c>
      <c r="G14" s="37">
        <f t="shared" si="7"/>
        <v>13.2</v>
      </c>
      <c r="H14" s="37">
        <f t="shared" si="7"/>
        <v>11.8</v>
      </c>
      <c r="I14" s="37">
        <f t="shared" si="7"/>
        <v>15.6</v>
      </c>
      <c r="J14" s="37">
        <f t="shared" si="7"/>
        <v>12.8</v>
      </c>
      <c r="K14" s="37">
        <f t="shared" si="7"/>
        <v>9.6</v>
      </c>
      <c r="L14" s="37">
        <f t="shared" si="7"/>
        <v>18.2</v>
      </c>
      <c r="M14" s="37">
        <f t="shared" si="7"/>
        <v>44.2</v>
      </c>
      <c r="N14" s="37">
        <f t="shared" si="7"/>
        <v>19.2</v>
      </c>
      <c r="O14" s="37">
        <f t="shared" si="7"/>
        <v>191.59999999999994</v>
      </c>
      <c r="P14" s="37">
        <f t="shared" si="6"/>
        <v>18.899999999999999</v>
      </c>
      <c r="Q14" s="37">
        <f t="shared" si="6"/>
        <v>9.9</v>
      </c>
      <c r="R14" s="37">
        <f t="shared" si="6"/>
        <v>13.1</v>
      </c>
      <c r="S14" s="37">
        <f t="shared" si="6"/>
        <v>9.8999999999999986</v>
      </c>
      <c r="T14" s="37">
        <f t="shared" ref="T14:AB14" si="8">+T15+T18</f>
        <v>12</v>
      </c>
      <c r="U14" s="37">
        <f t="shared" si="8"/>
        <v>7.8</v>
      </c>
      <c r="V14" s="37">
        <f t="shared" si="8"/>
        <v>15.299999999999999</v>
      </c>
      <c r="W14" s="37">
        <f t="shared" si="8"/>
        <v>11.700000000000001</v>
      </c>
      <c r="X14" s="37">
        <f t="shared" si="8"/>
        <v>11.2</v>
      </c>
      <c r="Y14" s="37">
        <f t="shared" si="8"/>
        <v>13.100000000000001</v>
      </c>
      <c r="Z14" s="37">
        <f t="shared" si="8"/>
        <v>33</v>
      </c>
      <c r="AA14" s="37">
        <f t="shared" si="8"/>
        <v>26.099999999999998</v>
      </c>
      <c r="AB14" s="37">
        <f t="shared" si="8"/>
        <v>182</v>
      </c>
      <c r="AC14" s="37">
        <f t="shared" si="1"/>
        <v>-9.5999999999999375</v>
      </c>
      <c r="AD14" s="38">
        <f t="shared" si="2"/>
        <v>-5.0104384133611379</v>
      </c>
      <c r="AE14" s="24"/>
      <c r="AF14" s="24"/>
      <c r="AG14" s="20"/>
      <c r="AH14" s="20"/>
      <c r="AI14" s="20"/>
      <c r="AJ14" s="20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ht="18" customHeight="1">
      <c r="A15" s="15"/>
      <c r="B15" s="35" t="s">
        <v>27</v>
      </c>
      <c r="C15" s="39">
        <f>+C16+C17</f>
        <v>12.2</v>
      </c>
      <c r="D15" s="39">
        <f t="shared" ref="D15:O15" si="9">+D16+D17</f>
        <v>11.9</v>
      </c>
      <c r="E15" s="39">
        <f t="shared" si="9"/>
        <v>12.7</v>
      </c>
      <c r="F15" s="39">
        <f t="shared" si="9"/>
        <v>10.1</v>
      </c>
      <c r="G15" s="39">
        <f t="shared" si="9"/>
        <v>13.2</v>
      </c>
      <c r="H15" s="39">
        <f t="shared" si="9"/>
        <v>11.8</v>
      </c>
      <c r="I15" s="39">
        <f t="shared" si="9"/>
        <v>15.6</v>
      </c>
      <c r="J15" s="39">
        <f t="shared" si="9"/>
        <v>12.8</v>
      </c>
      <c r="K15" s="39">
        <f t="shared" si="9"/>
        <v>9.6</v>
      </c>
      <c r="L15" s="39">
        <f t="shared" si="9"/>
        <v>18.2</v>
      </c>
      <c r="M15" s="39">
        <f t="shared" si="9"/>
        <v>44.2</v>
      </c>
      <c r="N15" s="39">
        <f t="shared" si="9"/>
        <v>19.2</v>
      </c>
      <c r="O15" s="39">
        <f t="shared" si="9"/>
        <v>191.49999999999994</v>
      </c>
      <c r="P15" s="39">
        <f>+[1]PP!P39</f>
        <v>18.899999999999999</v>
      </c>
      <c r="Q15" s="39">
        <f t="shared" ref="Q15:AB15" si="10">+Q16+Q17</f>
        <v>9.9</v>
      </c>
      <c r="R15" s="39">
        <f t="shared" si="10"/>
        <v>13.1</v>
      </c>
      <c r="S15" s="39">
        <f t="shared" si="10"/>
        <v>9.8999999999999986</v>
      </c>
      <c r="T15" s="39">
        <f t="shared" si="10"/>
        <v>12</v>
      </c>
      <c r="U15" s="39">
        <f t="shared" si="10"/>
        <v>7.8</v>
      </c>
      <c r="V15" s="39">
        <f t="shared" si="10"/>
        <v>15.299999999999999</v>
      </c>
      <c r="W15" s="39">
        <f t="shared" si="10"/>
        <v>11.700000000000001</v>
      </c>
      <c r="X15" s="39">
        <f t="shared" si="10"/>
        <v>11.2</v>
      </c>
      <c r="Y15" s="39">
        <f t="shared" si="10"/>
        <v>13.100000000000001</v>
      </c>
      <c r="Z15" s="39">
        <f t="shared" si="10"/>
        <v>33</v>
      </c>
      <c r="AA15" s="39">
        <f t="shared" si="10"/>
        <v>26.099999999999998</v>
      </c>
      <c r="AB15" s="39">
        <f t="shared" si="10"/>
        <v>182</v>
      </c>
      <c r="AC15" s="30">
        <f t="shared" si="1"/>
        <v>-9.4999999999999432</v>
      </c>
      <c r="AD15" s="33">
        <f t="shared" si="2"/>
        <v>-4.9608355091383531</v>
      </c>
      <c r="AE15" s="24"/>
      <c r="AF15" s="24"/>
      <c r="AG15" s="20"/>
      <c r="AH15" s="20"/>
      <c r="AI15" s="20"/>
      <c r="AJ15" s="20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2" ht="18" customHeight="1">
      <c r="A16" s="15"/>
      <c r="B16" s="40" t="s">
        <v>28</v>
      </c>
      <c r="C16" s="39">
        <v>12.2</v>
      </c>
      <c r="D16" s="39">
        <v>11.9</v>
      </c>
      <c r="E16" s="39">
        <v>12.7</v>
      </c>
      <c r="F16" s="39">
        <v>10.1</v>
      </c>
      <c r="G16" s="39">
        <v>13.2</v>
      </c>
      <c r="H16" s="39">
        <v>11.8</v>
      </c>
      <c r="I16" s="39">
        <v>15.6</v>
      </c>
      <c r="J16" s="39">
        <v>12.8</v>
      </c>
      <c r="K16" s="39">
        <v>9.6</v>
      </c>
      <c r="L16" s="39">
        <v>18.2</v>
      </c>
      <c r="M16" s="39">
        <v>44.2</v>
      </c>
      <c r="N16" s="39">
        <v>19.2</v>
      </c>
      <c r="O16" s="33">
        <f>SUM(C16:N16)</f>
        <v>191.49999999999994</v>
      </c>
      <c r="P16" s="39">
        <v>18.899999999999999</v>
      </c>
      <c r="Q16" s="39">
        <v>9.9</v>
      </c>
      <c r="R16" s="39">
        <v>12.9</v>
      </c>
      <c r="S16" s="39">
        <v>9.6999999999999993</v>
      </c>
      <c r="T16" s="39">
        <v>11.6</v>
      </c>
      <c r="U16" s="39">
        <v>7.3</v>
      </c>
      <c r="V16" s="39">
        <v>14.6</v>
      </c>
      <c r="W16" s="39">
        <v>10.3</v>
      </c>
      <c r="X16" s="39">
        <v>9.1</v>
      </c>
      <c r="Y16" s="39">
        <v>9.9</v>
      </c>
      <c r="Z16" s="41">
        <v>25.9</v>
      </c>
      <c r="AA16" s="41">
        <v>21.9</v>
      </c>
      <c r="AB16" s="33">
        <f>SUM(P16:AA16)</f>
        <v>162</v>
      </c>
      <c r="AC16" s="30">
        <f t="shared" si="1"/>
        <v>-29.499999999999943</v>
      </c>
      <c r="AD16" s="33">
        <f t="shared" si="2"/>
        <v>-15.404699738903368</v>
      </c>
      <c r="AE16" s="24"/>
      <c r="AF16" s="24"/>
      <c r="AG16" s="20"/>
      <c r="AH16" s="20"/>
      <c r="AI16" s="20"/>
      <c r="AJ16" s="20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1:62" ht="18" customHeight="1">
      <c r="A17" s="15"/>
      <c r="B17" s="42" t="s">
        <v>29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4">
        <f>SUM(C17:N17)</f>
        <v>0</v>
      </c>
      <c r="P17" s="43">
        <v>0</v>
      </c>
      <c r="Q17" s="43">
        <v>0</v>
      </c>
      <c r="R17" s="43">
        <v>0.2</v>
      </c>
      <c r="S17" s="43">
        <v>0.2</v>
      </c>
      <c r="T17" s="43">
        <v>0.4</v>
      </c>
      <c r="U17" s="43">
        <v>0.5</v>
      </c>
      <c r="V17" s="43">
        <v>0.7</v>
      </c>
      <c r="W17" s="43">
        <v>1.4</v>
      </c>
      <c r="X17" s="43">
        <v>2.1</v>
      </c>
      <c r="Y17" s="43">
        <v>3.2</v>
      </c>
      <c r="Z17" s="45">
        <v>7.1</v>
      </c>
      <c r="AA17" s="45">
        <v>4.2</v>
      </c>
      <c r="AB17" s="44">
        <f>SUM(P17:AA17)</f>
        <v>20</v>
      </c>
      <c r="AC17" s="46">
        <f t="shared" si="1"/>
        <v>20</v>
      </c>
      <c r="AD17" s="47">
        <v>0</v>
      </c>
      <c r="AE17" s="24"/>
      <c r="AF17" s="24"/>
      <c r="AG17" s="20"/>
      <c r="AH17" s="20"/>
      <c r="AI17" s="20"/>
      <c r="AJ17" s="20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1:62" ht="18" customHeight="1">
      <c r="A18" s="15"/>
      <c r="B18" s="35" t="s">
        <v>30</v>
      </c>
      <c r="C18" s="39">
        <v>0</v>
      </c>
      <c r="D18" s="39">
        <v>0.1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3">
        <f>SUM(C18:N18)</f>
        <v>0.1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3">
        <f>SUM(P18:AA18)</f>
        <v>0</v>
      </c>
      <c r="AC18" s="30">
        <f t="shared" si="1"/>
        <v>-0.1</v>
      </c>
      <c r="AD18" s="33">
        <f t="shared" si="2"/>
        <v>-100</v>
      </c>
      <c r="AE18" s="24"/>
      <c r="AF18" s="24"/>
      <c r="AG18" s="20"/>
      <c r="AH18" s="20"/>
      <c r="AI18" s="20"/>
      <c r="AJ18" s="20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1:62" ht="18" customHeight="1">
      <c r="A19" s="15"/>
      <c r="B19" s="28" t="s">
        <v>31</v>
      </c>
      <c r="C19" s="48">
        <f t="shared" ref="C19:AB19" si="11">+C20</f>
        <v>13</v>
      </c>
      <c r="D19" s="48">
        <f t="shared" si="11"/>
        <v>11</v>
      </c>
      <c r="E19" s="48">
        <f t="shared" si="11"/>
        <v>12.5</v>
      </c>
      <c r="F19" s="48">
        <f t="shared" si="11"/>
        <v>12.3</v>
      </c>
      <c r="G19" s="48">
        <f t="shared" si="11"/>
        <v>13.2</v>
      </c>
      <c r="H19" s="48">
        <f t="shared" si="11"/>
        <v>13.6</v>
      </c>
      <c r="I19" s="48">
        <f t="shared" si="11"/>
        <v>15.2</v>
      </c>
      <c r="J19" s="48">
        <f t="shared" si="11"/>
        <v>14.5</v>
      </c>
      <c r="K19" s="48">
        <f t="shared" si="11"/>
        <v>12.5</v>
      </c>
      <c r="L19" s="48">
        <f t="shared" si="11"/>
        <v>13.5</v>
      </c>
      <c r="M19" s="48">
        <f t="shared" si="11"/>
        <v>11.6</v>
      </c>
      <c r="N19" s="48">
        <f t="shared" si="11"/>
        <v>10.3</v>
      </c>
      <c r="O19" s="49">
        <f t="shared" si="11"/>
        <v>153.20000000000002</v>
      </c>
      <c r="P19" s="48">
        <f t="shared" si="11"/>
        <v>14.2</v>
      </c>
      <c r="Q19" s="48">
        <f t="shared" si="11"/>
        <v>12.1</v>
      </c>
      <c r="R19" s="48">
        <f t="shared" si="11"/>
        <v>13.3</v>
      </c>
      <c r="S19" s="48">
        <f t="shared" si="11"/>
        <v>11.5</v>
      </c>
      <c r="T19" s="48">
        <f t="shared" si="11"/>
        <v>14.2</v>
      </c>
      <c r="U19" s="48">
        <f t="shared" si="11"/>
        <v>12.6</v>
      </c>
      <c r="V19" s="48">
        <f t="shared" si="11"/>
        <v>15.4</v>
      </c>
      <c r="W19" s="48">
        <f t="shared" si="11"/>
        <v>13.8</v>
      </c>
      <c r="X19" s="48">
        <f t="shared" si="11"/>
        <v>12.7</v>
      </c>
      <c r="Y19" s="48">
        <f t="shared" si="11"/>
        <v>13.7</v>
      </c>
      <c r="Z19" s="48">
        <f t="shared" si="11"/>
        <v>11.4</v>
      </c>
      <c r="AA19" s="48">
        <f t="shared" si="11"/>
        <v>10.5</v>
      </c>
      <c r="AB19" s="49">
        <f t="shared" si="11"/>
        <v>155.4</v>
      </c>
      <c r="AC19" s="48">
        <f t="shared" si="1"/>
        <v>2.1999999999999886</v>
      </c>
      <c r="AD19" s="49">
        <f t="shared" si="2"/>
        <v>1.4360313315926818</v>
      </c>
      <c r="AE19" s="24"/>
      <c r="AF19" s="24"/>
      <c r="AG19" s="20"/>
      <c r="AH19" s="20"/>
      <c r="AI19" s="20"/>
      <c r="AJ19" s="20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62" ht="18" customHeight="1">
      <c r="A20" s="15"/>
      <c r="B20" s="35" t="s">
        <v>32</v>
      </c>
      <c r="C20" s="50">
        <f>+[1]PP!C52</f>
        <v>13</v>
      </c>
      <c r="D20" s="50">
        <f>+[1]PP!D52</f>
        <v>11</v>
      </c>
      <c r="E20" s="50">
        <f>+[1]PP!E52</f>
        <v>12.5</v>
      </c>
      <c r="F20" s="50">
        <f>+[1]PP!F52</f>
        <v>12.3</v>
      </c>
      <c r="G20" s="50">
        <f>+[1]PP!G52</f>
        <v>13.2</v>
      </c>
      <c r="H20" s="50">
        <f>+[1]PP!H52</f>
        <v>13.6</v>
      </c>
      <c r="I20" s="50">
        <f>+[1]PP!I52</f>
        <v>15.2</v>
      </c>
      <c r="J20" s="50">
        <f>+[1]PP!J52</f>
        <v>14.5</v>
      </c>
      <c r="K20" s="50">
        <f>+[1]PP!K52</f>
        <v>12.5</v>
      </c>
      <c r="L20" s="50">
        <f>+[1]PP!L52</f>
        <v>13.5</v>
      </c>
      <c r="M20" s="50">
        <f>+[1]PP!M52</f>
        <v>11.6</v>
      </c>
      <c r="N20" s="50">
        <f>+[1]PP!N52</f>
        <v>10.3</v>
      </c>
      <c r="O20" s="33">
        <f>SUM(C20:N20)</f>
        <v>153.20000000000002</v>
      </c>
      <c r="P20" s="50">
        <f>+[1]PP!P52</f>
        <v>14.2</v>
      </c>
      <c r="Q20" s="50">
        <f>+[1]PP!Q52</f>
        <v>12.1</v>
      </c>
      <c r="R20" s="50">
        <f>+[1]PP!R52</f>
        <v>13.3</v>
      </c>
      <c r="S20" s="50">
        <f>+[1]PP!S52</f>
        <v>11.5</v>
      </c>
      <c r="T20" s="50">
        <f>+[1]PP!T52</f>
        <v>14.2</v>
      </c>
      <c r="U20" s="50">
        <f>+[1]PP!U52</f>
        <v>12.6</v>
      </c>
      <c r="V20" s="50">
        <f>+[1]PP!V52</f>
        <v>15.4</v>
      </c>
      <c r="W20" s="50">
        <f>+[1]PP!W52</f>
        <v>13.8</v>
      </c>
      <c r="X20" s="50">
        <f>+[1]PP!X52</f>
        <v>12.7</v>
      </c>
      <c r="Y20" s="50">
        <f>+[1]PP!Y52</f>
        <v>13.7</v>
      </c>
      <c r="Z20" s="50">
        <f>+[1]PP!Z52</f>
        <v>11.4</v>
      </c>
      <c r="AA20" s="50">
        <f>+[1]PP!AA52</f>
        <v>10.5</v>
      </c>
      <c r="AB20" s="33">
        <f>SUM(P20:AA20)</f>
        <v>155.4</v>
      </c>
      <c r="AC20" s="30">
        <f t="shared" si="1"/>
        <v>2.1999999999999886</v>
      </c>
      <c r="AD20" s="33">
        <f t="shared" si="2"/>
        <v>1.4360313315926818</v>
      </c>
      <c r="AE20" s="24"/>
      <c r="AF20" s="24"/>
      <c r="AG20" s="20"/>
      <c r="AH20" s="20"/>
      <c r="AI20" s="20"/>
      <c r="AJ20" s="20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ht="18" customHeight="1">
      <c r="A21" s="15"/>
      <c r="B21" s="51" t="s">
        <v>33</v>
      </c>
      <c r="C21" s="23">
        <f>+[1]PP!C56</f>
        <v>314.39999999999998</v>
      </c>
      <c r="D21" s="23">
        <f>+[1]PP!D56</f>
        <v>179.1</v>
      </c>
      <c r="E21" s="23">
        <f>+[1]PP!E56</f>
        <v>184</v>
      </c>
      <c r="F21" s="23">
        <f>+[1]PP!F56</f>
        <v>179.5</v>
      </c>
      <c r="G21" s="23">
        <f>+[1]PP!G56</f>
        <v>207.5</v>
      </c>
      <c r="H21" s="23">
        <f>+[1]PP!H56</f>
        <v>180.7</v>
      </c>
      <c r="I21" s="23">
        <f>+[1]PP!I56</f>
        <v>182.6</v>
      </c>
      <c r="J21" s="23">
        <v>314.2</v>
      </c>
      <c r="K21" s="23">
        <f>+[1]PP!K56</f>
        <v>173.8</v>
      </c>
      <c r="L21" s="23">
        <f>+[1]PP!L56</f>
        <v>187.6</v>
      </c>
      <c r="M21" s="23">
        <f>+[1]PP!M56</f>
        <v>194.4</v>
      </c>
      <c r="N21" s="23">
        <f>+[1]PP!N56</f>
        <v>216.4</v>
      </c>
      <c r="O21" s="52">
        <f>SUM(C21:N21)</f>
        <v>2514.2000000000003</v>
      </c>
      <c r="P21" s="23">
        <f>+[1]PP!P56</f>
        <v>192.8</v>
      </c>
      <c r="Q21" s="23">
        <f>+[1]PP!Q56</f>
        <v>176.2</v>
      </c>
      <c r="R21" s="23">
        <f>+[1]PP!R56</f>
        <v>215.9</v>
      </c>
      <c r="S21" s="23">
        <f>+[1]PP!S56</f>
        <v>190.4</v>
      </c>
      <c r="T21" s="23">
        <f>+[1]PP!T56</f>
        <v>183.8</v>
      </c>
      <c r="U21" s="23">
        <f>+[1]PP!U56</f>
        <v>351.3</v>
      </c>
      <c r="V21" s="23">
        <f>+[1]PP!V56</f>
        <v>254</v>
      </c>
      <c r="W21" s="23">
        <f>+[1]PP!W56</f>
        <v>190.8</v>
      </c>
      <c r="X21" s="23">
        <f>+[1]PP!X56</f>
        <v>201.2</v>
      </c>
      <c r="Y21" s="23">
        <f>+[1]PP!Y56</f>
        <v>185.9</v>
      </c>
      <c r="Z21" s="23">
        <f>+[1]PP!Z56</f>
        <v>217</v>
      </c>
      <c r="AA21" s="23">
        <f>+[1]PP!AA56</f>
        <v>194</v>
      </c>
      <c r="AB21" s="52">
        <f>SUM(P21:AA21)</f>
        <v>2553.2999999999997</v>
      </c>
      <c r="AC21" s="37">
        <f t="shared" si="1"/>
        <v>39.099999999999454</v>
      </c>
      <c r="AD21" s="38">
        <f t="shared" si="2"/>
        <v>1.555166653408617</v>
      </c>
      <c r="AE21" s="24"/>
      <c r="AF21" s="24"/>
      <c r="AG21" s="24"/>
      <c r="AH21" s="24"/>
      <c r="AI21" s="20"/>
      <c r="AJ21" s="20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62" ht="18" customHeight="1">
      <c r="A22" s="15"/>
      <c r="B22" s="53" t="s">
        <v>34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52">
        <f>SUM(C22:N22)</f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38">
        <f>SUM(P22:AA22)</f>
        <v>0</v>
      </c>
      <c r="AC22" s="37">
        <f t="shared" si="1"/>
        <v>0</v>
      </c>
      <c r="AD22" s="38">
        <v>0</v>
      </c>
      <c r="AE22" s="24"/>
      <c r="AF22" s="24"/>
      <c r="AG22" s="24"/>
      <c r="AH22" s="24"/>
      <c r="AI22" s="20"/>
      <c r="AJ22" s="20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62" ht="18" customHeight="1">
      <c r="A23" s="15"/>
      <c r="B23" s="53" t="s">
        <v>35</v>
      </c>
      <c r="C23" s="26">
        <f>+C24+C34+C37</f>
        <v>1919.6000000000001</v>
      </c>
      <c r="D23" s="26">
        <f t="shared" ref="D23:AB23" si="12">+D24+D34+D37</f>
        <v>1412.1000000000001</v>
      </c>
      <c r="E23" s="26">
        <f t="shared" si="12"/>
        <v>1450.9</v>
      </c>
      <c r="F23" s="26">
        <f t="shared" si="12"/>
        <v>1395.6000000000001</v>
      </c>
      <c r="G23" s="26">
        <f t="shared" si="12"/>
        <v>1546.2</v>
      </c>
      <c r="H23" s="26">
        <f t="shared" si="12"/>
        <v>1419.6</v>
      </c>
      <c r="I23" s="26">
        <f t="shared" si="12"/>
        <v>1509.7000000000003</v>
      </c>
      <c r="J23" s="26">
        <f t="shared" si="12"/>
        <v>1699.4999999999998</v>
      </c>
      <c r="K23" s="26">
        <f t="shared" si="12"/>
        <v>1450.6</v>
      </c>
      <c r="L23" s="26">
        <f t="shared" si="12"/>
        <v>1466.5</v>
      </c>
      <c r="M23" s="26">
        <f t="shared" si="12"/>
        <v>1378.2000000000003</v>
      </c>
      <c r="N23" s="26">
        <f>+N24+N34+N37</f>
        <v>4693.3999999999996</v>
      </c>
      <c r="O23" s="26">
        <f t="shared" si="12"/>
        <v>21341.9</v>
      </c>
      <c r="P23" s="26">
        <f>+P24+P34+P37</f>
        <v>1924.3</v>
      </c>
      <c r="Q23" s="26">
        <f t="shared" si="12"/>
        <v>1313.4</v>
      </c>
      <c r="R23" s="26">
        <f t="shared" si="12"/>
        <v>1846.5</v>
      </c>
      <c r="S23" s="26">
        <f t="shared" si="12"/>
        <v>1742</v>
      </c>
      <c r="T23" s="26">
        <f t="shared" si="12"/>
        <v>1841.7</v>
      </c>
      <c r="U23" s="26">
        <f t="shared" si="12"/>
        <v>1529.8999999999999</v>
      </c>
      <c r="V23" s="26">
        <f t="shared" si="12"/>
        <v>1697.5</v>
      </c>
      <c r="W23" s="26">
        <f t="shared" si="12"/>
        <v>1733.8000000000002</v>
      </c>
      <c r="X23" s="26">
        <f t="shared" si="12"/>
        <v>2240.8999999999996</v>
      </c>
      <c r="Y23" s="26">
        <f t="shared" si="12"/>
        <v>1773.5</v>
      </c>
      <c r="Z23" s="26">
        <f t="shared" si="12"/>
        <v>1290.3</v>
      </c>
      <c r="AA23" s="26">
        <f t="shared" si="12"/>
        <v>1252.1999999999998</v>
      </c>
      <c r="AB23" s="26">
        <f t="shared" si="12"/>
        <v>20185.999999999996</v>
      </c>
      <c r="AC23" s="26">
        <f t="shared" si="1"/>
        <v>-1155.9000000000051</v>
      </c>
      <c r="AD23" s="27">
        <f t="shared" ref="AD23:AD28" si="13">+AC23/O23*100</f>
        <v>-5.4161063447959412</v>
      </c>
      <c r="AE23" s="24"/>
      <c r="AF23" s="24"/>
      <c r="AG23" s="24"/>
      <c r="AH23" s="24"/>
      <c r="AI23" s="20"/>
      <c r="AJ23" s="20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62" ht="18" customHeight="1">
      <c r="A24" s="15"/>
      <c r="B24" s="54" t="s">
        <v>36</v>
      </c>
      <c r="C24" s="26">
        <f t="shared" ref="C24:AB24" si="14">+C25+C30</f>
        <v>1835.2</v>
      </c>
      <c r="D24" s="26">
        <f t="shared" si="14"/>
        <v>1346.8000000000002</v>
      </c>
      <c r="E24" s="26">
        <f t="shared" si="14"/>
        <v>1373.4</v>
      </c>
      <c r="F24" s="26">
        <f t="shared" si="14"/>
        <v>1322.7</v>
      </c>
      <c r="G24" s="26">
        <f t="shared" si="14"/>
        <v>1469.3</v>
      </c>
      <c r="H24" s="26">
        <f t="shared" si="14"/>
        <v>1352</v>
      </c>
      <c r="I24" s="26">
        <f t="shared" si="14"/>
        <v>1434.3000000000002</v>
      </c>
      <c r="J24" s="26">
        <f t="shared" si="14"/>
        <v>1628.8999999999999</v>
      </c>
      <c r="K24" s="26">
        <f t="shared" si="14"/>
        <v>1394.8999999999999</v>
      </c>
      <c r="L24" s="26">
        <f t="shared" si="14"/>
        <v>1391.6</v>
      </c>
      <c r="M24" s="26">
        <f t="shared" si="14"/>
        <v>1311.8000000000002</v>
      </c>
      <c r="N24" s="26">
        <f t="shared" si="14"/>
        <v>4646.5</v>
      </c>
      <c r="O24" s="27">
        <f t="shared" si="14"/>
        <v>20507.400000000001</v>
      </c>
      <c r="P24" s="26">
        <f t="shared" si="14"/>
        <v>1839.3999999999999</v>
      </c>
      <c r="Q24" s="26">
        <f t="shared" si="14"/>
        <v>1249.6000000000001</v>
      </c>
      <c r="R24" s="26">
        <f t="shared" si="14"/>
        <v>1774</v>
      </c>
      <c r="S24" s="26">
        <f t="shared" si="14"/>
        <v>1673</v>
      </c>
      <c r="T24" s="26">
        <f t="shared" si="14"/>
        <v>1739.1</v>
      </c>
      <c r="U24" s="26">
        <f t="shared" si="14"/>
        <v>1437</v>
      </c>
      <c r="V24" s="26">
        <f t="shared" si="14"/>
        <v>1622.4</v>
      </c>
      <c r="W24" s="26">
        <f t="shared" si="14"/>
        <v>1669.3000000000002</v>
      </c>
      <c r="X24" s="26">
        <f t="shared" si="14"/>
        <v>1476.8999999999999</v>
      </c>
      <c r="Y24" s="26">
        <f t="shared" si="14"/>
        <v>1406.9</v>
      </c>
      <c r="Z24" s="26">
        <f t="shared" si="14"/>
        <v>1252.8999999999999</v>
      </c>
      <c r="AA24" s="26">
        <f t="shared" si="14"/>
        <v>1195.6999999999998</v>
      </c>
      <c r="AB24" s="27">
        <f t="shared" si="14"/>
        <v>18336.199999999997</v>
      </c>
      <c r="AC24" s="26">
        <f t="shared" si="1"/>
        <v>-2171.2000000000044</v>
      </c>
      <c r="AD24" s="27">
        <f t="shared" si="13"/>
        <v>-10.587397719847489</v>
      </c>
      <c r="AE24" s="24"/>
      <c r="AF24" s="24"/>
      <c r="AG24" s="24"/>
      <c r="AH24" s="24"/>
      <c r="AI24" s="20"/>
      <c r="AJ24" s="20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ht="18" customHeight="1">
      <c r="A25" s="15"/>
      <c r="B25" s="55" t="s">
        <v>37</v>
      </c>
      <c r="C25" s="26">
        <f t="shared" ref="C25:AB25" si="15">SUM(C26:C29)</f>
        <v>89.9</v>
      </c>
      <c r="D25" s="26">
        <f t="shared" si="15"/>
        <v>85.5</v>
      </c>
      <c r="E25" s="26">
        <f t="shared" si="15"/>
        <v>105.3</v>
      </c>
      <c r="F25" s="26">
        <f t="shared" si="15"/>
        <v>79.400000000000006</v>
      </c>
      <c r="G25" s="26">
        <f t="shared" si="15"/>
        <v>94.1</v>
      </c>
      <c r="H25" s="26">
        <f t="shared" si="15"/>
        <v>78.300000000000011</v>
      </c>
      <c r="I25" s="26">
        <f t="shared" si="15"/>
        <v>83.4</v>
      </c>
      <c r="J25" s="26">
        <f t="shared" si="15"/>
        <v>120.7</v>
      </c>
      <c r="K25" s="26">
        <f t="shared" si="15"/>
        <v>89.3</v>
      </c>
      <c r="L25" s="26">
        <f t="shared" si="15"/>
        <v>124</v>
      </c>
      <c r="M25" s="26">
        <f t="shared" si="15"/>
        <v>112.39999999999999</v>
      </c>
      <c r="N25" s="26">
        <f t="shared" si="15"/>
        <v>94.2</v>
      </c>
      <c r="O25" s="27">
        <f t="shared" si="15"/>
        <v>1156.5</v>
      </c>
      <c r="P25" s="26">
        <f t="shared" si="15"/>
        <v>107.8</v>
      </c>
      <c r="Q25" s="26">
        <f t="shared" si="15"/>
        <v>81</v>
      </c>
      <c r="R25" s="26">
        <f t="shared" si="15"/>
        <v>112.60000000000001</v>
      </c>
      <c r="S25" s="26">
        <f t="shared" si="15"/>
        <v>92</v>
      </c>
      <c r="T25" s="26">
        <f t="shared" si="15"/>
        <v>110.60000000000001</v>
      </c>
      <c r="U25" s="26">
        <f t="shared" si="15"/>
        <v>114.1</v>
      </c>
      <c r="V25" s="26">
        <f t="shared" si="15"/>
        <v>104.19999999999999</v>
      </c>
      <c r="W25" s="26">
        <f t="shared" si="15"/>
        <v>72.5</v>
      </c>
      <c r="X25" s="26">
        <f t="shared" si="15"/>
        <v>85.5</v>
      </c>
      <c r="Y25" s="26">
        <f t="shared" si="15"/>
        <v>114.9</v>
      </c>
      <c r="Z25" s="26">
        <f t="shared" si="15"/>
        <v>93.100000000000009</v>
      </c>
      <c r="AA25" s="26">
        <f t="shared" si="15"/>
        <v>99.3</v>
      </c>
      <c r="AB25" s="27">
        <f t="shared" si="15"/>
        <v>1187.5999999999997</v>
      </c>
      <c r="AC25" s="26">
        <f t="shared" si="1"/>
        <v>31.099999999999682</v>
      </c>
      <c r="AD25" s="27">
        <f t="shared" si="13"/>
        <v>2.689148292261105</v>
      </c>
      <c r="AE25" s="24"/>
      <c r="AF25" s="24"/>
      <c r="AG25" s="24"/>
      <c r="AH25" s="24"/>
      <c r="AI25" s="20"/>
      <c r="AJ25" s="20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ht="18" customHeight="1">
      <c r="A26" s="15"/>
      <c r="B26" s="56" t="s">
        <v>38</v>
      </c>
      <c r="C26" s="39">
        <f>+[1]PP!C62</f>
        <v>86.3</v>
      </c>
      <c r="D26" s="39">
        <f>+[1]PP!D62</f>
        <v>81.099999999999994</v>
      </c>
      <c r="E26" s="39">
        <f>+[1]PP!E62</f>
        <v>90.5</v>
      </c>
      <c r="F26" s="39">
        <f>+[1]PP!F62</f>
        <v>74.900000000000006</v>
      </c>
      <c r="G26" s="39">
        <f>+[1]PP!G62</f>
        <v>80.8</v>
      </c>
      <c r="H26" s="39">
        <f>+[1]PP!H62</f>
        <v>74.400000000000006</v>
      </c>
      <c r="I26" s="39">
        <f>+[1]PP!I62</f>
        <v>79.2</v>
      </c>
      <c r="J26" s="39">
        <v>86.4</v>
      </c>
      <c r="K26" s="39">
        <f>+[1]PP!K62</f>
        <v>85.8</v>
      </c>
      <c r="L26" s="39">
        <f>+[1]PP!L62</f>
        <v>109.3</v>
      </c>
      <c r="M26" s="39">
        <f>+[1]PP!M62</f>
        <v>98.5</v>
      </c>
      <c r="N26" s="39">
        <f>+[1]PP!N62</f>
        <v>92.4</v>
      </c>
      <c r="O26" s="33">
        <f>SUM(C26:N26)</f>
        <v>1039.5999999999999</v>
      </c>
      <c r="P26" s="39">
        <f>+[1]PP!P62</f>
        <v>81.8</v>
      </c>
      <c r="Q26" s="39">
        <f>+[1]PP!Q62</f>
        <v>78.3</v>
      </c>
      <c r="R26" s="39">
        <f>+[1]PP!R62</f>
        <v>99.8</v>
      </c>
      <c r="S26" s="39">
        <f>+[1]PP!S62</f>
        <v>89.2</v>
      </c>
      <c r="T26" s="39">
        <f>+[1]PP!T62</f>
        <v>107.8</v>
      </c>
      <c r="U26" s="39">
        <f>+[1]PP!U62</f>
        <v>86</v>
      </c>
      <c r="V26" s="39">
        <f>+[1]PP!V62</f>
        <v>101.3</v>
      </c>
      <c r="W26" s="39">
        <f>+[1]PP!W62</f>
        <v>69.8</v>
      </c>
      <c r="X26" s="39">
        <f>+[1]PP!X62</f>
        <v>82.9</v>
      </c>
      <c r="Y26" s="39">
        <f>+[1]PP!Y62</f>
        <v>102.3</v>
      </c>
      <c r="Z26" s="39">
        <f>+[1]PP!Z62</f>
        <v>80.7</v>
      </c>
      <c r="AA26" s="39">
        <f>+[1]PP!AA62</f>
        <v>97.8</v>
      </c>
      <c r="AB26" s="33">
        <f>SUM(P26:AA26)</f>
        <v>1077.6999999999998</v>
      </c>
      <c r="AC26" s="30">
        <f t="shared" si="1"/>
        <v>38.099999999999909</v>
      </c>
      <c r="AD26" s="33">
        <f t="shared" si="13"/>
        <v>3.664871104270865</v>
      </c>
      <c r="AE26" s="24"/>
      <c r="AF26" s="24"/>
      <c r="AG26" s="24"/>
      <c r="AH26" s="24"/>
      <c r="AI26" s="20"/>
      <c r="AJ26" s="20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1:62" ht="18" customHeight="1">
      <c r="A27" s="15"/>
      <c r="B27" s="56" t="s">
        <v>39</v>
      </c>
      <c r="C27" s="39">
        <f>+[1]PP!C63</f>
        <v>1.4</v>
      </c>
      <c r="D27" s="39">
        <f>+[1]PP!D63</f>
        <v>2.7</v>
      </c>
      <c r="E27" s="39">
        <f>+[1]PP!E63</f>
        <v>2.7</v>
      </c>
      <c r="F27" s="39">
        <f>+[1]PP!F63</f>
        <v>2.9</v>
      </c>
      <c r="G27" s="39">
        <f>+[1]PP!G63</f>
        <v>3.1</v>
      </c>
      <c r="H27" s="39">
        <f>+[1]PP!H63</f>
        <v>2.5</v>
      </c>
      <c r="I27" s="39">
        <f>+[1]PP!I63</f>
        <v>2.7</v>
      </c>
      <c r="J27" s="39">
        <v>2.8</v>
      </c>
      <c r="K27" s="39">
        <f>+[1]PP!K63</f>
        <v>2.4</v>
      </c>
      <c r="L27" s="39">
        <f>+[1]PP!L63</f>
        <v>3</v>
      </c>
      <c r="M27" s="39">
        <f>+[1]PP!M63</f>
        <v>2.8</v>
      </c>
      <c r="N27" s="39">
        <f>+[1]PP!N63</f>
        <v>1</v>
      </c>
      <c r="O27" s="33">
        <f>SUM(C27:N27)</f>
        <v>30</v>
      </c>
      <c r="P27" s="39">
        <f>+[1]PP!P63</f>
        <v>1.2</v>
      </c>
      <c r="Q27" s="39">
        <f>+[1]PP!Q63</f>
        <v>2</v>
      </c>
      <c r="R27" s="39">
        <f>+[1]PP!R63</f>
        <v>2.4</v>
      </c>
      <c r="S27" s="39">
        <f>+[1]PP!S63</f>
        <v>2</v>
      </c>
      <c r="T27" s="39">
        <f>+[1]PP!T63</f>
        <v>2.4</v>
      </c>
      <c r="U27" s="39">
        <f>+[1]PP!U63</f>
        <v>2</v>
      </c>
      <c r="V27" s="39">
        <f>+[1]PP!V63</f>
        <v>2.6</v>
      </c>
      <c r="W27" s="39">
        <f>+[1]PP!W63</f>
        <v>2.2999999999999998</v>
      </c>
      <c r="X27" s="39">
        <f>+[1]PP!X63</f>
        <v>2.1</v>
      </c>
      <c r="Y27" s="39">
        <f>+[1]PP!Y63</f>
        <v>2.2000000000000002</v>
      </c>
      <c r="Z27" s="39">
        <f>+[1]PP!Z63</f>
        <v>1.9</v>
      </c>
      <c r="AA27" s="39">
        <f>+[1]PP!AA63</f>
        <v>1.2</v>
      </c>
      <c r="AB27" s="33">
        <f>SUM(P27:AA27)</f>
        <v>24.299999999999997</v>
      </c>
      <c r="AC27" s="30">
        <f t="shared" si="1"/>
        <v>-5.7000000000000028</v>
      </c>
      <c r="AD27" s="33">
        <f t="shared" si="13"/>
        <v>-19.000000000000007</v>
      </c>
      <c r="AE27" s="24"/>
      <c r="AF27" s="24"/>
      <c r="AG27" s="24"/>
      <c r="AH27" s="24"/>
      <c r="AI27" s="20"/>
      <c r="AJ27" s="20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1:62" ht="18" customHeight="1">
      <c r="A28" s="15"/>
      <c r="B28" s="57" t="s">
        <v>40</v>
      </c>
      <c r="C28" s="43">
        <f>+[1]PP!C64</f>
        <v>2.2000000000000002</v>
      </c>
      <c r="D28" s="43">
        <f>+[1]PP!D64</f>
        <v>1.7</v>
      </c>
      <c r="E28" s="43">
        <f>+[1]PP!E64</f>
        <v>12.1</v>
      </c>
      <c r="F28" s="43">
        <f>+[1]PP!F64</f>
        <v>1.6</v>
      </c>
      <c r="G28" s="43">
        <f>+[1]PP!G64</f>
        <v>10.199999999999999</v>
      </c>
      <c r="H28" s="43">
        <f>+[1]PP!H64</f>
        <v>1.4</v>
      </c>
      <c r="I28" s="43">
        <f>+[1]PP!I64</f>
        <v>1.5</v>
      </c>
      <c r="J28" s="43">
        <v>31.5</v>
      </c>
      <c r="K28" s="43">
        <f>+[1]PP!K64</f>
        <v>1.1000000000000001</v>
      </c>
      <c r="L28" s="43">
        <f>+[1]PP!L64</f>
        <v>11.7</v>
      </c>
      <c r="M28" s="43">
        <f>+[1]PP!M64</f>
        <v>11.1</v>
      </c>
      <c r="N28" s="43">
        <f>+[1]PP!N64</f>
        <v>0.8</v>
      </c>
      <c r="O28" s="44">
        <f>SUM(C28:N28)</f>
        <v>86.899999999999991</v>
      </c>
      <c r="P28" s="43">
        <f>+[1]PP!P64</f>
        <v>24.8</v>
      </c>
      <c r="Q28" s="43">
        <f>+[1]PP!Q64</f>
        <v>0.7</v>
      </c>
      <c r="R28" s="43">
        <f>+[1]PP!R64</f>
        <v>10.4</v>
      </c>
      <c r="S28" s="43">
        <f>+[1]PP!S64</f>
        <v>0.8</v>
      </c>
      <c r="T28" s="43">
        <f>+[1]PP!T64</f>
        <v>0.4</v>
      </c>
      <c r="U28" s="43">
        <f>+[1]PP!U64</f>
        <v>26.1</v>
      </c>
      <c r="V28" s="43">
        <f>+[1]PP!V64</f>
        <v>0.3</v>
      </c>
      <c r="W28" s="43">
        <f>+[1]PP!W64</f>
        <v>0.4</v>
      </c>
      <c r="X28" s="43">
        <f>+[1]PP!X64</f>
        <v>0.5</v>
      </c>
      <c r="Y28" s="43">
        <f>+[1]PP!Y64</f>
        <v>10.4</v>
      </c>
      <c r="Z28" s="43">
        <f>+[1]PP!Z64</f>
        <v>10.5</v>
      </c>
      <c r="AA28" s="43">
        <f>+[1]PP!AA64</f>
        <v>0.3</v>
      </c>
      <c r="AB28" s="44">
        <f>SUM(P28:AA28)</f>
        <v>85.6</v>
      </c>
      <c r="AC28" s="46">
        <f t="shared" si="1"/>
        <v>-1.2999999999999972</v>
      </c>
      <c r="AD28" s="44">
        <f t="shared" si="13"/>
        <v>-1.4959723820483284</v>
      </c>
      <c r="AE28" s="24"/>
      <c r="AF28" s="24"/>
      <c r="AG28" s="24"/>
      <c r="AH28" s="24"/>
      <c r="AI28" s="20"/>
      <c r="AJ28" s="20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1:62" ht="18" customHeight="1">
      <c r="A29" s="15"/>
      <c r="B29" s="56" t="s">
        <v>41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33">
        <f>SUM(C29:N29)</f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33">
        <f>SUM(P29:AA29)</f>
        <v>0</v>
      </c>
      <c r="AC29" s="58">
        <f t="shared" si="1"/>
        <v>0</v>
      </c>
      <c r="AD29" s="59">
        <v>0</v>
      </c>
      <c r="AE29" s="24"/>
      <c r="AF29" s="24"/>
      <c r="AG29" s="24"/>
      <c r="AH29" s="24"/>
      <c r="AI29" s="20"/>
      <c r="AJ29" s="20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1:62" ht="18" customHeight="1">
      <c r="A30" s="15"/>
      <c r="B30" s="55" t="s">
        <v>42</v>
      </c>
      <c r="C30" s="26">
        <f t="shared" ref="C30:AB30" si="16">SUM(C31:C33)</f>
        <v>1745.3</v>
      </c>
      <c r="D30" s="26">
        <f t="shared" si="16"/>
        <v>1261.3000000000002</v>
      </c>
      <c r="E30" s="26">
        <f t="shared" si="16"/>
        <v>1268.1000000000001</v>
      </c>
      <c r="F30" s="26">
        <f t="shared" si="16"/>
        <v>1243.3</v>
      </c>
      <c r="G30" s="26">
        <f t="shared" si="16"/>
        <v>1375.2</v>
      </c>
      <c r="H30" s="26">
        <f t="shared" si="16"/>
        <v>1273.7</v>
      </c>
      <c r="I30" s="26">
        <f t="shared" si="16"/>
        <v>1350.9</v>
      </c>
      <c r="J30" s="26">
        <f t="shared" si="16"/>
        <v>1508.1999999999998</v>
      </c>
      <c r="K30" s="26">
        <f t="shared" si="16"/>
        <v>1305.5999999999999</v>
      </c>
      <c r="L30" s="26">
        <f t="shared" si="16"/>
        <v>1267.5999999999999</v>
      </c>
      <c r="M30" s="26">
        <f t="shared" si="16"/>
        <v>1199.4000000000001</v>
      </c>
      <c r="N30" s="26">
        <f>SUM(N31:N33)</f>
        <v>4552.3</v>
      </c>
      <c r="O30" s="26">
        <f t="shared" si="16"/>
        <v>19350.900000000001</v>
      </c>
      <c r="P30" s="26">
        <f t="shared" si="16"/>
        <v>1731.6</v>
      </c>
      <c r="Q30" s="26">
        <f t="shared" si="16"/>
        <v>1168.6000000000001</v>
      </c>
      <c r="R30" s="26">
        <f t="shared" si="16"/>
        <v>1661.4</v>
      </c>
      <c r="S30" s="26">
        <f t="shared" si="16"/>
        <v>1581</v>
      </c>
      <c r="T30" s="26">
        <f t="shared" si="16"/>
        <v>1628.5</v>
      </c>
      <c r="U30" s="26">
        <f t="shared" si="16"/>
        <v>1322.9</v>
      </c>
      <c r="V30" s="26">
        <f t="shared" si="16"/>
        <v>1518.2</v>
      </c>
      <c r="W30" s="26">
        <f t="shared" si="16"/>
        <v>1596.8000000000002</v>
      </c>
      <c r="X30" s="26">
        <f t="shared" si="16"/>
        <v>1391.3999999999999</v>
      </c>
      <c r="Y30" s="26">
        <f t="shared" si="16"/>
        <v>1292</v>
      </c>
      <c r="Z30" s="26">
        <f t="shared" si="16"/>
        <v>1159.8</v>
      </c>
      <c r="AA30" s="26">
        <f t="shared" si="16"/>
        <v>1096.3999999999999</v>
      </c>
      <c r="AB30" s="26">
        <f t="shared" si="16"/>
        <v>17148.599999999999</v>
      </c>
      <c r="AC30" s="26">
        <f t="shared" si="1"/>
        <v>-2202.3000000000029</v>
      </c>
      <c r="AD30" s="27">
        <f>+AC30/O30*100</f>
        <v>-11.380866006232282</v>
      </c>
      <c r="AE30" s="24"/>
      <c r="AF30" s="24"/>
      <c r="AG30" s="24"/>
      <c r="AH30" s="24"/>
      <c r="AI30" s="20"/>
      <c r="AJ30" s="20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ht="18" customHeight="1">
      <c r="A31" s="15"/>
      <c r="B31" s="56" t="s">
        <v>43</v>
      </c>
      <c r="C31" s="39">
        <f>+[1]PP!C67</f>
        <v>24.6</v>
      </c>
      <c r="D31" s="39">
        <f>+[1]PP!D67</f>
        <v>19.899999999999999</v>
      </c>
      <c r="E31" s="39">
        <f>+[1]PP!E67</f>
        <v>17.399999999999999</v>
      </c>
      <c r="F31" s="39">
        <f>+[1]PP!F67</f>
        <v>16.3</v>
      </c>
      <c r="G31" s="39">
        <f>+[1]PP!G67</f>
        <v>23</v>
      </c>
      <c r="H31" s="39">
        <f>+[1]PP!H67</f>
        <v>19</v>
      </c>
      <c r="I31" s="39">
        <f>+[1]PP!I67</f>
        <v>20.7</v>
      </c>
      <c r="J31" s="39">
        <f>+[1]PP!J67</f>
        <v>21.1</v>
      </c>
      <c r="K31" s="39">
        <f>+[1]PP!K67</f>
        <v>17.100000000000001</v>
      </c>
      <c r="L31" s="39">
        <f>+[1]PP!L67</f>
        <v>16.100000000000001</v>
      </c>
      <c r="M31" s="39">
        <f>+[1]PP!M67</f>
        <v>20.2</v>
      </c>
      <c r="N31" s="39">
        <f>+[1]PP!N67</f>
        <v>18.100000000000001</v>
      </c>
      <c r="O31" s="33">
        <f>SUM(C31:N31)</f>
        <v>233.49999999999997</v>
      </c>
      <c r="P31" s="39">
        <f>+[1]PP!P67</f>
        <v>28.3</v>
      </c>
      <c r="Q31" s="39">
        <f>+[1]PP!Q67</f>
        <v>25.9</v>
      </c>
      <c r="R31" s="39">
        <f>+[1]PP!R67</f>
        <v>23.9</v>
      </c>
      <c r="S31" s="39">
        <f>+[1]PP!S67</f>
        <v>22.2</v>
      </c>
      <c r="T31" s="39">
        <f>+[1]PP!T67</f>
        <v>23.5</v>
      </c>
      <c r="U31" s="39">
        <f>+[1]PP!U67</f>
        <v>18</v>
      </c>
      <c r="V31" s="39">
        <f>+[1]PP!V67</f>
        <v>22.5</v>
      </c>
      <c r="W31" s="39">
        <f>+[1]PP!W67</f>
        <v>18.899999999999999</v>
      </c>
      <c r="X31" s="39">
        <f>+[1]PP!X67</f>
        <v>18.8</v>
      </c>
      <c r="Y31" s="39">
        <f>+[1]PP!Y67</f>
        <v>22.2</v>
      </c>
      <c r="Z31" s="39">
        <f>+[1]PP!Z67</f>
        <v>24</v>
      </c>
      <c r="AA31" s="39">
        <f>+[1]PP!AA67</f>
        <v>26.3</v>
      </c>
      <c r="AB31" s="33">
        <f>SUM(P31:AA31)</f>
        <v>274.5</v>
      </c>
      <c r="AC31" s="30">
        <f t="shared" si="1"/>
        <v>41.000000000000028</v>
      </c>
      <c r="AD31" s="33">
        <f>+AC31/O31*100</f>
        <v>17.558886509635986</v>
      </c>
      <c r="AE31" s="24"/>
      <c r="AF31" s="24"/>
      <c r="AG31" s="24"/>
      <c r="AH31" s="24"/>
      <c r="AI31" s="20"/>
      <c r="AJ31" s="20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1:62" ht="18" customHeight="1">
      <c r="A32" s="15"/>
      <c r="B32" s="57" t="s">
        <v>44</v>
      </c>
      <c r="C32" s="43">
        <f>+[1]PP!C68</f>
        <v>1720.7</v>
      </c>
      <c r="D32" s="43">
        <f>+[1]PP!D68</f>
        <v>1241.4000000000001</v>
      </c>
      <c r="E32" s="43">
        <f>+[1]PP!E68</f>
        <v>1250.7</v>
      </c>
      <c r="F32" s="43">
        <f>+[1]PP!F68</f>
        <v>1227</v>
      </c>
      <c r="G32" s="43">
        <f>+[1]PP!G68</f>
        <v>1352.2</v>
      </c>
      <c r="H32" s="43">
        <f>+[1]PP!H68</f>
        <v>1254.7</v>
      </c>
      <c r="I32" s="43">
        <f>+[1]PP!I68</f>
        <v>1330.2</v>
      </c>
      <c r="J32" s="43">
        <f>+[1]PP!J68</f>
        <v>1487.1</v>
      </c>
      <c r="K32" s="43">
        <f>+[1]PP!K68</f>
        <v>1288.5</v>
      </c>
      <c r="L32" s="43">
        <f>+[1]PP!L68</f>
        <v>1251.5</v>
      </c>
      <c r="M32" s="43">
        <f>+[1]PP!M68</f>
        <v>1179.2</v>
      </c>
      <c r="N32" s="43">
        <f>+[1]PP!N68</f>
        <v>4531.7</v>
      </c>
      <c r="O32" s="44">
        <f>SUM(C32:N32)</f>
        <v>19114.900000000001</v>
      </c>
      <c r="P32" s="43">
        <f>+[1]PP!P68</f>
        <v>1702.3</v>
      </c>
      <c r="Q32" s="43">
        <f>+[1]PP!Q68</f>
        <v>1142</v>
      </c>
      <c r="R32" s="43">
        <f>+[1]PP!R68</f>
        <v>1636.8</v>
      </c>
      <c r="S32" s="43">
        <f>+[1]PP!S68</f>
        <v>1558.6</v>
      </c>
      <c r="T32" s="43">
        <f>+[1]PP!T68</f>
        <v>1605</v>
      </c>
      <c r="U32" s="43">
        <f>+[1]PP!U68</f>
        <v>1304.9000000000001</v>
      </c>
      <c r="V32" s="43">
        <f>+[1]PP!V68</f>
        <v>1495.7</v>
      </c>
      <c r="W32" s="43">
        <f>+[1]PP!W68</f>
        <v>1577.9</v>
      </c>
      <c r="X32" s="43">
        <f>+[1]PP!X68</f>
        <v>1372.6</v>
      </c>
      <c r="Y32" s="43">
        <f>+[1]PP!Y68</f>
        <v>1269.8</v>
      </c>
      <c r="Z32" s="43">
        <f>+[1]PP!Z68</f>
        <v>1135.8</v>
      </c>
      <c r="AA32" s="43">
        <f>+[1]PP!AA68</f>
        <v>1070.0999999999999</v>
      </c>
      <c r="AB32" s="44">
        <f>SUM(P32:AA32)</f>
        <v>16871.5</v>
      </c>
      <c r="AC32" s="46">
        <f t="shared" si="1"/>
        <v>-2243.4000000000015</v>
      </c>
      <c r="AD32" s="44">
        <f>+AC32/O32*100</f>
        <v>-11.736394121863055</v>
      </c>
      <c r="AE32" s="24"/>
      <c r="AF32" s="24"/>
      <c r="AG32" s="24"/>
      <c r="AH32" s="24"/>
      <c r="AI32" s="20"/>
      <c r="AJ32" s="20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1:62" ht="18" customHeight="1">
      <c r="A33" s="15"/>
      <c r="B33" s="56" t="s">
        <v>30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2.5</v>
      </c>
      <c r="O33" s="33">
        <f>SUM(C33:N33)</f>
        <v>2.5</v>
      </c>
      <c r="P33" s="39">
        <v>1</v>
      </c>
      <c r="Q33" s="39">
        <v>0.7</v>
      </c>
      <c r="R33" s="39">
        <v>0.7</v>
      </c>
      <c r="S33" s="39">
        <v>0.2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3">
        <f>SUM(P33:AA33)</f>
        <v>2.6</v>
      </c>
      <c r="AC33" s="30">
        <f t="shared" si="1"/>
        <v>0.10000000000000009</v>
      </c>
      <c r="AD33" s="59">
        <v>0</v>
      </c>
      <c r="AE33" s="24"/>
      <c r="AF33" s="24"/>
      <c r="AG33" s="24"/>
      <c r="AH33" s="24"/>
      <c r="AI33" s="20"/>
      <c r="AJ33" s="20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1:62" ht="18" customHeight="1">
      <c r="A34" s="15"/>
      <c r="B34" s="55" t="s">
        <v>45</v>
      </c>
      <c r="C34" s="48">
        <f t="shared" ref="C34:AB34" si="17">+C35+C36</f>
        <v>84.4</v>
      </c>
      <c r="D34" s="48">
        <f t="shared" si="17"/>
        <v>65.3</v>
      </c>
      <c r="E34" s="48">
        <f t="shared" si="17"/>
        <v>77.5</v>
      </c>
      <c r="F34" s="48">
        <f t="shared" si="17"/>
        <v>72.900000000000006</v>
      </c>
      <c r="G34" s="48">
        <f t="shared" si="17"/>
        <v>76.900000000000006</v>
      </c>
      <c r="H34" s="48">
        <f t="shared" si="17"/>
        <v>67.599999999999994</v>
      </c>
      <c r="I34" s="48">
        <f t="shared" si="17"/>
        <v>75.400000000000006</v>
      </c>
      <c r="J34" s="48">
        <f t="shared" si="17"/>
        <v>70.599999999999994</v>
      </c>
      <c r="K34" s="48">
        <f t="shared" si="17"/>
        <v>55.7</v>
      </c>
      <c r="L34" s="48">
        <f t="shared" si="17"/>
        <v>69.400000000000006</v>
      </c>
      <c r="M34" s="48">
        <f t="shared" si="17"/>
        <v>55.4</v>
      </c>
      <c r="N34" s="48">
        <f t="shared" si="17"/>
        <v>46.9</v>
      </c>
      <c r="O34" s="49">
        <f t="shared" si="17"/>
        <v>818</v>
      </c>
      <c r="P34" s="48">
        <f t="shared" si="17"/>
        <v>79.400000000000006</v>
      </c>
      <c r="Q34" s="48">
        <f t="shared" si="17"/>
        <v>63.8</v>
      </c>
      <c r="R34" s="48">
        <f t="shared" si="17"/>
        <v>72.5</v>
      </c>
      <c r="S34" s="48">
        <f t="shared" si="17"/>
        <v>69</v>
      </c>
      <c r="T34" s="48">
        <f t="shared" si="17"/>
        <v>68.7</v>
      </c>
      <c r="U34" s="48">
        <f t="shared" si="17"/>
        <v>61.6</v>
      </c>
      <c r="V34" s="48">
        <f t="shared" si="17"/>
        <v>75.099999999999994</v>
      </c>
      <c r="W34" s="48">
        <f t="shared" si="17"/>
        <v>52.7</v>
      </c>
      <c r="X34" s="48">
        <f t="shared" si="17"/>
        <v>43.2</v>
      </c>
      <c r="Y34" s="48">
        <f t="shared" si="17"/>
        <v>49.3</v>
      </c>
      <c r="Z34" s="48">
        <f t="shared" si="17"/>
        <v>37.4</v>
      </c>
      <c r="AA34" s="48">
        <f t="shared" si="17"/>
        <v>44.6</v>
      </c>
      <c r="AB34" s="49">
        <f t="shared" si="17"/>
        <v>717.30000000000007</v>
      </c>
      <c r="AC34" s="48">
        <f t="shared" si="1"/>
        <v>-100.69999999999993</v>
      </c>
      <c r="AD34" s="49">
        <f>+AC34/O34*100</f>
        <v>-12.310513447432754</v>
      </c>
      <c r="AE34" s="24"/>
      <c r="AF34" s="24"/>
      <c r="AG34" s="24"/>
      <c r="AH34" s="24"/>
      <c r="AI34" s="20"/>
      <c r="AJ34" s="20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62" ht="18" customHeight="1">
      <c r="A35" s="15"/>
      <c r="B35" s="56" t="s">
        <v>46</v>
      </c>
      <c r="C35" s="39">
        <f>+[1]PP!C72</f>
        <v>84.4</v>
      </c>
      <c r="D35" s="39">
        <f>+[1]PP!D72</f>
        <v>65.3</v>
      </c>
      <c r="E35" s="39">
        <f>+[1]PP!E72</f>
        <v>77.5</v>
      </c>
      <c r="F35" s="39">
        <f>+[1]PP!F72</f>
        <v>72.900000000000006</v>
      </c>
      <c r="G35" s="39">
        <f>+[1]PP!G72</f>
        <v>76.900000000000006</v>
      </c>
      <c r="H35" s="39">
        <f>+[1]PP!H72</f>
        <v>67.599999999999994</v>
      </c>
      <c r="I35" s="39">
        <f>+[1]PP!I72</f>
        <v>75.400000000000006</v>
      </c>
      <c r="J35" s="39">
        <v>70.599999999999994</v>
      </c>
      <c r="K35" s="39">
        <f>+[1]PP!K72</f>
        <v>55.7</v>
      </c>
      <c r="L35" s="39">
        <f>+[1]PP!L72</f>
        <v>69.400000000000006</v>
      </c>
      <c r="M35" s="39">
        <f>+[1]PP!M72</f>
        <v>55.4</v>
      </c>
      <c r="N35" s="39">
        <f>+[1]PP!N72</f>
        <v>46.9</v>
      </c>
      <c r="O35" s="33">
        <f>SUM(C35:N35)</f>
        <v>818</v>
      </c>
      <c r="P35" s="39">
        <f>+[1]PP!P72</f>
        <v>79.400000000000006</v>
      </c>
      <c r="Q35" s="39">
        <f>+[1]PP!Q72</f>
        <v>63.8</v>
      </c>
      <c r="R35" s="39">
        <f>+[1]PP!R72</f>
        <v>72.5</v>
      </c>
      <c r="S35" s="39">
        <f>+[1]PP!S72</f>
        <v>69</v>
      </c>
      <c r="T35" s="39">
        <f>+[1]PP!T72</f>
        <v>68.7</v>
      </c>
      <c r="U35" s="39">
        <f>+[1]PP!U72</f>
        <v>61.6</v>
      </c>
      <c r="V35" s="39">
        <f>+[1]PP!V72</f>
        <v>75.099999999999994</v>
      </c>
      <c r="W35" s="39">
        <f>+[1]PP!W72</f>
        <v>52.7</v>
      </c>
      <c r="X35" s="39">
        <f>+[1]PP!X72</f>
        <v>43.2</v>
      </c>
      <c r="Y35" s="39">
        <f>+[1]PP!Y72</f>
        <v>49.3</v>
      </c>
      <c r="Z35" s="39">
        <f>+[1]PP!Z72</f>
        <v>37.4</v>
      </c>
      <c r="AA35" s="39">
        <f>+[1]PP!AA72</f>
        <v>44.6</v>
      </c>
      <c r="AB35" s="33">
        <f>SUM(P35:AA35)</f>
        <v>717.30000000000007</v>
      </c>
      <c r="AC35" s="30">
        <f t="shared" si="1"/>
        <v>-100.69999999999993</v>
      </c>
      <c r="AD35" s="33">
        <f>+AC35/O35*100</f>
        <v>-12.310513447432754</v>
      </c>
      <c r="AE35" s="24"/>
      <c r="AF35" s="24"/>
      <c r="AG35" s="24"/>
      <c r="AH35" s="24"/>
      <c r="AI35" s="20"/>
      <c r="AJ35" s="20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ht="18" customHeight="1">
      <c r="A36" s="15"/>
      <c r="B36" s="56" t="s">
        <v>30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33">
        <f>SUM(C36:N36)</f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33">
        <f>SUM(P36:AA36)</f>
        <v>0</v>
      </c>
      <c r="AC36" s="58">
        <f t="shared" si="1"/>
        <v>0</v>
      </c>
      <c r="AD36" s="59">
        <v>0</v>
      </c>
      <c r="AE36" s="24"/>
      <c r="AF36" s="24"/>
      <c r="AG36" s="24"/>
      <c r="AH36" s="24"/>
      <c r="AI36" s="20"/>
      <c r="AJ36" s="20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62" ht="18" customHeight="1">
      <c r="A37" s="15"/>
      <c r="B37" s="55" t="s">
        <v>47</v>
      </c>
      <c r="C37" s="26">
        <f>+C38+C39</f>
        <v>0</v>
      </c>
      <c r="D37" s="26">
        <f t="shared" ref="D37:AB37" si="18">+D38+D39</f>
        <v>0</v>
      </c>
      <c r="E37" s="26">
        <f t="shared" si="18"/>
        <v>0</v>
      </c>
      <c r="F37" s="26">
        <f t="shared" si="18"/>
        <v>0</v>
      </c>
      <c r="G37" s="26">
        <f t="shared" si="18"/>
        <v>0</v>
      </c>
      <c r="H37" s="26">
        <f t="shared" si="18"/>
        <v>0</v>
      </c>
      <c r="I37" s="26">
        <f t="shared" si="18"/>
        <v>0</v>
      </c>
      <c r="J37" s="26">
        <f t="shared" si="18"/>
        <v>0</v>
      </c>
      <c r="K37" s="26">
        <f t="shared" si="18"/>
        <v>0</v>
      </c>
      <c r="L37" s="26">
        <f t="shared" si="18"/>
        <v>5.5</v>
      </c>
      <c r="M37" s="26">
        <f t="shared" si="18"/>
        <v>11</v>
      </c>
      <c r="N37" s="26">
        <f t="shared" si="18"/>
        <v>0</v>
      </c>
      <c r="O37" s="26">
        <f t="shared" si="18"/>
        <v>16.5</v>
      </c>
      <c r="P37" s="26">
        <f t="shared" si="18"/>
        <v>5.5</v>
      </c>
      <c r="Q37" s="26">
        <f t="shared" si="18"/>
        <v>0</v>
      </c>
      <c r="R37" s="26">
        <f t="shared" si="18"/>
        <v>0</v>
      </c>
      <c r="S37" s="26">
        <f t="shared" si="18"/>
        <v>0</v>
      </c>
      <c r="T37" s="26">
        <f t="shared" si="18"/>
        <v>33.900000000000006</v>
      </c>
      <c r="U37" s="26">
        <f t="shared" si="18"/>
        <v>31.3</v>
      </c>
      <c r="V37" s="26">
        <f t="shared" si="18"/>
        <v>0</v>
      </c>
      <c r="W37" s="26">
        <f t="shared" si="18"/>
        <v>11.8</v>
      </c>
      <c r="X37" s="26">
        <f t="shared" si="18"/>
        <v>720.8</v>
      </c>
      <c r="Y37" s="26">
        <f t="shared" si="18"/>
        <v>317.29999999999995</v>
      </c>
      <c r="Z37" s="26">
        <f t="shared" si="18"/>
        <v>0</v>
      </c>
      <c r="AA37" s="26">
        <f t="shared" si="18"/>
        <v>11.9</v>
      </c>
      <c r="AB37" s="26">
        <f t="shared" si="18"/>
        <v>1132.4999999999998</v>
      </c>
      <c r="AC37" s="37">
        <f t="shared" si="1"/>
        <v>1115.9999999999998</v>
      </c>
      <c r="AD37" s="33">
        <f t="shared" ref="AD37:AD38" si="19">+AC37/O37*100</f>
        <v>6763.6363636363621</v>
      </c>
      <c r="AE37" s="24"/>
      <c r="AF37" s="24"/>
      <c r="AG37" s="24"/>
      <c r="AH37" s="24"/>
      <c r="AI37" s="20"/>
      <c r="AJ37" s="20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1:62" ht="18" customHeight="1">
      <c r="A38" s="15"/>
      <c r="B38" s="57" t="s">
        <v>44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5.5</v>
      </c>
      <c r="M38" s="60">
        <v>11</v>
      </c>
      <c r="N38" s="60">
        <v>0</v>
      </c>
      <c r="O38" s="44">
        <f>SUM(C38:N38)</f>
        <v>16.5</v>
      </c>
      <c r="P38" s="60">
        <v>5.5</v>
      </c>
      <c r="Q38" s="60">
        <v>0</v>
      </c>
      <c r="R38" s="60">
        <v>0</v>
      </c>
      <c r="S38" s="60">
        <v>0</v>
      </c>
      <c r="T38" s="60">
        <v>22.1</v>
      </c>
      <c r="U38" s="60">
        <v>0</v>
      </c>
      <c r="V38" s="60">
        <v>0</v>
      </c>
      <c r="W38" s="60">
        <v>0</v>
      </c>
      <c r="X38" s="60">
        <v>5.9</v>
      </c>
      <c r="Y38" s="60">
        <v>5.9</v>
      </c>
      <c r="Z38" s="60">
        <v>0</v>
      </c>
      <c r="AA38" s="60">
        <v>11.9</v>
      </c>
      <c r="AB38" s="44">
        <f>SUM(P38:AA38)</f>
        <v>51.3</v>
      </c>
      <c r="AC38" s="46">
        <f t="shared" si="1"/>
        <v>34.799999999999997</v>
      </c>
      <c r="AD38" s="44">
        <f t="shared" si="19"/>
        <v>210.90909090909088</v>
      </c>
      <c r="AE38" s="24"/>
      <c r="AF38" s="24"/>
      <c r="AG38" s="24"/>
      <c r="AH38" s="24"/>
      <c r="AI38" s="20"/>
      <c r="AJ38" s="20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1:62" ht="18" customHeight="1">
      <c r="A39" s="15"/>
      <c r="B39" s="57" t="s">
        <v>48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44">
        <f>SUM(C39:N39)</f>
        <v>0</v>
      </c>
      <c r="P39" s="60">
        <v>0</v>
      </c>
      <c r="Q39" s="60">
        <v>0</v>
      </c>
      <c r="R39" s="60">
        <v>0</v>
      </c>
      <c r="S39" s="60">
        <v>0</v>
      </c>
      <c r="T39" s="60">
        <v>11.8</v>
      </c>
      <c r="U39" s="60">
        <v>31.3</v>
      </c>
      <c r="V39" s="60">
        <v>0</v>
      </c>
      <c r="W39" s="60">
        <v>11.8</v>
      </c>
      <c r="X39" s="60">
        <v>714.9</v>
      </c>
      <c r="Y39" s="60">
        <v>311.39999999999998</v>
      </c>
      <c r="Z39" s="60">
        <v>0</v>
      </c>
      <c r="AA39" s="60">
        <v>0</v>
      </c>
      <c r="AB39" s="44">
        <f>SUM(P39:AA39)</f>
        <v>1081.1999999999998</v>
      </c>
      <c r="AC39" s="46">
        <f t="shared" si="1"/>
        <v>1081.1999999999998</v>
      </c>
      <c r="AD39" s="47">
        <v>0</v>
      </c>
      <c r="AE39" s="24"/>
      <c r="AF39" s="24"/>
      <c r="AG39" s="24"/>
      <c r="AH39" s="24"/>
      <c r="AI39" s="20"/>
      <c r="AJ39" s="20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1:62" ht="18" customHeight="1">
      <c r="A40" s="15"/>
      <c r="B40" s="53" t="s">
        <v>49</v>
      </c>
      <c r="C40" s="26">
        <f t="shared" ref="C40:AB40" si="20">+C41+C54+C55</f>
        <v>1587</v>
      </c>
      <c r="D40" s="26">
        <f t="shared" si="20"/>
        <v>325.40000000000003</v>
      </c>
      <c r="E40" s="26">
        <f t="shared" si="20"/>
        <v>0</v>
      </c>
      <c r="F40" s="26">
        <f t="shared" si="20"/>
        <v>30.2</v>
      </c>
      <c r="G40" s="26">
        <f t="shared" si="20"/>
        <v>0</v>
      </c>
      <c r="H40" s="26">
        <f t="shared" si="20"/>
        <v>2700</v>
      </c>
      <c r="I40" s="26">
        <f t="shared" si="20"/>
        <v>40.299999999999997</v>
      </c>
      <c r="J40" s="26">
        <f t="shared" si="20"/>
        <v>154.5</v>
      </c>
      <c r="K40" s="26">
        <f t="shared" si="20"/>
        <v>1023.3</v>
      </c>
      <c r="L40" s="26">
        <f t="shared" si="20"/>
        <v>211.9</v>
      </c>
      <c r="M40" s="26">
        <f t="shared" si="20"/>
        <v>123.8</v>
      </c>
      <c r="N40" s="26">
        <f t="shared" si="20"/>
        <v>40.6</v>
      </c>
      <c r="O40" s="27">
        <f>+O41+O54+O55</f>
        <v>6237</v>
      </c>
      <c r="P40" s="26">
        <f t="shared" si="20"/>
        <v>474.20000000000005</v>
      </c>
      <c r="Q40" s="26">
        <f t="shared" si="20"/>
        <v>880.9</v>
      </c>
      <c r="R40" s="26">
        <f t="shared" si="20"/>
        <v>191.9</v>
      </c>
      <c r="S40" s="26">
        <f t="shared" si="20"/>
        <v>646.70000000000005</v>
      </c>
      <c r="T40" s="26">
        <f t="shared" si="20"/>
        <v>1351.5</v>
      </c>
      <c r="U40" s="26">
        <f t="shared" si="20"/>
        <v>3346.6</v>
      </c>
      <c r="V40" s="26">
        <f t="shared" si="20"/>
        <v>133.30000000000001</v>
      </c>
      <c r="W40" s="26">
        <f t="shared" si="20"/>
        <v>4.7</v>
      </c>
      <c r="X40" s="26">
        <f t="shared" si="20"/>
        <v>358.5</v>
      </c>
      <c r="Y40" s="26">
        <f t="shared" si="20"/>
        <v>20.9</v>
      </c>
      <c r="Z40" s="26">
        <f t="shared" si="20"/>
        <v>655.80000000000007</v>
      </c>
      <c r="AA40" s="26">
        <f t="shared" si="20"/>
        <v>379.79999999999995</v>
      </c>
      <c r="AB40" s="27">
        <f t="shared" si="20"/>
        <v>8444.7999999999993</v>
      </c>
      <c r="AC40" s="26">
        <f t="shared" si="1"/>
        <v>2207.7999999999993</v>
      </c>
      <c r="AD40" s="38">
        <f>+AC40/O40*100</f>
        <v>35.398428731762053</v>
      </c>
      <c r="AE40" s="24"/>
      <c r="AF40" s="24"/>
      <c r="AG40" s="24"/>
      <c r="AH40" s="24"/>
      <c r="AI40" s="20"/>
      <c r="AJ40" s="20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1:62" ht="18" customHeight="1">
      <c r="A41" s="15"/>
      <c r="B41" s="25" t="s">
        <v>50</v>
      </c>
      <c r="C41" s="26">
        <f t="shared" ref="C41:AB41" si="21">+C42+C46+C53</f>
        <v>1586.9</v>
      </c>
      <c r="D41" s="26">
        <f t="shared" si="21"/>
        <v>325.3</v>
      </c>
      <c r="E41" s="26">
        <f t="shared" si="21"/>
        <v>0</v>
      </c>
      <c r="F41" s="26">
        <f t="shared" si="21"/>
        <v>30.2</v>
      </c>
      <c r="G41" s="26">
        <f t="shared" si="21"/>
        <v>0</v>
      </c>
      <c r="H41" s="26">
        <f t="shared" si="21"/>
        <v>2700</v>
      </c>
      <c r="I41" s="26">
        <f t="shared" si="21"/>
        <v>40.299999999999997</v>
      </c>
      <c r="J41" s="26">
        <f t="shared" si="21"/>
        <v>154.5</v>
      </c>
      <c r="K41" s="26">
        <f t="shared" si="21"/>
        <v>1023.3</v>
      </c>
      <c r="L41" s="26">
        <f t="shared" si="21"/>
        <v>211.9</v>
      </c>
      <c r="M41" s="26">
        <f t="shared" si="21"/>
        <v>123.8</v>
      </c>
      <c r="N41" s="26">
        <f t="shared" si="21"/>
        <v>40.6</v>
      </c>
      <c r="O41" s="27">
        <f t="shared" si="21"/>
        <v>6236.8</v>
      </c>
      <c r="P41" s="26">
        <f t="shared" si="21"/>
        <v>474.20000000000005</v>
      </c>
      <c r="Q41" s="26">
        <f t="shared" si="21"/>
        <v>880.9</v>
      </c>
      <c r="R41" s="26">
        <f t="shared" si="21"/>
        <v>191.9</v>
      </c>
      <c r="S41" s="26">
        <f t="shared" si="21"/>
        <v>646.70000000000005</v>
      </c>
      <c r="T41" s="26">
        <f t="shared" si="21"/>
        <v>1351.5</v>
      </c>
      <c r="U41" s="26">
        <f t="shared" si="21"/>
        <v>3346.6</v>
      </c>
      <c r="V41" s="26">
        <f t="shared" si="21"/>
        <v>133.30000000000001</v>
      </c>
      <c r="W41" s="26">
        <f t="shared" si="21"/>
        <v>4.7</v>
      </c>
      <c r="X41" s="26">
        <f t="shared" si="21"/>
        <v>358.5</v>
      </c>
      <c r="Y41" s="26">
        <f t="shared" si="21"/>
        <v>20.9</v>
      </c>
      <c r="Z41" s="26">
        <f t="shared" si="21"/>
        <v>655.80000000000007</v>
      </c>
      <c r="AA41" s="26">
        <f t="shared" si="21"/>
        <v>379.79999999999995</v>
      </c>
      <c r="AB41" s="27">
        <f t="shared" si="21"/>
        <v>8444.7999999999993</v>
      </c>
      <c r="AC41" s="26">
        <f t="shared" si="1"/>
        <v>2207.9999999999991</v>
      </c>
      <c r="AD41" s="38">
        <f>+AC41/O41*100</f>
        <v>35.402770651616201</v>
      </c>
      <c r="AE41" s="24"/>
      <c r="AF41" s="24"/>
      <c r="AG41" s="24"/>
      <c r="AH41" s="24"/>
      <c r="AI41" s="20"/>
      <c r="AJ41" s="20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1:62" ht="18" customHeight="1">
      <c r="A42" s="15"/>
      <c r="B42" s="61" t="s">
        <v>51</v>
      </c>
      <c r="C42" s="26">
        <f t="shared" ref="C42:AB42" si="22">SUM(C43:C45)</f>
        <v>0</v>
      </c>
      <c r="D42" s="26">
        <f t="shared" si="22"/>
        <v>0</v>
      </c>
      <c r="E42" s="26">
        <f t="shared" si="22"/>
        <v>0</v>
      </c>
      <c r="F42" s="26">
        <f t="shared" si="22"/>
        <v>0</v>
      </c>
      <c r="G42" s="26">
        <f t="shared" si="22"/>
        <v>0</v>
      </c>
      <c r="H42" s="26">
        <f t="shared" si="22"/>
        <v>2700</v>
      </c>
      <c r="I42" s="26">
        <f t="shared" si="22"/>
        <v>0</v>
      </c>
      <c r="J42" s="26">
        <f t="shared" si="22"/>
        <v>0</v>
      </c>
      <c r="K42" s="26">
        <f t="shared" si="22"/>
        <v>1023.3</v>
      </c>
      <c r="L42" s="26">
        <f t="shared" si="22"/>
        <v>0</v>
      </c>
      <c r="M42" s="26">
        <f t="shared" si="22"/>
        <v>17.2</v>
      </c>
      <c r="N42" s="26">
        <f t="shared" si="22"/>
        <v>0</v>
      </c>
      <c r="O42" s="27">
        <f t="shared" si="22"/>
        <v>3740.5</v>
      </c>
      <c r="P42" s="26">
        <f t="shared" si="22"/>
        <v>0</v>
      </c>
      <c r="Q42" s="26">
        <f t="shared" si="22"/>
        <v>0</v>
      </c>
      <c r="R42" s="26">
        <f t="shared" si="22"/>
        <v>0</v>
      </c>
      <c r="S42" s="26">
        <f t="shared" si="22"/>
        <v>0</v>
      </c>
      <c r="T42" s="26">
        <f t="shared" si="22"/>
        <v>0</v>
      </c>
      <c r="U42" s="26">
        <f t="shared" si="22"/>
        <v>3150</v>
      </c>
      <c r="V42" s="26">
        <f t="shared" si="22"/>
        <v>0</v>
      </c>
      <c r="W42" s="26">
        <f t="shared" si="22"/>
        <v>0</v>
      </c>
      <c r="X42" s="26">
        <f t="shared" si="22"/>
        <v>0</v>
      </c>
      <c r="Y42" s="26">
        <f t="shared" si="22"/>
        <v>0</v>
      </c>
      <c r="Z42" s="26">
        <f t="shared" si="22"/>
        <v>0</v>
      </c>
      <c r="AA42" s="26">
        <f t="shared" si="22"/>
        <v>0</v>
      </c>
      <c r="AB42" s="26">
        <f t="shared" si="22"/>
        <v>3150</v>
      </c>
      <c r="AC42" s="26">
        <f t="shared" si="1"/>
        <v>-590.5</v>
      </c>
      <c r="AD42" s="38">
        <f t="shared" ref="AD42:AD45" si="23">+AC42/O42*100</f>
        <v>-15.786659537494987</v>
      </c>
      <c r="AE42" s="24"/>
      <c r="AF42" s="24"/>
      <c r="AG42" s="24"/>
      <c r="AH42" s="24"/>
      <c r="AI42" s="20"/>
      <c r="AJ42" s="20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ht="18" customHeight="1">
      <c r="A43" s="15"/>
      <c r="B43" s="35" t="s">
        <v>52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2700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3">
        <f>SUM(C43:N43)</f>
        <v>2700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f>+[1]PP!U79</f>
        <v>3150</v>
      </c>
      <c r="V43" s="39">
        <f>+[1]PP!V79</f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3">
        <f>SUM(P43:AA43)</f>
        <v>3150</v>
      </c>
      <c r="AC43" s="30">
        <f t="shared" si="1"/>
        <v>450</v>
      </c>
      <c r="AD43" s="33">
        <f t="shared" si="23"/>
        <v>16.666666666666664</v>
      </c>
      <c r="AE43" s="24"/>
      <c r="AF43" s="24"/>
      <c r="AG43" s="24"/>
      <c r="AH43" s="24"/>
      <c r="AI43" s="20"/>
      <c r="AJ43" s="20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1:62" ht="18" customHeight="1">
      <c r="A44" s="15"/>
      <c r="B44" s="35" t="s">
        <v>53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3">
        <f>SUM(C44:N44)</f>
        <v>0</v>
      </c>
      <c r="P44" s="39">
        <f>+[1]PP!P79</f>
        <v>0</v>
      </c>
      <c r="Q44" s="39">
        <f>+[1]PP!Q79</f>
        <v>0</v>
      </c>
      <c r="R44" s="39">
        <f>+[1]PP!R79</f>
        <v>0</v>
      </c>
      <c r="S44" s="39">
        <f>+[1]PP!S79</f>
        <v>0</v>
      </c>
      <c r="T44" s="39">
        <f>+[1]PP!T79</f>
        <v>0</v>
      </c>
      <c r="U44" s="39">
        <v>0</v>
      </c>
      <c r="V44" s="39">
        <f>+[1]PP!V79</f>
        <v>0</v>
      </c>
      <c r="W44" s="39">
        <f>+[1]PP!W79</f>
        <v>0</v>
      </c>
      <c r="X44" s="39">
        <f>+[1]PP!X79</f>
        <v>0</v>
      </c>
      <c r="Y44" s="39">
        <f>+[1]PP!Y79</f>
        <v>0</v>
      </c>
      <c r="Z44" s="39">
        <f>+[1]PP!Z79</f>
        <v>0</v>
      </c>
      <c r="AA44" s="39">
        <f>+[1]PP!AA79</f>
        <v>0</v>
      </c>
      <c r="AB44" s="33">
        <f>SUM(P44:AA44)</f>
        <v>0</v>
      </c>
      <c r="AC44" s="30">
        <f t="shared" si="1"/>
        <v>0</v>
      </c>
      <c r="AD44" s="59">
        <v>0</v>
      </c>
      <c r="AE44" s="24"/>
      <c r="AF44" s="24"/>
      <c r="AG44" s="24"/>
      <c r="AH44" s="24"/>
      <c r="AI44" s="20"/>
      <c r="AJ44" s="20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1:62" ht="18" customHeight="1">
      <c r="A45" s="15"/>
      <c r="B45" s="35" t="s">
        <v>54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1023.3</v>
      </c>
      <c r="L45" s="39">
        <v>0</v>
      </c>
      <c r="M45" s="39">
        <v>17.2</v>
      </c>
      <c r="N45" s="39">
        <v>0</v>
      </c>
      <c r="O45" s="33">
        <f>SUM(C45:N45)</f>
        <v>1040.5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3">
        <f>SUM(P45:AA45)</f>
        <v>0</v>
      </c>
      <c r="AC45" s="30">
        <f t="shared" si="1"/>
        <v>-1040.5</v>
      </c>
      <c r="AD45" s="33">
        <f t="shared" si="23"/>
        <v>-100</v>
      </c>
      <c r="AE45" s="24"/>
      <c r="AF45" s="24"/>
      <c r="AG45" s="24"/>
      <c r="AH45" s="24"/>
      <c r="AI45" s="20"/>
      <c r="AJ45" s="20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1:62" ht="18" customHeight="1">
      <c r="A46" s="15"/>
      <c r="B46" s="28" t="s">
        <v>55</v>
      </c>
      <c r="C46" s="26">
        <f t="shared" ref="C46:AB46" si="24">SUM(C47:C52)</f>
        <v>1586.9</v>
      </c>
      <c r="D46" s="26">
        <f t="shared" si="24"/>
        <v>325.3</v>
      </c>
      <c r="E46" s="26">
        <f t="shared" si="24"/>
        <v>0</v>
      </c>
      <c r="F46" s="26">
        <f t="shared" si="24"/>
        <v>30.2</v>
      </c>
      <c r="G46" s="26">
        <f t="shared" si="24"/>
        <v>0</v>
      </c>
      <c r="H46" s="26">
        <f t="shared" si="24"/>
        <v>0</v>
      </c>
      <c r="I46" s="26">
        <f t="shared" si="24"/>
        <v>40.299999999999997</v>
      </c>
      <c r="J46" s="26">
        <f t="shared" si="24"/>
        <v>154.5</v>
      </c>
      <c r="K46" s="26">
        <f t="shared" si="24"/>
        <v>0</v>
      </c>
      <c r="L46" s="26">
        <f t="shared" si="24"/>
        <v>211.9</v>
      </c>
      <c r="M46" s="26">
        <f t="shared" si="24"/>
        <v>106.6</v>
      </c>
      <c r="N46" s="26">
        <f t="shared" si="24"/>
        <v>40.6</v>
      </c>
      <c r="O46" s="26">
        <f>SUM(O47:O52)</f>
        <v>2496.3000000000002</v>
      </c>
      <c r="P46" s="26">
        <f t="shared" si="24"/>
        <v>474.20000000000005</v>
      </c>
      <c r="Q46" s="26">
        <f t="shared" si="24"/>
        <v>880.9</v>
      </c>
      <c r="R46" s="26">
        <f t="shared" si="24"/>
        <v>191.9</v>
      </c>
      <c r="S46" s="26">
        <f t="shared" si="24"/>
        <v>646.70000000000005</v>
      </c>
      <c r="T46" s="26">
        <f t="shared" si="24"/>
        <v>1351.5</v>
      </c>
      <c r="U46" s="26">
        <f t="shared" si="24"/>
        <v>196.6</v>
      </c>
      <c r="V46" s="26">
        <f t="shared" si="24"/>
        <v>133.30000000000001</v>
      </c>
      <c r="W46" s="26">
        <f t="shared" si="24"/>
        <v>4.7</v>
      </c>
      <c r="X46" s="26">
        <f t="shared" si="24"/>
        <v>358.5</v>
      </c>
      <c r="Y46" s="26">
        <f t="shared" si="24"/>
        <v>20.9</v>
      </c>
      <c r="Z46" s="26">
        <f t="shared" si="24"/>
        <v>655.80000000000007</v>
      </c>
      <c r="AA46" s="26">
        <f t="shared" si="24"/>
        <v>379.79999999999995</v>
      </c>
      <c r="AB46" s="26">
        <f t="shared" si="24"/>
        <v>5294.7999999999993</v>
      </c>
      <c r="AC46" s="26">
        <f t="shared" si="1"/>
        <v>2798.4999999999991</v>
      </c>
      <c r="AD46" s="38">
        <f>+AC46/O46*100</f>
        <v>112.10591675680001</v>
      </c>
      <c r="AE46" s="24"/>
      <c r="AF46" s="24"/>
      <c r="AG46" s="24"/>
      <c r="AH46" s="24"/>
      <c r="AI46" s="20"/>
      <c r="AJ46" s="20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1:62" ht="18" customHeight="1">
      <c r="A47" s="15"/>
      <c r="B47" s="35" t="s">
        <v>56</v>
      </c>
      <c r="C47" s="62">
        <v>303.2</v>
      </c>
      <c r="D47" s="62">
        <v>2.5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50.7</v>
      </c>
      <c r="M47" s="62">
        <v>43.7</v>
      </c>
      <c r="N47" s="62">
        <v>0</v>
      </c>
      <c r="O47" s="33">
        <f t="shared" ref="O47:O55" si="25">SUM(C47:N47)</f>
        <v>400.09999999999997</v>
      </c>
      <c r="P47" s="62">
        <v>0</v>
      </c>
      <c r="Q47" s="62">
        <v>158.6</v>
      </c>
      <c r="R47" s="62">
        <v>0</v>
      </c>
      <c r="S47" s="62">
        <v>149.69999999999999</v>
      </c>
      <c r="T47" s="62">
        <v>314.60000000000002</v>
      </c>
      <c r="U47" s="62">
        <v>51.7</v>
      </c>
      <c r="V47" s="62">
        <v>42.7</v>
      </c>
      <c r="W47" s="62">
        <v>0</v>
      </c>
      <c r="X47" s="62">
        <v>33.1</v>
      </c>
      <c r="Y47" s="62">
        <v>0</v>
      </c>
      <c r="Z47" s="62">
        <v>60.5</v>
      </c>
      <c r="AA47" s="62">
        <v>25.9</v>
      </c>
      <c r="AB47" s="33">
        <f t="shared" ref="AB47:AB52" si="26">SUM(P47:AA47)</f>
        <v>836.80000000000007</v>
      </c>
      <c r="AC47" s="30">
        <f t="shared" si="1"/>
        <v>436.7000000000001</v>
      </c>
      <c r="AD47" s="30">
        <f>+AC47/O47*100</f>
        <v>109.1477130717321</v>
      </c>
      <c r="AE47" s="24"/>
      <c r="AF47" s="24"/>
      <c r="AG47" s="24"/>
      <c r="AH47" s="24"/>
      <c r="AI47" s="20"/>
      <c r="AJ47" s="20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1:62" ht="18" customHeight="1">
      <c r="A48" s="15"/>
      <c r="B48" s="35" t="s">
        <v>57</v>
      </c>
      <c r="C48" s="62">
        <v>0</v>
      </c>
      <c r="D48" s="62">
        <v>0</v>
      </c>
      <c r="E48" s="62">
        <v>0</v>
      </c>
      <c r="F48" s="62">
        <v>30.2</v>
      </c>
      <c r="G48" s="62">
        <v>0</v>
      </c>
      <c r="H48" s="62">
        <v>0</v>
      </c>
      <c r="I48" s="62">
        <v>40.299999999999997</v>
      </c>
      <c r="J48" s="62">
        <v>0</v>
      </c>
      <c r="K48" s="62">
        <v>0</v>
      </c>
      <c r="L48" s="62">
        <v>45.2</v>
      </c>
      <c r="M48" s="62">
        <v>0</v>
      </c>
      <c r="N48" s="62">
        <v>40.6</v>
      </c>
      <c r="O48" s="33">
        <f t="shared" si="25"/>
        <v>156.30000000000001</v>
      </c>
      <c r="P48" s="62">
        <v>5.0999999999999996</v>
      </c>
      <c r="Q48" s="62">
        <v>28.3</v>
      </c>
      <c r="R48" s="62">
        <v>191.9</v>
      </c>
      <c r="S48" s="62">
        <v>60.2</v>
      </c>
      <c r="T48" s="62">
        <v>130.69999999999999</v>
      </c>
      <c r="U48" s="62">
        <v>16.8</v>
      </c>
      <c r="V48" s="62">
        <v>13</v>
      </c>
      <c r="W48" s="62">
        <v>4.7</v>
      </c>
      <c r="X48" s="62">
        <v>9.3000000000000007</v>
      </c>
      <c r="Y48" s="62">
        <v>20.9</v>
      </c>
      <c r="Z48" s="62">
        <v>1.6</v>
      </c>
      <c r="AA48" s="62">
        <v>261.7</v>
      </c>
      <c r="AB48" s="33">
        <f t="shared" si="26"/>
        <v>744.2</v>
      </c>
      <c r="AC48" s="58">
        <f t="shared" si="1"/>
        <v>587.90000000000009</v>
      </c>
      <c r="AD48" s="30">
        <f>+AC48/O48*100</f>
        <v>376.1356365962892</v>
      </c>
      <c r="AE48" s="24"/>
      <c r="AF48" s="24"/>
      <c r="AG48" s="24"/>
      <c r="AH48" s="24"/>
      <c r="AI48" s="20"/>
      <c r="AJ48" s="20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1:62" ht="18" customHeight="1">
      <c r="A49" s="15"/>
      <c r="B49" s="35" t="s">
        <v>58</v>
      </c>
      <c r="C49" s="62">
        <v>1283.7</v>
      </c>
      <c r="D49" s="62">
        <v>322.8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154.5</v>
      </c>
      <c r="K49" s="62">
        <v>0</v>
      </c>
      <c r="L49" s="62">
        <v>116</v>
      </c>
      <c r="M49" s="62">
        <v>62.9</v>
      </c>
      <c r="N49" s="62">
        <v>0</v>
      </c>
      <c r="O49" s="33">
        <f t="shared" si="25"/>
        <v>1939.9</v>
      </c>
      <c r="P49" s="62">
        <v>469.1</v>
      </c>
      <c r="Q49" s="62">
        <v>694</v>
      </c>
      <c r="R49" s="62">
        <v>0</v>
      </c>
      <c r="S49" s="62">
        <v>436.8</v>
      </c>
      <c r="T49" s="62">
        <v>906.2</v>
      </c>
      <c r="U49" s="62">
        <v>128.1</v>
      </c>
      <c r="V49" s="62">
        <v>77.599999999999994</v>
      </c>
      <c r="W49" s="62">
        <v>0</v>
      </c>
      <c r="X49" s="62">
        <v>316.10000000000002</v>
      </c>
      <c r="Y49" s="62">
        <v>0</v>
      </c>
      <c r="Z49" s="62">
        <v>593.70000000000005</v>
      </c>
      <c r="AA49" s="62">
        <v>92.2</v>
      </c>
      <c r="AB49" s="33">
        <f t="shared" si="26"/>
        <v>3713.7999999999993</v>
      </c>
      <c r="AC49" s="30">
        <f t="shared" si="1"/>
        <v>1773.8999999999992</v>
      </c>
      <c r="AD49" s="30">
        <f>+AC49/O49*100</f>
        <v>91.442857879272083</v>
      </c>
      <c r="AE49" s="24"/>
      <c r="AF49" s="24"/>
      <c r="AG49" s="24"/>
      <c r="AH49" s="24"/>
      <c r="AI49" s="20"/>
      <c r="AJ49" s="20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1:62" ht="18" customHeight="1">
      <c r="A50" s="15"/>
      <c r="B50" s="35" t="s">
        <v>59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33">
        <f t="shared" si="25"/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33">
        <f t="shared" si="26"/>
        <v>0</v>
      </c>
      <c r="AC50" s="58">
        <f t="shared" si="1"/>
        <v>0</v>
      </c>
      <c r="AD50" s="58">
        <v>0</v>
      </c>
      <c r="AE50" s="24"/>
      <c r="AF50" s="24"/>
      <c r="AG50" s="24"/>
      <c r="AH50" s="24"/>
      <c r="AI50" s="20"/>
      <c r="AJ50" s="20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ht="18" customHeight="1">
      <c r="A51" s="15"/>
      <c r="B51" s="35" t="s">
        <v>60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33">
        <f t="shared" si="25"/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33">
        <f t="shared" si="26"/>
        <v>0</v>
      </c>
      <c r="AC51" s="58">
        <f t="shared" si="1"/>
        <v>0</v>
      </c>
      <c r="AD51" s="58">
        <v>0</v>
      </c>
      <c r="AE51" s="24"/>
      <c r="AF51" s="24"/>
      <c r="AG51" s="24"/>
      <c r="AH51" s="24"/>
      <c r="AI51" s="20"/>
      <c r="AJ51" s="20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1:62" ht="18" customHeight="1">
      <c r="A52" s="15"/>
      <c r="B52" s="35" t="s">
        <v>61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33">
        <f t="shared" si="25"/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33">
        <f t="shared" si="26"/>
        <v>0</v>
      </c>
      <c r="AC52" s="58">
        <f t="shared" si="1"/>
        <v>0</v>
      </c>
      <c r="AD52" s="59">
        <v>0</v>
      </c>
      <c r="AE52" s="24"/>
      <c r="AF52" s="24"/>
      <c r="AG52" s="24"/>
      <c r="AH52" s="24"/>
      <c r="AI52" s="20"/>
      <c r="AJ52" s="20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ht="18" customHeight="1">
      <c r="A53" s="15"/>
      <c r="B53" s="28" t="s">
        <v>62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38">
        <f t="shared" si="25"/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4">
        <v>0</v>
      </c>
      <c r="AC53" s="65">
        <f t="shared" si="1"/>
        <v>0</v>
      </c>
      <c r="AD53" s="59">
        <v>0</v>
      </c>
      <c r="AE53" s="24"/>
      <c r="AF53" s="24"/>
      <c r="AG53" s="24"/>
      <c r="AH53" s="24"/>
      <c r="AI53" s="20"/>
      <c r="AJ53" s="20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1:62" ht="18" customHeight="1">
      <c r="A54" s="15"/>
      <c r="B54" s="53" t="s">
        <v>63</v>
      </c>
      <c r="C54" s="66">
        <v>0.1</v>
      </c>
      <c r="D54" s="66">
        <v>0.1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38">
        <f t="shared" si="25"/>
        <v>0.2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38">
        <f>SUM(P54:AA54)</f>
        <v>0</v>
      </c>
      <c r="AC54" s="67">
        <f t="shared" si="1"/>
        <v>-0.2</v>
      </c>
      <c r="AD54" s="38">
        <f>+AC49/O49*100</f>
        <v>91.442857879272083</v>
      </c>
      <c r="AE54" s="24"/>
      <c r="AF54" s="24"/>
      <c r="AG54" s="24"/>
      <c r="AH54" s="24"/>
      <c r="AI54" s="20"/>
      <c r="AJ54" s="20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1:62" ht="18" customHeight="1">
      <c r="A55" s="15"/>
      <c r="B55" s="53" t="s">
        <v>64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38">
        <f t="shared" si="25"/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38">
        <f>SUM(P55:AA55)</f>
        <v>0</v>
      </c>
      <c r="AC55" s="68">
        <f t="shared" si="1"/>
        <v>0</v>
      </c>
      <c r="AD55" s="59">
        <v>0</v>
      </c>
      <c r="AE55" s="24"/>
      <c r="AF55" s="24"/>
      <c r="AG55" s="24"/>
      <c r="AH55" s="24"/>
      <c r="AI55" s="20"/>
      <c r="AJ55" s="20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1:62" ht="18" customHeight="1">
      <c r="A56" s="15"/>
      <c r="B56" s="53" t="s">
        <v>65</v>
      </c>
      <c r="C56" s="26">
        <f>+C57+C58</f>
        <v>0</v>
      </c>
      <c r="D56" s="26">
        <f t="shared" ref="D56:AB56" si="27">+D57+D58</f>
        <v>0</v>
      </c>
      <c r="E56" s="26">
        <f t="shared" si="27"/>
        <v>6.7</v>
      </c>
      <c r="F56" s="26">
        <f t="shared" si="27"/>
        <v>0</v>
      </c>
      <c r="G56" s="26">
        <f t="shared" si="27"/>
        <v>1.1000000000000001</v>
      </c>
      <c r="H56" s="26">
        <f t="shared" si="27"/>
        <v>0.2</v>
      </c>
      <c r="I56" s="26">
        <f t="shared" si="27"/>
        <v>0</v>
      </c>
      <c r="J56" s="26">
        <f t="shared" si="27"/>
        <v>0</v>
      </c>
      <c r="K56" s="26">
        <f t="shared" si="27"/>
        <v>11.6</v>
      </c>
      <c r="L56" s="26">
        <f t="shared" si="27"/>
        <v>999.7</v>
      </c>
      <c r="M56" s="26">
        <f t="shared" si="27"/>
        <v>1001.6</v>
      </c>
      <c r="N56" s="26">
        <f t="shared" si="27"/>
        <v>1.1000000000000001</v>
      </c>
      <c r="O56" s="26">
        <f t="shared" si="27"/>
        <v>2022</v>
      </c>
      <c r="P56" s="26">
        <f t="shared" si="27"/>
        <v>0</v>
      </c>
      <c r="Q56" s="26">
        <f t="shared" si="27"/>
        <v>0</v>
      </c>
      <c r="R56" s="26">
        <f t="shared" si="27"/>
        <v>0</v>
      </c>
      <c r="S56" s="26">
        <f t="shared" si="27"/>
        <v>0</v>
      </c>
      <c r="T56" s="26">
        <f t="shared" si="27"/>
        <v>0</v>
      </c>
      <c r="U56" s="26">
        <f t="shared" si="27"/>
        <v>11.5</v>
      </c>
      <c r="V56" s="26">
        <f t="shared" si="27"/>
        <v>7.7</v>
      </c>
      <c r="W56" s="26">
        <f t="shared" si="27"/>
        <v>0.3</v>
      </c>
      <c r="X56" s="26">
        <f t="shared" si="27"/>
        <v>0</v>
      </c>
      <c r="Y56" s="26">
        <f t="shared" si="27"/>
        <v>0</v>
      </c>
      <c r="Z56" s="26">
        <f t="shared" si="27"/>
        <v>0.1</v>
      </c>
      <c r="AA56" s="26">
        <f t="shared" si="27"/>
        <v>0</v>
      </c>
      <c r="AB56" s="26">
        <f t="shared" si="27"/>
        <v>19.600000000000001</v>
      </c>
      <c r="AC56" s="26">
        <f t="shared" si="1"/>
        <v>-2002.4</v>
      </c>
      <c r="AD56" s="59">
        <v>0</v>
      </c>
      <c r="AE56" s="24"/>
      <c r="AF56" s="24"/>
      <c r="AG56" s="24"/>
      <c r="AH56" s="24"/>
      <c r="AI56" s="20"/>
      <c r="AJ56" s="20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62" ht="18" customHeight="1">
      <c r="A57" s="15"/>
      <c r="B57" s="69" t="s">
        <v>66</v>
      </c>
      <c r="C57" s="50">
        <f>+[1]PP!C87</f>
        <v>0</v>
      </c>
      <c r="D57" s="50">
        <f>+[1]PP!D87</f>
        <v>0</v>
      </c>
      <c r="E57" s="50">
        <f>+[1]PP!E87</f>
        <v>6.7</v>
      </c>
      <c r="F57" s="50">
        <f>+[1]PP!F87</f>
        <v>0</v>
      </c>
      <c r="G57" s="50">
        <f>+[1]PP!G87</f>
        <v>1.1000000000000001</v>
      </c>
      <c r="H57" s="50">
        <f>+[1]PP!H87</f>
        <v>0.2</v>
      </c>
      <c r="I57" s="50">
        <f>+[1]PP!I87</f>
        <v>0</v>
      </c>
      <c r="J57" s="50">
        <f>+[1]PP!J87</f>
        <v>0</v>
      </c>
      <c r="K57" s="50">
        <f>+[1]PP!K87</f>
        <v>11.6</v>
      </c>
      <c r="L57" s="50">
        <f>+[1]PP!L87</f>
        <v>0.7</v>
      </c>
      <c r="M57" s="50">
        <f>+[1]PP!M87</f>
        <v>0</v>
      </c>
      <c r="N57" s="50">
        <f>+[1]PP!N87</f>
        <v>1.1000000000000001</v>
      </c>
      <c r="O57" s="50">
        <f>+[1]PP!O87</f>
        <v>21.400000000000002</v>
      </c>
      <c r="P57" s="50">
        <f>+[1]PP!P87</f>
        <v>0</v>
      </c>
      <c r="Q57" s="50">
        <f>+[1]PP!Q87</f>
        <v>0</v>
      </c>
      <c r="R57" s="50">
        <f>+[1]PP!R87</f>
        <v>0</v>
      </c>
      <c r="S57" s="50">
        <f>+[1]PP!S87</f>
        <v>0</v>
      </c>
      <c r="T57" s="50">
        <f>+[1]PP!T87</f>
        <v>0</v>
      </c>
      <c r="U57" s="50">
        <f>+[1]PP!U87</f>
        <v>11.5</v>
      </c>
      <c r="V57" s="50">
        <f>+[1]PP!V87</f>
        <v>7.7</v>
      </c>
      <c r="W57" s="50">
        <f>+[1]PP!W87</f>
        <v>0.3</v>
      </c>
      <c r="X57" s="50">
        <f>+[1]PP!X87</f>
        <v>0</v>
      </c>
      <c r="Y57" s="50">
        <f>+[1]PP!Y87</f>
        <v>0</v>
      </c>
      <c r="Z57" s="50">
        <f>+[1]PP!Z87</f>
        <v>0.1</v>
      </c>
      <c r="AA57" s="50">
        <f>+[1]PP!AA87</f>
        <v>0</v>
      </c>
      <c r="AB57" s="33">
        <f t="shared" ref="AB57:AB58" si="28">SUM(P57:AA57)</f>
        <v>19.600000000000001</v>
      </c>
      <c r="AC57" s="30">
        <f t="shared" si="1"/>
        <v>-1.8000000000000007</v>
      </c>
      <c r="AD57" s="59">
        <v>0</v>
      </c>
      <c r="AE57" s="24"/>
      <c r="AF57" s="24"/>
      <c r="AG57" s="24"/>
      <c r="AH57" s="24"/>
      <c r="AI57" s="20"/>
      <c r="AJ57" s="20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62" ht="18" customHeight="1">
      <c r="A58" s="15"/>
      <c r="B58" s="70" t="s">
        <v>67</v>
      </c>
      <c r="C58" s="50">
        <f>+[1]PP!C88</f>
        <v>0</v>
      </c>
      <c r="D58" s="50">
        <f>+[1]PP!D88</f>
        <v>0</v>
      </c>
      <c r="E58" s="50">
        <f>+[1]PP!E88</f>
        <v>0</v>
      </c>
      <c r="F58" s="50">
        <f>+[1]PP!F88</f>
        <v>0</v>
      </c>
      <c r="G58" s="50">
        <f>+[1]PP!G88</f>
        <v>0</v>
      </c>
      <c r="H58" s="50">
        <f>+[1]PP!H88</f>
        <v>0</v>
      </c>
      <c r="I58" s="50">
        <f>+[1]PP!I88</f>
        <v>0</v>
      </c>
      <c r="J58" s="50">
        <f>+[1]PP!J88</f>
        <v>0</v>
      </c>
      <c r="K58" s="50">
        <f>+[1]PP!K88</f>
        <v>0</v>
      </c>
      <c r="L58" s="50">
        <f>+[1]PP!L88</f>
        <v>999</v>
      </c>
      <c r="M58" s="50">
        <f>+[1]PP!M88</f>
        <v>1001.6</v>
      </c>
      <c r="N58" s="50">
        <f>+[1]PP!N88</f>
        <v>0</v>
      </c>
      <c r="O58" s="50">
        <f>+[1]PP!O88</f>
        <v>2000.6</v>
      </c>
      <c r="P58" s="50">
        <f>+[1]PP!P88</f>
        <v>0</v>
      </c>
      <c r="Q58" s="50">
        <f>+[1]PP!Q88</f>
        <v>0</v>
      </c>
      <c r="R58" s="50">
        <f>+[1]PP!R88</f>
        <v>0</v>
      </c>
      <c r="S58" s="50">
        <f>+[1]PP!S88</f>
        <v>0</v>
      </c>
      <c r="T58" s="50">
        <f>+[1]PP!T88</f>
        <v>0</v>
      </c>
      <c r="U58" s="50">
        <f>+[1]PP!U88</f>
        <v>0</v>
      </c>
      <c r="V58" s="50">
        <f>+[1]PP!V88</f>
        <v>0</v>
      </c>
      <c r="W58" s="50">
        <f>+[1]PP!W88</f>
        <v>0</v>
      </c>
      <c r="X58" s="50">
        <f>+[1]PP!X88</f>
        <v>0</v>
      </c>
      <c r="Y58" s="50">
        <f>+[1]PP!Y88</f>
        <v>0</v>
      </c>
      <c r="Z58" s="50">
        <f>+[1]PP!Z88</f>
        <v>0</v>
      </c>
      <c r="AA58" s="50">
        <f>+[1]PP!Y88</f>
        <v>0</v>
      </c>
      <c r="AB58" s="33">
        <f t="shared" si="28"/>
        <v>0</v>
      </c>
      <c r="AC58" s="30">
        <f t="shared" si="1"/>
        <v>-2000.6</v>
      </c>
      <c r="AD58" s="59">
        <v>0</v>
      </c>
      <c r="AE58" s="24"/>
      <c r="AF58" s="24"/>
      <c r="AG58" s="24"/>
      <c r="AH58" s="24"/>
      <c r="AI58" s="20"/>
      <c r="AJ58" s="20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ht="21" customHeight="1" thickBot="1">
      <c r="A59" s="15"/>
      <c r="B59" s="71" t="s">
        <v>68</v>
      </c>
      <c r="C59" s="72">
        <f t="shared" ref="C59:AA59" si="29">+C56+C8</f>
        <v>3846.2000000000003</v>
      </c>
      <c r="D59" s="72">
        <f t="shared" si="29"/>
        <v>2157.9</v>
      </c>
      <c r="E59" s="72">
        <f t="shared" si="29"/>
        <v>1883.4</v>
      </c>
      <c r="F59" s="72">
        <f t="shared" si="29"/>
        <v>1763.1000000000001</v>
      </c>
      <c r="G59" s="72">
        <f t="shared" si="29"/>
        <v>1995.1</v>
      </c>
      <c r="H59" s="72">
        <f t="shared" si="29"/>
        <v>4529</v>
      </c>
      <c r="I59" s="72">
        <f t="shared" si="29"/>
        <v>1971.1000000000001</v>
      </c>
      <c r="J59" s="72">
        <f t="shared" si="29"/>
        <v>2337.5</v>
      </c>
      <c r="K59" s="72">
        <f t="shared" si="29"/>
        <v>2886.9999999999995</v>
      </c>
      <c r="L59" s="72">
        <f t="shared" si="29"/>
        <v>3098.7</v>
      </c>
      <c r="M59" s="72">
        <f t="shared" si="29"/>
        <v>2943.1000000000004</v>
      </c>
      <c r="N59" s="72">
        <f t="shared" si="29"/>
        <v>5229.1000000000004</v>
      </c>
      <c r="O59" s="72">
        <f t="shared" si="29"/>
        <v>34641.199999999997</v>
      </c>
      <c r="P59" s="72">
        <f t="shared" si="29"/>
        <v>2624.3999999999996</v>
      </c>
      <c r="Q59" s="72">
        <f t="shared" si="29"/>
        <v>2569.9</v>
      </c>
      <c r="R59" s="72">
        <f t="shared" si="29"/>
        <v>2393.8000000000002</v>
      </c>
      <c r="S59" s="72">
        <f t="shared" si="29"/>
        <v>2600.5</v>
      </c>
      <c r="T59" s="72">
        <f t="shared" si="29"/>
        <v>3573</v>
      </c>
      <c r="U59" s="72">
        <f t="shared" si="29"/>
        <v>5485.2999999999993</v>
      </c>
      <c r="V59" s="72">
        <f t="shared" si="29"/>
        <v>2232.8000000000002</v>
      </c>
      <c r="W59" s="72">
        <f t="shared" si="29"/>
        <v>2044.5000000000002</v>
      </c>
      <c r="X59" s="72">
        <f t="shared" si="29"/>
        <v>2824.4999999999995</v>
      </c>
      <c r="Y59" s="72">
        <f t="shared" si="29"/>
        <v>2110.5</v>
      </c>
      <c r="Z59" s="72">
        <f t="shared" si="29"/>
        <v>2291.1</v>
      </c>
      <c r="AA59" s="72">
        <f t="shared" si="29"/>
        <v>2138.2999999999997</v>
      </c>
      <c r="AB59" s="72">
        <f>+AB56+AB8</f>
        <v>32888.6</v>
      </c>
      <c r="AC59" s="72">
        <f t="shared" si="1"/>
        <v>-1752.5999999999985</v>
      </c>
      <c r="AD59" s="73">
        <f t="shared" ref="AD59:AD65" si="30">+AC59/O59*100</f>
        <v>-5.0592935579598821</v>
      </c>
      <c r="AE59" s="24"/>
      <c r="AF59" s="24"/>
      <c r="AG59" s="24"/>
      <c r="AH59" s="24"/>
      <c r="AI59" s="20"/>
      <c r="AJ59" s="20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1:62" ht="18" customHeight="1" thickTop="1">
      <c r="A60" s="15"/>
      <c r="B60" s="25" t="s">
        <v>69</v>
      </c>
      <c r="C60" s="26">
        <f>+[1]PP!C90</f>
        <v>41.1</v>
      </c>
      <c r="D60" s="26">
        <f>+[1]PP!D90</f>
        <v>29</v>
      </c>
      <c r="E60" s="26">
        <f>+[1]PP!E90</f>
        <v>68.599999999999994</v>
      </c>
      <c r="F60" s="26">
        <f>+[1]PP!F90</f>
        <v>7.6</v>
      </c>
      <c r="G60" s="26">
        <f>+[1]PP!G90</f>
        <v>23.2</v>
      </c>
      <c r="H60" s="26">
        <f>+[1]PP!H90</f>
        <v>44.9</v>
      </c>
      <c r="I60" s="26">
        <f>+[1]PP!I90</f>
        <v>14</v>
      </c>
      <c r="J60" s="26">
        <f>+[1]PP!J90</f>
        <v>62.3</v>
      </c>
      <c r="K60" s="26">
        <f>+[1]PP!K90</f>
        <v>5.9</v>
      </c>
      <c r="L60" s="26">
        <f>+[1]PP!L90</f>
        <v>60.6</v>
      </c>
      <c r="M60" s="26">
        <f>+[1]PP!M90</f>
        <v>2.2999999999999998</v>
      </c>
      <c r="N60" s="26">
        <f>+[1]PP!N90</f>
        <v>605.6</v>
      </c>
      <c r="O60" s="38">
        <f>SUM(C60:N60)</f>
        <v>965.1</v>
      </c>
      <c r="P60" s="26">
        <f>+[1]PP!P90</f>
        <v>33.1</v>
      </c>
      <c r="Q60" s="26">
        <f>+[1]PP!Q90</f>
        <v>31.7</v>
      </c>
      <c r="R60" s="26">
        <f>+[1]PP!R90</f>
        <v>49.1</v>
      </c>
      <c r="S60" s="26">
        <f>+[1]PP!S90</f>
        <v>211.5</v>
      </c>
      <c r="T60" s="26">
        <f>+[1]PP!T90</f>
        <v>8.9</v>
      </c>
      <c r="U60" s="26">
        <f>+[1]PP!U90</f>
        <v>11.1</v>
      </c>
      <c r="V60" s="26">
        <f>+[1]PP!V90</f>
        <v>92.7</v>
      </c>
      <c r="W60" s="26">
        <f>+[1]PP!W90</f>
        <v>49.8</v>
      </c>
      <c r="X60" s="26">
        <f>+[1]PP!X90</f>
        <v>211.4</v>
      </c>
      <c r="Y60" s="26">
        <f>+[1]PP!Y90</f>
        <v>53.1</v>
      </c>
      <c r="Z60" s="26">
        <f>+[1]PP!Z90</f>
        <v>10.199999999999999</v>
      </c>
      <c r="AA60" s="26">
        <f>+[1]PP!AA90</f>
        <v>275.8</v>
      </c>
      <c r="AB60" s="38">
        <f>SUM(P60:AA60)</f>
        <v>1038.4000000000001</v>
      </c>
      <c r="AC60" s="37">
        <f t="shared" si="1"/>
        <v>73.300000000000068</v>
      </c>
      <c r="AD60" s="38">
        <f t="shared" si="30"/>
        <v>7.5950678686146578</v>
      </c>
      <c r="AE60" s="24"/>
      <c r="AF60" s="24"/>
      <c r="AG60" s="24"/>
      <c r="AH60" s="24"/>
      <c r="AI60" s="24"/>
      <c r="AJ60" s="20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  <row r="61" spans="1:62" ht="18" customHeight="1">
      <c r="A61" s="15"/>
      <c r="B61" s="25" t="s">
        <v>70</v>
      </c>
      <c r="C61" s="74">
        <f t="shared" ref="C61:AB61" si="31">+C65+C62</f>
        <v>7393.4</v>
      </c>
      <c r="D61" s="74">
        <f t="shared" si="31"/>
        <v>90867.299999999988</v>
      </c>
      <c r="E61" s="74">
        <f t="shared" si="31"/>
        <v>230.5</v>
      </c>
      <c r="F61" s="74">
        <f t="shared" si="31"/>
        <v>172.1</v>
      </c>
      <c r="G61" s="74">
        <f t="shared" si="31"/>
        <v>712.19999999999993</v>
      </c>
      <c r="H61" s="74">
        <f t="shared" si="31"/>
        <v>223.70000000000002</v>
      </c>
      <c r="I61" s="74">
        <f t="shared" si="31"/>
        <v>65497.599999999999</v>
      </c>
      <c r="J61" s="74">
        <f t="shared" si="31"/>
        <v>10094.5</v>
      </c>
      <c r="K61" s="74">
        <f t="shared" si="31"/>
        <v>393</v>
      </c>
      <c r="L61" s="74">
        <f t="shared" si="31"/>
        <v>5378.3</v>
      </c>
      <c r="M61" s="74">
        <f t="shared" si="31"/>
        <v>6543.2</v>
      </c>
      <c r="N61" s="74">
        <f t="shared" si="31"/>
        <v>30039.9</v>
      </c>
      <c r="O61" s="74">
        <f t="shared" si="31"/>
        <v>217545.7</v>
      </c>
      <c r="P61" s="74">
        <f t="shared" si="31"/>
        <v>23722</v>
      </c>
      <c r="Q61" s="74">
        <f t="shared" si="31"/>
        <v>19857.099999999999</v>
      </c>
      <c r="R61" s="74">
        <f t="shared" si="31"/>
        <v>154.19999999999999</v>
      </c>
      <c r="S61" s="74">
        <f t="shared" si="31"/>
        <v>9388.9</v>
      </c>
      <c r="T61" s="74">
        <f t="shared" si="31"/>
        <v>12570.3</v>
      </c>
      <c r="U61" s="74">
        <f t="shared" si="31"/>
        <v>127735.7</v>
      </c>
      <c r="V61" s="74">
        <f t="shared" si="31"/>
        <v>1109.8</v>
      </c>
      <c r="W61" s="74">
        <f t="shared" si="31"/>
        <v>622.5</v>
      </c>
      <c r="X61" s="74">
        <f t="shared" si="31"/>
        <v>5951.1</v>
      </c>
      <c r="Y61" s="74">
        <f t="shared" si="31"/>
        <v>533.80000000000007</v>
      </c>
      <c r="Z61" s="74">
        <f t="shared" si="31"/>
        <v>15098.300000000001</v>
      </c>
      <c r="AA61" s="74">
        <f t="shared" si="31"/>
        <v>27575.5</v>
      </c>
      <c r="AB61" s="74">
        <f t="shared" si="31"/>
        <v>244319.2</v>
      </c>
      <c r="AC61" s="74">
        <f t="shared" si="1"/>
        <v>26773.5</v>
      </c>
      <c r="AD61" s="75">
        <f t="shared" si="30"/>
        <v>12.307069273260744</v>
      </c>
      <c r="AE61" s="24"/>
      <c r="AF61" s="24"/>
      <c r="AG61" s="24"/>
      <c r="AH61" s="24"/>
      <c r="AI61" s="20"/>
      <c r="AJ61" s="20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1:62" ht="18" customHeight="1">
      <c r="A62" s="15"/>
      <c r="B62" s="76" t="s">
        <v>71</v>
      </c>
      <c r="C62" s="77">
        <f t="shared" ref="C62:AA62" si="32">+C63</f>
        <v>0</v>
      </c>
      <c r="D62" s="77">
        <f t="shared" si="32"/>
        <v>32.9</v>
      </c>
      <c r="E62" s="77">
        <f t="shared" si="32"/>
        <v>0</v>
      </c>
      <c r="F62" s="77">
        <f t="shared" si="32"/>
        <v>0</v>
      </c>
      <c r="G62" s="77">
        <f t="shared" si="32"/>
        <v>0</v>
      </c>
      <c r="H62" s="77">
        <f t="shared" si="32"/>
        <v>0</v>
      </c>
      <c r="I62" s="77">
        <f t="shared" si="32"/>
        <v>30.7</v>
      </c>
      <c r="J62" s="77">
        <f t="shared" si="32"/>
        <v>31.6</v>
      </c>
      <c r="K62" s="77">
        <f t="shared" si="32"/>
        <v>42.5</v>
      </c>
      <c r="L62" s="77">
        <f t="shared" si="32"/>
        <v>31</v>
      </c>
      <c r="M62" s="77">
        <f t="shared" si="32"/>
        <v>0</v>
      </c>
      <c r="N62" s="77">
        <f>+N63+N64</f>
        <v>1281.3</v>
      </c>
      <c r="O62" s="77">
        <f>+O63+O64</f>
        <v>1450</v>
      </c>
      <c r="P62" s="77">
        <f t="shared" si="32"/>
        <v>0</v>
      </c>
      <c r="Q62" s="77">
        <f t="shared" si="32"/>
        <v>32.1</v>
      </c>
      <c r="R62" s="77">
        <f t="shared" si="32"/>
        <v>0</v>
      </c>
      <c r="S62" s="77">
        <f t="shared" si="32"/>
        <v>91.3</v>
      </c>
      <c r="T62" s="77">
        <f t="shared" si="32"/>
        <v>0</v>
      </c>
      <c r="U62" s="77">
        <f t="shared" si="32"/>
        <v>0</v>
      </c>
      <c r="V62" s="77">
        <f t="shared" si="32"/>
        <v>0</v>
      </c>
      <c r="W62" s="77">
        <f t="shared" si="32"/>
        <v>30.3</v>
      </c>
      <c r="X62" s="77">
        <f t="shared" si="32"/>
        <v>0</v>
      </c>
      <c r="Y62" s="77">
        <f t="shared" si="32"/>
        <v>92.7</v>
      </c>
      <c r="Z62" s="77">
        <f t="shared" si="32"/>
        <v>22.7</v>
      </c>
      <c r="AA62" s="77">
        <f t="shared" si="32"/>
        <v>9.6999999999999993</v>
      </c>
      <c r="AB62" s="77">
        <f>+AB63+AB64</f>
        <v>278.8</v>
      </c>
      <c r="AC62" s="77">
        <f t="shared" si="1"/>
        <v>-1171.2</v>
      </c>
      <c r="AD62" s="78">
        <f t="shared" si="30"/>
        <v>-80.772413793103453</v>
      </c>
      <c r="AE62" s="24"/>
      <c r="AF62" s="24"/>
      <c r="AG62" s="24"/>
      <c r="AH62" s="24"/>
      <c r="AI62" s="24"/>
      <c r="AJ62" s="20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  <row r="63" spans="1:62" ht="18" customHeight="1">
      <c r="A63" s="15"/>
      <c r="B63" s="79" t="s">
        <v>72</v>
      </c>
      <c r="C63" s="80">
        <f>+[1]PP!C93</f>
        <v>0</v>
      </c>
      <c r="D63" s="80">
        <f>+[1]PP!D93</f>
        <v>32.9</v>
      </c>
      <c r="E63" s="80">
        <f>+[1]PP!E93</f>
        <v>0</v>
      </c>
      <c r="F63" s="80">
        <f>+[1]PP!F93</f>
        <v>0</v>
      </c>
      <c r="G63" s="80">
        <f>+[1]PP!G93</f>
        <v>0</v>
      </c>
      <c r="H63" s="80">
        <f>+[1]PP!H93</f>
        <v>0</v>
      </c>
      <c r="I63" s="80">
        <f>+[1]PP!I93</f>
        <v>30.7</v>
      </c>
      <c r="J63" s="80">
        <f>+[1]PP!J93</f>
        <v>31.6</v>
      </c>
      <c r="K63" s="80">
        <f>+[1]PP!K93</f>
        <v>42.5</v>
      </c>
      <c r="L63" s="80">
        <f>+[1]PP!L93</f>
        <v>31</v>
      </c>
      <c r="M63" s="80">
        <f>+[1]PP!M93</f>
        <v>0</v>
      </c>
      <c r="N63" s="80">
        <f>+[1]PP!N93</f>
        <v>0</v>
      </c>
      <c r="O63" s="81">
        <f>SUM(C63:N63)</f>
        <v>168.7</v>
      </c>
      <c r="P63" s="80">
        <f>+[1]PP!P93</f>
        <v>0</v>
      </c>
      <c r="Q63" s="80">
        <f>+[1]PP!Q93</f>
        <v>32.1</v>
      </c>
      <c r="R63" s="80">
        <f>+[1]PP!R93</f>
        <v>0</v>
      </c>
      <c r="S63" s="80">
        <f>+[1]PP!S93</f>
        <v>91.3</v>
      </c>
      <c r="T63" s="80">
        <f>+[1]PP!T93</f>
        <v>0</v>
      </c>
      <c r="U63" s="80">
        <f>+[1]PP!U93</f>
        <v>0</v>
      </c>
      <c r="V63" s="80">
        <f>+[1]PP!V93</f>
        <v>0</v>
      </c>
      <c r="W63" s="80">
        <f>+[1]PP!W93</f>
        <v>30.3</v>
      </c>
      <c r="X63" s="80">
        <f>+[1]PP!X93</f>
        <v>0</v>
      </c>
      <c r="Y63" s="80">
        <f>+[1]PP!Y93</f>
        <v>92.7</v>
      </c>
      <c r="Z63" s="80">
        <f>+[1]PP!Z93</f>
        <v>22.7</v>
      </c>
      <c r="AA63" s="80">
        <f>+[1]PP!AA93</f>
        <v>9.6999999999999993</v>
      </c>
      <c r="AB63" s="81">
        <f>SUM(P63:AA63)</f>
        <v>278.8</v>
      </c>
      <c r="AC63" s="80">
        <f t="shared" si="1"/>
        <v>110.10000000000002</v>
      </c>
      <c r="AD63" s="81">
        <f t="shared" si="30"/>
        <v>65.263781861292244</v>
      </c>
      <c r="AE63" s="24"/>
      <c r="AF63" s="24"/>
      <c r="AG63" s="24"/>
      <c r="AH63" s="24"/>
      <c r="AI63" s="20"/>
      <c r="AJ63" s="20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ht="18" customHeight="1">
      <c r="A64" s="15"/>
      <c r="B64" s="79" t="s">
        <v>73</v>
      </c>
      <c r="C64" s="80">
        <f>+[1]PP!C94</f>
        <v>0</v>
      </c>
      <c r="D64" s="80">
        <f>+[1]PP!D94</f>
        <v>0</v>
      </c>
      <c r="E64" s="80">
        <f>+[1]PP!E94</f>
        <v>0</v>
      </c>
      <c r="F64" s="80">
        <f>+[1]PP!F94</f>
        <v>0</v>
      </c>
      <c r="G64" s="80">
        <f>+[1]PP!G94</f>
        <v>0</v>
      </c>
      <c r="H64" s="80">
        <f>+[1]PP!H94</f>
        <v>0</v>
      </c>
      <c r="I64" s="80">
        <f>+[1]PP!I94</f>
        <v>0</v>
      </c>
      <c r="J64" s="80">
        <f>+[1]PP!J94</f>
        <v>0</v>
      </c>
      <c r="K64" s="80">
        <f>+[1]PP!K94</f>
        <v>0</v>
      </c>
      <c r="L64" s="80">
        <f>+[1]PP!L94</f>
        <v>0</v>
      </c>
      <c r="M64" s="80">
        <f>+[1]PP!M94</f>
        <v>0</v>
      </c>
      <c r="N64" s="80">
        <f>+[1]PP!N94</f>
        <v>1281.3</v>
      </c>
      <c r="O64" s="81">
        <f>SUM(C64:N64)</f>
        <v>1281.3</v>
      </c>
      <c r="P64" s="80">
        <f>+[1]PP!P94</f>
        <v>0</v>
      </c>
      <c r="Q64" s="80">
        <f>+[1]PP!Q94</f>
        <v>0</v>
      </c>
      <c r="R64" s="80">
        <f>+[1]PP!R94</f>
        <v>0</v>
      </c>
      <c r="S64" s="80">
        <f>+[1]PP!S94</f>
        <v>0</v>
      </c>
      <c r="T64" s="80">
        <f>+[1]PP!T94</f>
        <v>0</v>
      </c>
      <c r="U64" s="80">
        <f>+[1]PP!U94</f>
        <v>0</v>
      </c>
      <c r="V64" s="80">
        <f>+[1]PP!V94</f>
        <v>0</v>
      </c>
      <c r="W64" s="80">
        <f>+[1]PP!W94</f>
        <v>0</v>
      </c>
      <c r="X64" s="80">
        <f>+[1]PP!X94</f>
        <v>0</v>
      </c>
      <c r="Y64" s="80">
        <f>+[1]PP!Y94</f>
        <v>0</v>
      </c>
      <c r="Z64" s="80">
        <f>+[1]PP!Z94</f>
        <v>0</v>
      </c>
      <c r="AA64" s="80">
        <f>+[1]PP!AA94</f>
        <v>0</v>
      </c>
      <c r="AB64" s="81">
        <f>SUM(P64:AA64)</f>
        <v>0</v>
      </c>
      <c r="AC64" s="80">
        <f t="shared" si="1"/>
        <v>-1281.3</v>
      </c>
      <c r="AD64" s="81">
        <f t="shared" si="30"/>
        <v>-100</v>
      </c>
      <c r="AE64" s="24"/>
      <c r="AF64" s="24"/>
      <c r="AG64" s="24"/>
      <c r="AH64" s="24"/>
      <c r="AI64" s="20"/>
      <c r="AJ64" s="20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</row>
    <row r="65" spans="1:62" ht="18" customHeight="1">
      <c r="A65" s="15"/>
      <c r="B65" s="76" t="s">
        <v>74</v>
      </c>
      <c r="C65" s="77">
        <f t="shared" ref="C65:AB65" si="33">+C66+C68</f>
        <v>7393.4</v>
      </c>
      <c r="D65" s="77">
        <f t="shared" si="33"/>
        <v>90834.4</v>
      </c>
      <c r="E65" s="77">
        <f t="shared" si="33"/>
        <v>230.5</v>
      </c>
      <c r="F65" s="77">
        <f t="shared" si="33"/>
        <v>172.1</v>
      </c>
      <c r="G65" s="77">
        <f t="shared" si="33"/>
        <v>712.19999999999993</v>
      </c>
      <c r="H65" s="77">
        <f t="shared" si="33"/>
        <v>223.70000000000002</v>
      </c>
      <c r="I65" s="77">
        <f t="shared" si="33"/>
        <v>65466.9</v>
      </c>
      <c r="J65" s="77">
        <f t="shared" si="33"/>
        <v>10062.9</v>
      </c>
      <c r="K65" s="77">
        <f t="shared" si="33"/>
        <v>350.5</v>
      </c>
      <c r="L65" s="77">
        <f t="shared" si="33"/>
        <v>5347.3</v>
      </c>
      <c r="M65" s="77">
        <f t="shared" si="33"/>
        <v>6543.2</v>
      </c>
      <c r="N65" s="77">
        <f t="shared" si="33"/>
        <v>28758.600000000002</v>
      </c>
      <c r="O65" s="77">
        <f t="shared" si="33"/>
        <v>216095.7</v>
      </c>
      <c r="P65" s="77">
        <f t="shared" si="33"/>
        <v>23722</v>
      </c>
      <c r="Q65" s="77">
        <f t="shared" si="33"/>
        <v>19825</v>
      </c>
      <c r="R65" s="77">
        <f t="shared" si="33"/>
        <v>154.19999999999999</v>
      </c>
      <c r="S65" s="77">
        <f t="shared" si="33"/>
        <v>9297.6</v>
      </c>
      <c r="T65" s="77">
        <f t="shared" si="33"/>
        <v>12570.3</v>
      </c>
      <c r="U65" s="77">
        <f t="shared" si="33"/>
        <v>127735.7</v>
      </c>
      <c r="V65" s="77">
        <f t="shared" si="33"/>
        <v>1109.8</v>
      </c>
      <c r="W65" s="77">
        <f t="shared" si="33"/>
        <v>592.20000000000005</v>
      </c>
      <c r="X65" s="77">
        <f t="shared" si="33"/>
        <v>5951.1</v>
      </c>
      <c r="Y65" s="77">
        <f t="shared" si="33"/>
        <v>441.1</v>
      </c>
      <c r="Z65" s="77">
        <f t="shared" si="33"/>
        <v>15075.6</v>
      </c>
      <c r="AA65" s="77">
        <f t="shared" si="33"/>
        <v>27565.8</v>
      </c>
      <c r="AB65" s="77">
        <f t="shared" si="33"/>
        <v>244040.40000000002</v>
      </c>
      <c r="AC65" s="77">
        <f t="shared" si="1"/>
        <v>27944.700000000012</v>
      </c>
      <c r="AD65" s="81">
        <f t="shared" si="30"/>
        <v>12.931631679852959</v>
      </c>
      <c r="AE65" s="24"/>
      <c r="AF65" s="24"/>
      <c r="AG65" s="24"/>
      <c r="AH65" s="24"/>
      <c r="AI65" s="24"/>
      <c r="AJ65" s="20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</row>
    <row r="66" spans="1:62" ht="18" customHeight="1">
      <c r="A66" s="15"/>
      <c r="B66" s="82" t="s">
        <v>75</v>
      </c>
      <c r="C66" s="83">
        <f t="shared" ref="C66:AB66" si="34">+C67</f>
        <v>0</v>
      </c>
      <c r="D66" s="83">
        <f t="shared" si="34"/>
        <v>0</v>
      </c>
      <c r="E66" s="83">
        <f t="shared" si="34"/>
        <v>0</v>
      </c>
      <c r="F66" s="83">
        <f t="shared" si="34"/>
        <v>0</v>
      </c>
      <c r="G66" s="83">
        <f t="shared" si="34"/>
        <v>0</v>
      </c>
      <c r="H66" s="83">
        <f t="shared" si="34"/>
        <v>0</v>
      </c>
      <c r="I66" s="83">
        <f t="shared" si="34"/>
        <v>0</v>
      </c>
      <c r="J66" s="83">
        <f t="shared" si="34"/>
        <v>0</v>
      </c>
      <c r="K66" s="83">
        <f t="shared" si="34"/>
        <v>0</v>
      </c>
      <c r="L66" s="83">
        <f t="shared" si="34"/>
        <v>0</v>
      </c>
      <c r="M66" s="83">
        <f t="shared" si="34"/>
        <v>0</v>
      </c>
      <c r="N66" s="83">
        <f t="shared" si="34"/>
        <v>0</v>
      </c>
      <c r="O66" s="83">
        <f t="shared" si="34"/>
        <v>0</v>
      </c>
      <c r="P66" s="83">
        <f t="shared" si="34"/>
        <v>0</v>
      </c>
      <c r="Q66" s="83">
        <f t="shared" si="34"/>
        <v>0</v>
      </c>
      <c r="R66" s="83">
        <f t="shared" si="34"/>
        <v>0</v>
      </c>
      <c r="S66" s="83">
        <f t="shared" si="34"/>
        <v>0</v>
      </c>
      <c r="T66" s="83">
        <f t="shared" si="34"/>
        <v>0</v>
      </c>
      <c r="U66" s="83">
        <f t="shared" si="34"/>
        <v>0</v>
      </c>
      <c r="V66" s="83">
        <f t="shared" si="34"/>
        <v>0</v>
      </c>
      <c r="W66" s="83">
        <f t="shared" si="34"/>
        <v>0</v>
      </c>
      <c r="X66" s="83">
        <f t="shared" si="34"/>
        <v>0</v>
      </c>
      <c r="Y66" s="83">
        <f t="shared" si="34"/>
        <v>0</v>
      </c>
      <c r="Z66" s="83">
        <f t="shared" si="34"/>
        <v>0</v>
      </c>
      <c r="AA66" s="83">
        <f t="shared" si="34"/>
        <v>0</v>
      </c>
      <c r="AB66" s="83">
        <f t="shared" si="34"/>
        <v>0</v>
      </c>
      <c r="AC66" s="84">
        <f t="shared" si="1"/>
        <v>0</v>
      </c>
      <c r="AD66" s="59">
        <v>0</v>
      </c>
      <c r="AE66" s="24"/>
      <c r="AF66" s="24"/>
      <c r="AG66" s="24"/>
      <c r="AH66" s="24"/>
      <c r="AI66" s="20"/>
      <c r="AJ66" s="20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</row>
    <row r="67" spans="1:62" ht="18" customHeight="1">
      <c r="A67" s="15"/>
      <c r="B67" s="35" t="s">
        <v>76</v>
      </c>
      <c r="C67" s="80">
        <f>+[1]PP!C97</f>
        <v>0</v>
      </c>
      <c r="D67" s="80">
        <f>+[1]PP!D97</f>
        <v>0</v>
      </c>
      <c r="E67" s="80">
        <f>+[1]PP!E97</f>
        <v>0</v>
      </c>
      <c r="F67" s="80">
        <f>+[1]PP!F97</f>
        <v>0</v>
      </c>
      <c r="G67" s="80">
        <f>+[1]PP!G97</f>
        <v>0</v>
      </c>
      <c r="H67" s="80">
        <f>+[1]PP!H97</f>
        <v>0</v>
      </c>
      <c r="I67" s="80">
        <f>+[1]PP!I97</f>
        <v>0</v>
      </c>
      <c r="J67" s="80">
        <f>+[1]PP!J97</f>
        <v>0</v>
      </c>
      <c r="K67" s="80">
        <f>+[1]PP!K97</f>
        <v>0</v>
      </c>
      <c r="L67" s="80">
        <f>+[1]PP!L97</f>
        <v>0</v>
      </c>
      <c r="M67" s="80">
        <f>+[1]PP!M97</f>
        <v>0</v>
      </c>
      <c r="N67" s="80">
        <f>+[1]PP!N97</f>
        <v>0</v>
      </c>
      <c r="O67" s="81">
        <f>SUM(C67:N67)</f>
        <v>0</v>
      </c>
      <c r="P67" s="80">
        <f>+[1]PP!P97</f>
        <v>0</v>
      </c>
      <c r="Q67" s="80">
        <f>+[1]PP!Q97</f>
        <v>0</v>
      </c>
      <c r="R67" s="80">
        <f>+[1]PP!R97</f>
        <v>0</v>
      </c>
      <c r="S67" s="80">
        <f>+[1]PP!S97</f>
        <v>0</v>
      </c>
      <c r="T67" s="80">
        <f>+[1]PP!T97</f>
        <v>0</v>
      </c>
      <c r="U67" s="80">
        <f>+[1]PP!U97</f>
        <v>0</v>
      </c>
      <c r="V67" s="80">
        <f>+[1]PP!V97</f>
        <v>0</v>
      </c>
      <c r="W67" s="80">
        <f>+[1]PP!W97</f>
        <v>0</v>
      </c>
      <c r="X67" s="80">
        <f>+[1]PP!X97</f>
        <v>0</v>
      </c>
      <c r="Y67" s="80">
        <f>+[1]PP!Y97</f>
        <v>0</v>
      </c>
      <c r="Z67" s="80">
        <f>+[1]PP!Z97</f>
        <v>0</v>
      </c>
      <c r="AA67" s="80">
        <f>+[1]PP!AA97</f>
        <v>0</v>
      </c>
      <c r="AB67" s="81">
        <f>SUM(P67:AA67)</f>
        <v>0</v>
      </c>
      <c r="AC67" s="30">
        <f t="shared" si="1"/>
        <v>0</v>
      </c>
      <c r="AD67" s="59">
        <v>0</v>
      </c>
      <c r="AE67" s="24"/>
      <c r="AF67" s="24"/>
      <c r="AG67" s="24"/>
      <c r="AH67" s="24"/>
      <c r="AI67" s="24"/>
      <c r="AJ67" s="20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</row>
    <row r="68" spans="1:62" ht="18" customHeight="1">
      <c r="A68" s="15"/>
      <c r="B68" s="82" t="s">
        <v>77</v>
      </c>
      <c r="C68" s="83">
        <f t="shared" ref="C68:N68" si="35">+C71+C74</f>
        <v>7393.4</v>
      </c>
      <c r="D68" s="83">
        <f t="shared" si="35"/>
        <v>90834.4</v>
      </c>
      <c r="E68" s="83">
        <f t="shared" si="35"/>
        <v>230.5</v>
      </c>
      <c r="F68" s="83">
        <f t="shared" si="35"/>
        <v>172.1</v>
      </c>
      <c r="G68" s="83">
        <f t="shared" si="35"/>
        <v>712.19999999999993</v>
      </c>
      <c r="H68" s="83">
        <f t="shared" si="35"/>
        <v>223.70000000000002</v>
      </c>
      <c r="I68" s="83">
        <f t="shared" si="35"/>
        <v>65466.9</v>
      </c>
      <c r="J68" s="83">
        <f t="shared" si="35"/>
        <v>10062.9</v>
      </c>
      <c r="K68" s="83">
        <f t="shared" si="35"/>
        <v>350.5</v>
      </c>
      <c r="L68" s="83">
        <f t="shared" si="35"/>
        <v>5347.3</v>
      </c>
      <c r="M68" s="83">
        <f t="shared" si="35"/>
        <v>6543.2</v>
      </c>
      <c r="N68" s="83">
        <f t="shared" si="35"/>
        <v>28758.600000000002</v>
      </c>
      <c r="O68" s="83">
        <f>+O71+O74+O70</f>
        <v>216095.7</v>
      </c>
      <c r="P68" s="83">
        <f t="shared" ref="P68:AB68" si="36">+P71+P74</f>
        <v>23722</v>
      </c>
      <c r="Q68" s="83">
        <f t="shared" si="36"/>
        <v>19825</v>
      </c>
      <c r="R68" s="83">
        <f t="shared" si="36"/>
        <v>154.19999999999999</v>
      </c>
      <c r="S68" s="83">
        <f t="shared" si="36"/>
        <v>9297.6</v>
      </c>
      <c r="T68" s="83">
        <f t="shared" si="36"/>
        <v>12570.3</v>
      </c>
      <c r="U68" s="83">
        <f t="shared" si="36"/>
        <v>127735.7</v>
      </c>
      <c r="V68" s="83">
        <f t="shared" si="36"/>
        <v>1109.8</v>
      </c>
      <c r="W68" s="83">
        <f t="shared" si="36"/>
        <v>592.20000000000005</v>
      </c>
      <c r="X68" s="83">
        <f t="shared" si="36"/>
        <v>5951.1</v>
      </c>
      <c r="Y68" s="83">
        <f t="shared" si="36"/>
        <v>441.1</v>
      </c>
      <c r="Z68" s="83">
        <f t="shared" si="36"/>
        <v>15075.6</v>
      </c>
      <c r="AA68" s="83">
        <f t="shared" si="36"/>
        <v>27565.8</v>
      </c>
      <c r="AB68" s="83">
        <f t="shared" si="36"/>
        <v>244040.40000000002</v>
      </c>
      <c r="AC68" s="84">
        <f t="shared" si="1"/>
        <v>27944.700000000012</v>
      </c>
      <c r="AD68" s="85">
        <f>+AC68/O68*100</f>
        <v>12.931631679852959</v>
      </c>
      <c r="AE68" s="24"/>
      <c r="AF68" s="24"/>
      <c r="AG68" s="24"/>
      <c r="AH68" s="24"/>
      <c r="AI68" s="20"/>
      <c r="AJ68" s="20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ht="18" hidden="1" customHeight="1">
      <c r="A69" s="15"/>
      <c r="B69" s="86" t="s">
        <v>78</v>
      </c>
      <c r="C69" s="74">
        <v>0</v>
      </c>
      <c r="D69" s="74">
        <v>1</v>
      </c>
      <c r="E69" s="74">
        <v>2</v>
      </c>
      <c r="F69" s="74">
        <v>3</v>
      </c>
      <c r="G69" s="74">
        <v>-1</v>
      </c>
      <c r="H69" s="74">
        <v>-1</v>
      </c>
      <c r="I69" s="74">
        <v>0</v>
      </c>
      <c r="J69" s="74">
        <v>1</v>
      </c>
      <c r="K69" s="74">
        <v>2</v>
      </c>
      <c r="L69" s="74">
        <v>3</v>
      </c>
      <c r="M69" s="74">
        <v>4</v>
      </c>
      <c r="N69" s="74">
        <v>2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38">
        <f>SUM(P69:AA69)</f>
        <v>0</v>
      </c>
      <c r="AC69" s="37">
        <f t="shared" si="1"/>
        <v>0</v>
      </c>
      <c r="AD69" s="81" t="e">
        <f>+AC69/O69*100</f>
        <v>#DIV/0!</v>
      </c>
      <c r="AE69" s="24"/>
      <c r="AF69" s="24"/>
      <c r="AG69" s="24"/>
      <c r="AH69" s="24"/>
      <c r="AI69" s="20"/>
      <c r="AJ69" s="20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</row>
    <row r="70" spans="1:62" ht="18" customHeight="1">
      <c r="A70" s="15"/>
      <c r="B70" s="86" t="s">
        <v>78</v>
      </c>
      <c r="C70" s="74">
        <f>+[1]PP!C99</f>
        <v>0</v>
      </c>
      <c r="D70" s="74">
        <f>+[1]PP!D99</f>
        <v>0</v>
      </c>
      <c r="E70" s="74">
        <f>+[1]PP!E99</f>
        <v>0</v>
      </c>
      <c r="F70" s="74">
        <f>+[1]PP!F99</f>
        <v>0</v>
      </c>
      <c r="G70" s="74">
        <f>+[1]PP!G99</f>
        <v>0</v>
      </c>
      <c r="H70" s="74">
        <f>+[1]PP!H99</f>
        <v>0</v>
      </c>
      <c r="I70" s="74">
        <f>+[1]PP!I99</f>
        <v>0</v>
      </c>
      <c r="J70" s="74">
        <f>+[1]PP!J99</f>
        <v>0</v>
      </c>
      <c r="K70" s="74">
        <f>+[1]PP!K99</f>
        <v>0</v>
      </c>
      <c r="L70" s="74">
        <f>+[1]PP!L99</f>
        <v>0</v>
      </c>
      <c r="M70" s="74">
        <f>+[1]PP!M99</f>
        <v>0</v>
      </c>
      <c r="N70" s="74">
        <f>+[1]PP!N99</f>
        <v>0</v>
      </c>
      <c r="O70" s="38">
        <f>SUM(C70:N70)</f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  <c r="Y70" s="74">
        <v>0</v>
      </c>
      <c r="Z70" s="74">
        <v>0</v>
      </c>
      <c r="AA70" s="74">
        <v>0</v>
      </c>
      <c r="AB70" s="38">
        <f>SUM(P70:AA70)</f>
        <v>0</v>
      </c>
      <c r="AC70" s="37">
        <f t="shared" si="1"/>
        <v>0</v>
      </c>
      <c r="AD70" s="87" t="s">
        <v>79</v>
      </c>
      <c r="AE70" s="24"/>
      <c r="AF70" s="24"/>
      <c r="AG70" s="24"/>
      <c r="AH70" s="24"/>
      <c r="AI70" s="20"/>
      <c r="AJ70" s="20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</row>
    <row r="71" spans="1:62" ht="18" customHeight="1">
      <c r="A71" s="15"/>
      <c r="B71" s="86" t="s">
        <v>80</v>
      </c>
      <c r="C71" s="74">
        <f t="shared" ref="C71:AB71" si="37">+C72+C73</f>
        <v>7149.7</v>
      </c>
      <c r="D71" s="74">
        <f t="shared" si="37"/>
        <v>90774.5</v>
      </c>
      <c r="E71" s="74">
        <f t="shared" si="37"/>
        <v>43.9</v>
      </c>
      <c r="F71" s="74">
        <f t="shared" si="37"/>
        <v>0</v>
      </c>
      <c r="G71" s="74">
        <f t="shared" si="37"/>
        <v>0</v>
      </c>
      <c r="H71" s="74">
        <f t="shared" si="37"/>
        <v>0</v>
      </c>
      <c r="I71" s="74">
        <f t="shared" si="37"/>
        <v>64366.8</v>
      </c>
      <c r="J71" s="74">
        <f t="shared" si="37"/>
        <v>10000</v>
      </c>
      <c r="K71" s="74">
        <f t="shared" si="37"/>
        <v>45</v>
      </c>
      <c r="L71" s="74">
        <f t="shared" si="37"/>
        <v>4771.3</v>
      </c>
      <c r="M71" s="74">
        <f t="shared" si="37"/>
        <v>4600</v>
      </c>
      <c r="N71" s="74">
        <f t="shared" si="37"/>
        <v>0</v>
      </c>
      <c r="O71" s="74">
        <f t="shared" si="37"/>
        <v>181751.2</v>
      </c>
      <c r="P71" s="74">
        <f t="shared" si="37"/>
        <v>23507.7</v>
      </c>
      <c r="Q71" s="74">
        <f t="shared" si="37"/>
        <v>18774.3</v>
      </c>
      <c r="R71" s="74">
        <f t="shared" si="37"/>
        <v>0</v>
      </c>
      <c r="S71" s="74">
        <f t="shared" si="37"/>
        <v>9118</v>
      </c>
      <c r="T71" s="74">
        <f t="shared" si="37"/>
        <v>12000</v>
      </c>
      <c r="U71" s="74">
        <f t="shared" si="37"/>
        <v>126817.3</v>
      </c>
      <c r="V71" s="74">
        <f t="shared" si="37"/>
        <v>1000</v>
      </c>
      <c r="W71" s="74">
        <f t="shared" si="37"/>
        <v>0</v>
      </c>
      <c r="X71" s="74">
        <f t="shared" si="37"/>
        <v>4160.2</v>
      </c>
      <c r="Y71" s="74">
        <f t="shared" si="37"/>
        <v>0</v>
      </c>
      <c r="Z71" s="74">
        <f t="shared" si="37"/>
        <v>14800</v>
      </c>
      <c r="AA71" s="74">
        <f t="shared" si="37"/>
        <v>2515.6999999999998</v>
      </c>
      <c r="AB71" s="74">
        <f t="shared" si="37"/>
        <v>212693.2</v>
      </c>
      <c r="AC71" s="37">
        <f t="shared" si="1"/>
        <v>30942</v>
      </c>
      <c r="AD71" s="75">
        <f>+AC71/O71*100</f>
        <v>17.024371778563221</v>
      </c>
      <c r="AE71" s="24"/>
      <c r="AF71" s="24"/>
      <c r="AG71" s="24"/>
      <c r="AH71" s="24"/>
      <c r="AI71" s="20"/>
      <c r="AJ71" s="20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</row>
    <row r="72" spans="1:62" ht="18" customHeight="1">
      <c r="A72" s="15"/>
      <c r="B72" s="88" t="s">
        <v>81</v>
      </c>
      <c r="C72" s="80">
        <f>+[1]PP!C101</f>
        <v>7149.7</v>
      </c>
      <c r="D72" s="80">
        <f>+[1]PP!D101</f>
        <v>2000</v>
      </c>
      <c r="E72" s="80">
        <f>+[1]PP!E101</f>
        <v>0</v>
      </c>
      <c r="F72" s="80">
        <f>+[1]PP!F101</f>
        <v>0</v>
      </c>
      <c r="G72" s="80">
        <f>+[1]PP!G101</f>
        <v>0</v>
      </c>
      <c r="H72" s="80">
        <f>+[1]PP!H101</f>
        <v>0</v>
      </c>
      <c r="I72" s="80">
        <f>+[1]PP!I101</f>
        <v>0</v>
      </c>
      <c r="J72" s="80">
        <f>+[1]PP!J101</f>
        <v>10000</v>
      </c>
      <c r="K72" s="80">
        <f>+[1]PP!K101</f>
        <v>0</v>
      </c>
      <c r="L72" s="80">
        <f>+[1]PP!L101</f>
        <v>4771.3</v>
      </c>
      <c r="M72" s="80">
        <f>+[1]PP!M101</f>
        <v>4600</v>
      </c>
      <c r="N72" s="80">
        <f>+[1]PP!N101</f>
        <v>0</v>
      </c>
      <c r="O72" s="33">
        <f>SUM(C72:N72)</f>
        <v>28521</v>
      </c>
      <c r="P72" s="80">
        <f>+[1]PP!P101</f>
        <v>23507.7</v>
      </c>
      <c r="Q72" s="80">
        <f>+[1]PP!Q101</f>
        <v>18774.3</v>
      </c>
      <c r="R72" s="80">
        <f>+[1]PP!R101</f>
        <v>0</v>
      </c>
      <c r="S72" s="80">
        <f>+[1]PP!S101</f>
        <v>9118</v>
      </c>
      <c r="T72" s="80">
        <f>+[1]PP!T101</f>
        <v>12000</v>
      </c>
      <c r="U72" s="80">
        <f>+[1]PP!U101</f>
        <v>1500</v>
      </c>
      <c r="V72" s="80">
        <f>+[1]PP!V101</f>
        <v>1000</v>
      </c>
      <c r="W72" s="80">
        <f>+[1]PP!W101</f>
        <v>0</v>
      </c>
      <c r="X72" s="80">
        <f>+[1]PP!X101</f>
        <v>4160.2</v>
      </c>
      <c r="Y72" s="80">
        <f>+[1]PP!Y101</f>
        <v>0</v>
      </c>
      <c r="Z72" s="80">
        <f>+[1]PP!Z101</f>
        <v>14800</v>
      </c>
      <c r="AA72" s="80">
        <f>+[1]PP!AA101</f>
        <v>2515.6999999999998</v>
      </c>
      <c r="AB72" s="33">
        <f>SUM(P72:AA72)</f>
        <v>87375.9</v>
      </c>
      <c r="AC72" s="30">
        <f t="shared" ref="AC72:AC85" si="38">+AB72-O72</f>
        <v>58854.899999999994</v>
      </c>
      <c r="AD72" s="81">
        <f>+AC72/O72*100</f>
        <v>206.35636899126956</v>
      </c>
      <c r="AE72" s="24"/>
      <c r="AF72" s="24"/>
      <c r="AG72" s="24"/>
      <c r="AH72" s="24"/>
      <c r="AI72" s="20"/>
      <c r="AJ72" s="20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</row>
    <row r="73" spans="1:62" ht="18" customHeight="1">
      <c r="A73" s="15"/>
      <c r="B73" s="88" t="s">
        <v>82</v>
      </c>
      <c r="C73" s="80">
        <f>+[1]PP!C102</f>
        <v>0</v>
      </c>
      <c r="D73" s="80">
        <f>+[1]PP!D102</f>
        <v>88774.5</v>
      </c>
      <c r="E73" s="80">
        <f>+[1]PP!E102</f>
        <v>43.9</v>
      </c>
      <c r="F73" s="80">
        <f>+[1]PP!F102</f>
        <v>0</v>
      </c>
      <c r="G73" s="80">
        <f>+[1]PP!G102</f>
        <v>0</v>
      </c>
      <c r="H73" s="80">
        <f>+[1]PP!H102</f>
        <v>0</v>
      </c>
      <c r="I73" s="80">
        <f>+[1]PP!I102</f>
        <v>64366.8</v>
      </c>
      <c r="J73" s="80">
        <f>+[1]PP!J102</f>
        <v>0</v>
      </c>
      <c r="K73" s="80">
        <f>+[1]PP!K102</f>
        <v>45</v>
      </c>
      <c r="L73" s="80">
        <f>+[1]PP!L102</f>
        <v>0</v>
      </c>
      <c r="M73" s="80">
        <f>+[1]PP!M102</f>
        <v>0</v>
      </c>
      <c r="N73" s="80">
        <f>+[1]PP!N102</f>
        <v>0</v>
      </c>
      <c r="O73" s="33">
        <f>SUM(C73:N73)</f>
        <v>153230.20000000001</v>
      </c>
      <c r="P73" s="80">
        <f>+[1]PP!P102</f>
        <v>0</v>
      </c>
      <c r="Q73" s="80">
        <f>+[1]PP!Q102</f>
        <v>0</v>
      </c>
      <c r="R73" s="80">
        <f>+[1]PP!R102</f>
        <v>0</v>
      </c>
      <c r="S73" s="80">
        <f>+[1]PP!S102</f>
        <v>0</v>
      </c>
      <c r="T73" s="80">
        <f>+[1]PP!T102</f>
        <v>0</v>
      </c>
      <c r="U73" s="80">
        <f>+[1]PP!U102</f>
        <v>125317.3</v>
      </c>
      <c r="V73" s="80">
        <f>+[1]PP!V102</f>
        <v>0</v>
      </c>
      <c r="W73" s="80">
        <f>+[1]PP!W102</f>
        <v>0</v>
      </c>
      <c r="X73" s="80">
        <f>+[1]PP!X102</f>
        <v>0</v>
      </c>
      <c r="Y73" s="80">
        <f>+[1]PP!Y102</f>
        <v>0</v>
      </c>
      <c r="Z73" s="80">
        <f>+[1]PP!Z102</f>
        <v>0</v>
      </c>
      <c r="AA73" s="80">
        <f>+[1]PP!AA102</f>
        <v>0</v>
      </c>
      <c r="AB73" s="33">
        <f>SUM(P73:AA73)</f>
        <v>125317.3</v>
      </c>
      <c r="AC73" s="30">
        <f t="shared" si="38"/>
        <v>-27912.900000000009</v>
      </c>
      <c r="AD73" s="81">
        <f>+AC73/O73*100</f>
        <v>-18.216317671059628</v>
      </c>
      <c r="AE73" s="24"/>
      <c r="AF73" s="24"/>
      <c r="AG73" s="24"/>
      <c r="AH73" s="24"/>
      <c r="AI73" s="20"/>
      <c r="AJ73" s="20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</row>
    <row r="74" spans="1:62" ht="18" customHeight="1">
      <c r="A74" s="15"/>
      <c r="B74" s="86" t="s">
        <v>83</v>
      </c>
      <c r="C74" s="74">
        <f t="shared" ref="C74:AB74" si="39">+C75+C76</f>
        <v>243.7</v>
      </c>
      <c r="D74" s="74">
        <f t="shared" si="39"/>
        <v>59.9</v>
      </c>
      <c r="E74" s="74">
        <f t="shared" si="39"/>
        <v>186.6</v>
      </c>
      <c r="F74" s="74">
        <f t="shared" si="39"/>
        <v>172.1</v>
      </c>
      <c r="G74" s="74">
        <f t="shared" si="39"/>
        <v>712.19999999999993</v>
      </c>
      <c r="H74" s="74">
        <f t="shared" si="39"/>
        <v>223.70000000000002</v>
      </c>
      <c r="I74" s="74">
        <f t="shared" si="39"/>
        <v>1100.0999999999999</v>
      </c>
      <c r="J74" s="74">
        <f t="shared" si="39"/>
        <v>62.9</v>
      </c>
      <c r="K74" s="74">
        <f t="shared" si="39"/>
        <v>305.5</v>
      </c>
      <c r="L74" s="74">
        <f t="shared" si="39"/>
        <v>576</v>
      </c>
      <c r="M74" s="74">
        <f t="shared" si="39"/>
        <v>1943.2</v>
      </c>
      <c r="N74" s="74">
        <f t="shared" si="39"/>
        <v>28758.600000000002</v>
      </c>
      <c r="O74" s="74">
        <f t="shared" si="39"/>
        <v>34344.5</v>
      </c>
      <c r="P74" s="74">
        <f t="shared" si="39"/>
        <v>214.3</v>
      </c>
      <c r="Q74" s="74">
        <f t="shared" si="39"/>
        <v>1050.7</v>
      </c>
      <c r="R74" s="74">
        <f t="shared" si="39"/>
        <v>154.19999999999999</v>
      </c>
      <c r="S74" s="74">
        <f t="shared" si="39"/>
        <v>179.6</v>
      </c>
      <c r="T74" s="74">
        <f t="shared" si="39"/>
        <v>570.29999999999995</v>
      </c>
      <c r="U74" s="74">
        <f t="shared" si="39"/>
        <v>918.4</v>
      </c>
      <c r="V74" s="74">
        <f t="shared" si="39"/>
        <v>109.8</v>
      </c>
      <c r="W74" s="74">
        <f t="shared" si="39"/>
        <v>592.20000000000005</v>
      </c>
      <c r="X74" s="74">
        <f t="shared" si="39"/>
        <v>1790.9</v>
      </c>
      <c r="Y74" s="74">
        <f t="shared" si="39"/>
        <v>441.1</v>
      </c>
      <c r="Z74" s="74">
        <f t="shared" si="39"/>
        <v>275.60000000000002</v>
      </c>
      <c r="AA74" s="74">
        <f t="shared" si="39"/>
        <v>25050.1</v>
      </c>
      <c r="AB74" s="74">
        <f t="shared" si="39"/>
        <v>31347.199999999997</v>
      </c>
      <c r="AC74" s="37">
        <f t="shared" si="38"/>
        <v>-2997.3000000000029</v>
      </c>
      <c r="AD74" s="75">
        <f>+AC74/O74*100</f>
        <v>-8.7271615542517811</v>
      </c>
      <c r="AE74" s="24"/>
      <c r="AF74" s="24"/>
      <c r="AG74" s="24"/>
      <c r="AH74" s="24"/>
      <c r="AI74" s="20"/>
      <c r="AJ74" s="20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</row>
    <row r="75" spans="1:62" ht="18" customHeight="1">
      <c r="A75" s="15"/>
      <c r="B75" s="88" t="s">
        <v>84</v>
      </c>
      <c r="C75" s="80">
        <f>+[1]PP!C104</f>
        <v>0</v>
      </c>
      <c r="D75" s="80">
        <f>+[1]PP!D104</f>
        <v>0</v>
      </c>
      <c r="E75" s="80">
        <f>+[1]PP!E104</f>
        <v>0</v>
      </c>
      <c r="F75" s="80">
        <f>+[1]PP!F104</f>
        <v>0</v>
      </c>
      <c r="G75" s="80">
        <f>+[1]PP!G104</f>
        <v>0</v>
      </c>
      <c r="H75" s="80">
        <f>+[1]PP!H104</f>
        <v>0</v>
      </c>
      <c r="I75" s="80">
        <f>+[1]PP!I104</f>
        <v>0</v>
      </c>
      <c r="J75" s="80">
        <f>+[1]PP!J104</f>
        <v>0</v>
      </c>
      <c r="K75" s="80">
        <f>+[1]PP!K104</f>
        <v>0</v>
      </c>
      <c r="L75" s="80">
        <f>+[1]PP!L104</f>
        <v>0</v>
      </c>
      <c r="M75" s="80">
        <f>+[1]PP!M104</f>
        <v>0</v>
      </c>
      <c r="N75" s="80">
        <f>+[1]PP!N104</f>
        <v>7613.2</v>
      </c>
      <c r="O75" s="33">
        <f>SUM(C75:N75)</f>
        <v>7613.2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33">
        <f>SUM(P75:AA75)</f>
        <v>0</v>
      </c>
      <c r="AC75" s="58">
        <f t="shared" si="38"/>
        <v>-7613.2</v>
      </c>
      <c r="AD75" s="81">
        <f t="shared" ref="AD75:AD82" si="40">+AC75/O75*100</f>
        <v>-100</v>
      </c>
      <c r="AE75" s="24"/>
      <c r="AF75" s="24"/>
      <c r="AG75" s="24"/>
      <c r="AH75" s="24"/>
      <c r="AI75" s="20"/>
      <c r="AJ75" s="20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</row>
    <row r="76" spans="1:62" ht="18" customHeight="1">
      <c r="A76" s="15"/>
      <c r="B76" s="88" t="s">
        <v>85</v>
      </c>
      <c r="C76" s="80">
        <f t="shared" ref="C76:AB76" si="41">+C77+C78</f>
        <v>243.7</v>
      </c>
      <c r="D76" s="80">
        <f t="shared" si="41"/>
        <v>59.9</v>
      </c>
      <c r="E76" s="80">
        <f t="shared" si="41"/>
        <v>186.6</v>
      </c>
      <c r="F76" s="80">
        <f t="shared" si="41"/>
        <v>172.1</v>
      </c>
      <c r="G76" s="80">
        <f t="shared" si="41"/>
        <v>712.19999999999993</v>
      </c>
      <c r="H76" s="80">
        <f t="shared" si="41"/>
        <v>223.70000000000002</v>
      </c>
      <c r="I76" s="80">
        <f t="shared" si="41"/>
        <v>1100.0999999999999</v>
      </c>
      <c r="J76" s="80">
        <f t="shared" si="41"/>
        <v>62.9</v>
      </c>
      <c r="K76" s="80">
        <f t="shared" si="41"/>
        <v>305.5</v>
      </c>
      <c r="L76" s="80">
        <f t="shared" si="41"/>
        <v>576</v>
      </c>
      <c r="M76" s="80">
        <f t="shared" si="41"/>
        <v>1943.2</v>
      </c>
      <c r="N76" s="80">
        <f t="shared" si="41"/>
        <v>21145.4</v>
      </c>
      <c r="O76" s="80">
        <f t="shared" si="41"/>
        <v>26731.3</v>
      </c>
      <c r="P76" s="80">
        <f t="shared" si="41"/>
        <v>214.3</v>
      </c>
      <c r="Q76" s="80">
        <f t="shared" si="41"/>
        <v>1050.7</v>
      </c>
      <c r="R76" s="80">
        <f t="shared" si="41"/>
        <v>154.19999999999999</v>
      </c>
      <c r="S76" s="80">
        <f t="shared" si="41"/>
        <v>179.6</v>
      </c>
      <c r="T76" s="80">
        <f t="shared" si="41"/>
        <v>570.29999999999995</v>
      </c>
      <c r="U76" s="80">
        <f t="shared" si="41"/>
        <v>918.4</v>
      </c>
      <c r="V76" s="80">
        <f t="shared" si="41"/>
        <v>109.8</v>
      </c>
      <c r="W76" s="80">
        <f t="shared" si="41"/>
        <v>592.20000000000005</v>
      </c>
      <c r="X76" s="80">
        <f t="shared" si="41"/>
        <v>1790.9</v>
      </c>
      <c r="Y76" s="80">
        <f t="shared" si="41"/>
        <v>441.1</v>
      </c>
      <c r="Z76" s="80">
        <f t="shared" si="41"/>
        <v>275.60000000000002</v>
      </c>
      <c r="AA76" s="80">
        <f t="shared" si="41"/>
        <v>25050.1</v>
      </c>
      <c r="AB76" s="80">
        <f t="shared" si="41"/>
        <v>31347.199999999997</v>
      </c>
      <c r="AC76" s="30">
        <f t="shared" si="38"/>
        <v>4615.8999999999978</v>
      </c>
      <c r="AD76" s="81">
        <f t="shared" si="40"/>
        <v>17.267772237040464</v>
      </c>
      <c r="AE76" s="24"/>
      <c r="AF76" s="24"/>
      <c r="AG76" s="24"/>
      <c r="AH76" s="24"/>
      <c r="AI76" s="20"/>
      <c r="AJ76" s="20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</row>
    <row r="77" spans="1:62" ht="18" customHeight="1">
      <c r="A77" s="15"/>
      <c r="B77" s="89" t="s">
        <v>86</v>
      </c>
      <c r="C77" s="80">
        <f>+[1]PP!C106</f>
        <v>0</v>
      </c>
      <c r="D77" s="80">
        <f>+[1]PP!D106</f>
        <v>0</v>
      </c>
      <c r="E77" s="80">
        <f>+[1]PP!E106</f>
        <v>1.7</v>
      </c>
      <c r="F77" s="80">
        <f>+[1]PP!F106</f>
        <v>2.9</v>
      </c>
      <c r="G77" s="80">
        <f>+[1]PP!G106</f>
        <v>1.4</v>
      </c>
      <c r="H77" s="80">
        <f>+[1]PP!H106</f>
        <v>1.8</v>
      </c>
      <c r="I77" s="80">
        <f>+[1]PP!I106</f>
        <v>0</v>
      </c>
      <c r="J77" s="80">
        <f>+[1]PP!J106</f>
        <v>0</v>
      </c>
      <c r="K77" s="80">
        <f>+[1]PP!K106</f>
        <v>0</v>
      </c>
      <c r="L77" s="80">
        <f>+[1]PP!L106</f>
        <v>0</v>
      </c>
      <c r="M77" s="80">
        <f>+[1]PP!M106</f>
        <v>0.5</v>
      </c>
      <c r="N77" s="80">
        <f>+[1]PP!N106</f>
        <v>0</v>
      </c>
      <c r="O77" s="33">
        <f>SUM(C77:N77)</f>
        <v>8.3000000000000007</v>
      </c>
      <c r="P77" s="80">
        <f>+[1]PP!P106</f>
        <v>0</v>
      </c>
      <c r="Q77" s="80">
        <f>+[1]PP!Q106</f>
        <v>0</v>
      </c>
      <c r="R77" s="80">
        <f>+[1]PP!R106</f>
        <v>0</v>
      </c>
      <c r="S77" s="80">
        <f>+[1]PP!S106</f>
        <v>0</v>
      </c>
      <c r="T77" s="80">
        <f>+[1]PP!T106</f>
        <v>0</v>
      </c>
      <c r="U77" s="80">
        <f>+[1]PP!U106</f>
        <v>0</v>
      </c>
      <c r="V77" s="80">
        <f>+[1]PP!V106</f>
        <v>0</v>
      </c>
      <c r="W77" s="80">
        <f>+[1]PP!W106</f>
        <v>0</v>
      </c>
      <c r="X77" s="80">
        <f>+[1]PP!X106</f>
        <v>0</v>
      </c>
      <c r="Y77" s="80">
        <f>+[1]PP!Y106</f>
        <v>0</v>
      </c>
      <c r="Z77" s="80">
        <f>+[1]PP!Z106</f>
        <v>0</v>
      </c>
      <c r="AA77" s="80">
        <f>+[1]PP!AA106</f>
        <v>0</v>
      </c>
      <c r="AB77" s="33">
        <f>SUM(P77:AA77)</f>
        <v>0</v>
      </c>
      <c r="AC77" s="30">
        <f t="shared" si="38"/>
        <v>-8.3000000000000007</v>
      </c>
      <c r="AD77" s="81">
        <f t="shared" si="40"/>
        <v>-100</v>
      </c>
      <c r="AE77" s="24"/>
      <c r="AF77" s="24"/>
      <c r="AG77" s="24"/>
      <c r="AH77" s="24"/>
      <c r="AI77" s="20"/>
      <c r="AJ77" s="20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</row>
    <row r="78" spans="1:62" ht="18" customHeight="1">
      <c r="A78" s="15"/>
      <c r="B78" s="89" t="s">
        <v>30</v>
      </c>
      <c r="C78" s="80">
        <f>+[1]PP!C107</f>
        <v>243.7</v>
      </c>
      <c r="D78" s="80">
        <f>+[1]PP!D107</f>
        <v>59.9</v>
      </c>
      <c r="E78" s="80">
        <f>+[1]PP!E107</f>
        <v>184.9</v>
      </c>
      <c r="F78" s="80">
        <f>+[1]PP!F107</f>
        <v>169.2</v>
      </c>
      <c r="G78" s="80">
        <f>+[1]PP!G107</f>
        <v>710.8</v>
      </c>
      <c r="H78" s="80">
        <f>+[1]PP!H107</f>
        <v>221.9</v>
      </c>
      <c r="I78" s="80">
        <f>+[1]PP!I107</f>
        <v>1100.0999999999999</v>
      </c>
      <c r="J78" s="80">
        <f>+[1]PP!J107</f>
        <v>62.9</v>
      </c>
      <c r="K78" s="80">
        <f>+[1]PP!K107</f>
        <v>305.5</v>
      </c>
      <c r="L78" s="80">
        <f>+[1]PP!L107</f>
        <v>576</v>
      </c>
      <c r="M78" s="80">
        <f>+[1]PP!M107</f>
        <v>1942.7</v>
      </c>
      <c r="N78" s="80">
        <f>+[1]PP!N107</f>
        <v>21145.4</v>
      </c>
      <c r="O78" s="33">
        <f>SUM(C78:N78)</f>
        <v>26723</v>
      </c>
      <c r="P78" s="80">
        <f>+[1]PP!P107</f>
        <v>214.3</v>
      </c>
      <c r="Q78" s="80">
        <f>+[1]PP!Q107</f>
        <v>1050.7</v>
      </c>
      <c r="R78" s="80">
        <f>+[1]PP!R107</f>
        <v>154.19999999999999</v>
      </c>
      <c r="S78" s="80">
        <f>+[1]PP!S107</f>
        <v>179.6</v>
      </c>
      <c r="T78" s="80">
        <f>+[1]PP!T107</f>
        <v>570.29999999999995</v>
      </c>
      <c r="U78" s="80">
        <f>+[1]PP!U107</f>
        <v>918.4</v>
      </c>
      <c r="V78" s="80">
        <f>+[1]PP!V107</f>
        <v>109.8</v>
      </c>
      <c r="W78" s="80">
        <f>+[1]PP!W107</f>
        <v>592.20000000000005</v>
      </c>
      <c r="X78" s="80">
        <f>+[1]PP!X107</f>
        <v>1790.9</v>
      </c>
      <c r="Y78" s="80">
        <f>+[1]PP!Y107</f>
        <v>441.1</v>
      </c>
      <c r="Z78" s="80">
        <f>+[1]PP!Z107</f>
        <v>275.60000000000002</v>
      </c>
      <c r="AA78" s="80">
        <f>+[1]PP!AA107</f>
        <v>25050.1</v>
      </c>
      <c r="AB78" s="33">
        <f>SUM(P78:AA78)</f>
        <v>31347.199999999997</v>
      </c>
      <c r="AC78" s="30">
        <f t="shared" si="38"/>
        <v>4624.1999999999971</v>
      </c>
      <c r="AD78" s="81">
        <f t="shared" si="40"/>
        <v>17.304194888298458</v>
      </c>
      <c r="AE78" s="24"/>
      <c r="AF78" s="24"/>
      <c r="AG78" s="24"/>
      <c r="AH78" s="24"/>
      <c r="AI78" s="20"/>
      <c r="AJ78" s="20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</row>
    <row r="79" spans="1:62" ht="18" customHeight="1">
      <c r="A79" s="15"/>
      <c r="B79" s="25" t="s">
        <v>87</v>
      </c>
      <c r="C79" s="75">
        <f t="shared" ref="C79:AB79" si="42">+C80</f>
        <v>11.4</v>
      </c>
      <c r="D79" s="75">
        <f t="shared" si="42"/>
        <v>31.8</v>
      </c>
      <c r="E79" s="75">
        <f t="shared" si="42"/>
        <v>6</v>
      </c>
      <c r="F79" s="75">
        <f t="shared" si="42"/>
        <v>62.2</v>
      </c>
      <c r="G79" s="75">
        <f t="shared" si="42"/>
        <v>23.8</v>
      </c>
      <c r="H79" s="75">
        <f t="shared" si="42"/>
        <v>17.7</v>
      </c>
      <c r="I79" s="75">
        <f t="shared" si="42"/>
        <v>11</v>
      </c>
      <c r="J79" s="75">
        <f t="shared" si="42"/>
        <v>29.8</v>
      </c>
      <c r="K79" s="75">
        <f t="shared" si="42"/>
        <v>36.5</v>
      </c>
      <c r="L79" s="75">
        <f t="shared" si="42"/>
        <v>247.7</v>
      </c>
      <c r="M79" s="75">
        <f t="shared" si="42"/>
        <v>15.1</v>
      </c>
      <c r="N79" s="75">
        <f t="shared" si="42"/>
        <v>59.5</v>
      </c>
      <c r="O79" s="75">
        <f t="shared" si="42"/>
        <v>552.5</v>
      </c>
      <c r="P79" s="75">
        <f t="shared" si="42"/>
        <v>16</v>
      </c>
      <c r="Q79" s="75">
        <f t="shared" si="42"/>
        <v>3.3</v>
      </c>
      <c r="R79" s="75">
        <f t="shared" si="42"/>
        <v>6</v>
      </c>
      <c r="S79" s="75">
        <f t="shared" si="42"/>
        <v>2.2000000000000002</v>
      </c>
      <c r="T79" s="75">
        <f t="shared" si="42"/>
        <v>6.7</v>
      </c>
      <c r="U79" s="75">
        <f t="shared" si="42"/>
        <v>2.4</v>
      </c>
      <c r="V79" s="75">
        <f t="shared" si="42"/>
        <v>3.9</v>
      </c>
      <c r="W79" s="75">
        <f t="shared" si="42"/>
        <v>4.8</v>
      </c>
      <c r="X79" s="75">
        <f t="shared" si="42"/>
        <v>2.4</v>
      </c>
      <c r="Y79" s="75">
        <f t="shared" si="42"/>
        <v>9</v>
      </c>
      <c r="Z79" s="75">
        <f t="shared" si="42"/>
        <v>0.7</v>
      </c>
      <c r="AA79" s="75">
        <f t="shared" si="42"/>
        <v>0.8</v>
      </c>
      <c r="AB79" s="75">
        <f t="shared" si="42"/>
        <v>58.199999999999996</v>
      </c>
      <c r="AC79" s="37">
        <f t="shared" si="38"/>
        <v>-494.3</v>
      </c>
      <c r="AD79" s="75">
        <f t="shared" si="40"/>
        <v>-89.466063348416299</v>
      </c>
      <c r="AE79" s="24"/>
      <c r="AF79" s="24"/>
      <c r="AG79" s="24"/>
      <c r="AH79" s="24"/>
      <c r="AI79" s="20"/>
      <c r="AJ79" s="20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</row>
    <row r="80" spans="1:62" ht="15" customHeight="1">
      <c r="A80" s="15"/>
      <c r="B80" s="35" t="s">
        <v>88</v>
      </c>
      <c r="C80" s="81">
        <f>+[1]PP!C109</f>
        <v>11.4</v>
      </c>
      <c r="D80" s="81">
        <f>+[1]PP!D109</f>
        <v>31.8</v>
      </c>
      <c r="E80" s="81">
        <f>+[1]PP!E109</f>
        <v>6</v>
      </c>
      <c r="F80" s="81">
        <f>+[1]PP!F109</f>
        <v>62.2</v>
      </c>
      <c r="G80" s="81">
        <f>+[1]PP!G109</f>
        <v>23.8</v>
      </c>
      <c r="H80" s="81">
        <f>+[1]PP!H109</f>
        <v>17.7</v>
      </c>
      <c r="I80" s="81">
        <f>+[1]PP!I109</f>
        <v>11</v>
      </c>
      <c r="J80" s="81">
        <f>+[1]PP!J109</f>
        <v>29.8</v>
      </c>
      <c r="K80" s="81">
        <f>+[1]PP!K109</f>
        <v>36.5</v>
      </c>
      <c r="L80" s="81">
        <f>+[1]PP!L109</f>
        <v>247.7</v>
      </c>
      <c r="M80" s="81">
        <f>+[1]PP!M109</f>
        <v>15.1</v>
      </c>
      <c r="N80" s="81">
        <f>+[1]PP!N109</f>
        <v>59.5</v>
      </c>
      <c r="O80" s="33">
        <f>SUM(C80:N80)</f>
        <v>552.5</v>
      </c>
      <c r="P80" s="81">
        <f>+[1]PP!P109</f>
        <v>16</v>
      </c>
      <c r="Q80" s="81">
        <f>+[1]PP!Q109</f>
        <v>3.3</v>
      </c>
      <c r="R80" s="81">
        <f>+[1]PP!R109</f>
        <v>6</v>
      </c>
      <c r="S80" s="81">
        <f>+[1]PP!S109</f>
        <v>2.2000000000000002</v>
      </c>
      <c r="T80" s="81">
        <f>+[1]PP!T109</f>
        <v>6.7</v>
      </c>
      <c r="U80" s="81">
        <f>+[1]PP!U109</f>
        <v>2.4</v>
      </c>
      <c r="V80" s="81">
        <f>+[1]PP!V109</f>
        <v>3.9</v>
      </c>
      <c r="W80" s="81">
        <f>+[1]PP!W109</f>
        <v>4.8</v>
      </c>
      <c r="X80" s="81">
        <f>+[1]PP!X109</f>
        <v>2.4</v>
      </c>
      <c r="Y80" s="81">
        <f>+[1]PP!Y109</f>
        <v>9</v>
      </c>
      <c r="Z80" s="81">
        <f>+[1]PP!Z109</f>
        <v>0.7</v>
      </c>
      <c r="AA80" s="81">
        <f>+[1]PP!AA109</f>
        <v>0.8</v>
      </c>
      <c r="AB80" s="33">
        <f>SUM(P80:AA80)</f>
        <v>58.199999999999996</v>
      </c>
      <c r="AC80" s="30">
        <f t="shared" si="38"/>
        <v>-494.3</v>
      </c>
      <c r="AD80" s="81">
        <f t="shared" si="40"/>
        <v>-89.466063348416299</v>
      </c>
      <c r="AE80" s="24"/>
      <c r="AF80" s="24"/>
      <c r="AG80" s="24"/>
      <c r="AH80" s="24"/>
      <c r="AI80" s="20"/>
      <c r="AJ80" s="20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  <row r="81" spans="1:62" ht="23.25" customHeight="1" thickBot="1">
      <c r="A81" s="15"/>
      <c r="B81" s="90" t="s">
        <v>89</v>
      </c>
      <c r="C81" s="91">
        <f t="shared" ref="C81:AB81" si="43">+C79+C61+C60+C59</f>
        <v>11292.1</v>
      </c>
      <c r="D81" s="91">
        <f t="shared" si="43"/>
        <v>93085.999999999985</v>
      </c>
      <c r="E81" s="91">
        <f t="shared" si="43"/>
        <v>2188.5</v>
      </c>
      <c r="F81" s="91">
        <f t="shared" si="43"/>
        <v>2005.0000000000002</v>
      </c>
      <c r="G81" s="91">
        <f t="shared" si="43"/>
        <v>2754.2999999999997</v>
      </c>
      <c r="H81" s="91">
        <f t="shared" si="43"/>
        <v>4815.3</v>
      </c>
      <c r="I81" s="91">
        <f t="shared" si="43"/>
        <v>67493.7</v>
      </c>
      <c r="J81" s="91">
        <f t="shared" si="43"/>
        <v>12524.099999999999</v>
      </c>
      <c r="K81" s="91">
        <f t="shared" si="43"/>
        <v>3322.3999999999996</v>
      </c>
      <c r="L81" s="91">
        <f t="shared" si="43"/>
        <v>8785.2999999999993</v>
      </c>
      <c r="M81" s="91">
        <f t="shared" si="43"/>
        <v>9503.7000000000007</v>
      </c>
      <c r="N81" s="91">
        <f t="shared" si="43"/>
        <v>35934.1</v>
      </c>
      <c r="O81" s="91">
        <f t="shared" si="43"/>
        <v>253704.5</v>
      </c>
      <c r="P81" s="91">
        <f t="shared" si="43"/>
        <v>26395.5</v>
      </c>
      <c r="Q81" s="91">
        <f t="shared" si="43"/>
        <v>22462</v>
      </c>
      <c r="R81" s="91">
        <f t="shared" si="43"/>
        <v>2603.1000000000004</v>
      </c>
      <c r="S81" s="91">
        <f t="shared" si="43"/>
        <v>12203.1</v>
      </c>
      <c r="T81" s="91">
        <f t="shared" si="43"/>
        <v>16158.9</v>
      </c>
      <c r="U81" s="91">
        <f t="shared" si="43"/>
        <v>133234.5</v>
      </c>
      <c r="V81" s="91">
        <f t="shared" si="43"/>
        <v>3439.2000000000003</v>
      </c>
      <c r="W81" s="91">
        <f t="shared" si="43"/>
        <v>2721.6000000000004</v>
      </c>
      <c r="X81" s="91">
        <f t="shared" si="43"/>
        <v>8989.4</v>
      </c>
      <c r="Y81" s="91">
        <f t="shared" si="43"/>
        <v>2706.4</v>
      </c>
      <c r="Z81" s="91">
        <f t="shared" si="43"/>
        <v>17400.300000000003</v>
      </c>
      <c r="AA81" s="91">
        <f t="shared" si="43"/>
        <v>29990.399999999998</v>
      </c>
      <c r="AB81" s="91">
        <f t="shared" si="43"/>
        <v>278304.40000000002</v>
      </c>
      <c r="AC81" s="91">
        <f t="shared" si="38"/>
        <v>24599.900000000023</v>
      </c>
      <c r="AD81" s="92">
        <f t="shared" si="40"/>
        <v>9.6962805153239398</v>
      </c>
      <c r="AE81" s="24"/>
      <c r="AF81" s="24"/>
      <c r="AG81" s="24"/>
      <c r="AH81" s="24"/>
      <c r="AI81" s="20"/>
      <c r="AJ81" s="20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</row>
    <row r="82" spans="1:62" ht="18" customHeight="1" thickTop="1">
      <c r="A82" s="15"/>
      <c r="B82" s="93" t="s">
        <v>90</v>
      </c>
      <c r="C82" s="94">
        <v>291.2</v>
      </c>
      <c r="D82" s="94">
        <v>278.39999999999998</v>
      </c>
      <c r="E82" s="94">
        <v>278</v>
      </c>
      <c r="F82" s="94">
        <v>282.8</v>
      </c>
      <c r="G82" s="94">
        <v>324.7</v>
      </c>
      <c r="H82" s="94">
        <v>324</v>
      </c>
      <c r="I82" s="94">
        <v>295.5</v>
      </c>
      <c r="J82" s="94">
        <v>315.39999999999998</v>
      </c>
      <c r="K82" s="94">
        <v>293.2</v>
      </c>
      <c r="L82" s="94">
        <v>312.39999999999998</v>
      </c>
      <c r="M82" s="95">
        <v>300.7</v>
      </c>
      <c r="N82" s="96">
        <v>313.10000000000002</v>
      </c>
      <c r="O82" s="94">
        <f>SUM(C82:N82)</f>
        <v>3609.3999999999996</v>
      </c>
      <c r="P82" s="96">
        <v>357.5</v>
      </c>
      <c r="Q82" s="96">
        <v>315.39999999999998</v>
      </c>
      <c r="R82" s="96">
        <v>339.3</v>
      </c>
      <c r="S82" s="96">
        <v>340.8</v>
      </c>
      <c r="T82" s="96">
        <v>374.8</v>
      </c>
      <c r="U82" s="96">
        <v>331.6</v>
      </c>
      <c r="V82" s="96">
        <v>340</v>
      </c>
      <c r="W82" s="96">
        <v>329.9</v>
      </c>
      <c r="X82" s="96">
        <v>337.8</v>
      </c>
      <c r="Y82" s="96">
        <v>333.2</v>
      </c>
      <c r="Z82" s="96">
        <v>323.5</v>
      </c>
      <c r="AA82" s="96">
        <v>347.9</v>
      </c>
      <c r="AB82" s="97">
        <f>SUM(P82:AA82)</f>
        <v>4071.7000000000003</v>
      </c>
      <c r="AC82" s="96">
        <f t="shared" si="38"/>
        <v>462.30000000000064</v>
      </c>
      <c r="AD82" s="96">
        <f t="shared" si="40"/>
        <v>12.808222973347389</v>
      </c>
      <c r="AE82" s="24"/>
      <c r="AF82" s="24"/>
      <c r="AG82" s="24"/>
      <c r="AH82" s="24"/>
      <c r="AI82" s="20"/>
      <c r="AJ82" s="20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</row>
    <row r="83" spans="1:62" ht="18" customHeight="1">
      <c r="A83" s="15"/>
      <c r="B83" s="98" t="s">
        <v>91</v>
      </c>
      <c r="C83" s="99">
        <v>0</v>
      </c>
      <c r="D83" s="99">
        <v>0</v>
      </c>
      <c r="E83" s="99">
        <v>0</v>
      </c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100">
        <v>0</v>
      </c>
      <c r="N83" s="97">
        <v>0</v>
      </c>
      <c r="O83" s="97">
        <f>SUM(C83:N83)</f>
        <v>0</v>
      </c>
      <c r="P83" s="99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f>SUM(P83:AA83)</f>
        <v>0</v>
      </c>
      <c r="AC83" s="97">
        <f t="shared" si="38"/>
        <v>0</v>
      </c>
      <c r="AD83" s="33">
        <v>0</v>
      </c>
      <c r="AE83" s="24"/>
      <c r="AF83" s="24"/>
      <c r="AG83" s="24"/>
      <c r="AH83" s="24"/>
      <c r="AI83" s="20"/>
      <c r="AJ83" s="20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</row>
    <row r="84" spans="1:62" ht="18" customHeight="1">
      <c r="A84" s="15"/>
      <c r="B84" s="101" t="s">
        <v>92</v>
      </c>
      <c r="C84" s="99">
        <v>58.5</v>
      </c>
      <c r="D84" s="99">
        <v>43.7</v>
      </c>
      <c r="E84" s="99">
        <v>66.400000000000006</v>
      </c>
      <c r="F84" s="99">
        <v>60.7</v>
      </c>
      <c r="G84" s="99">
        <v>73.400000000000006</v>
      </c>
      <c r="H84" s="99">
        <v>69.599999999999994</v>
      </c>
      <c r="I84" s="99">
        <v>69.900000000000006</v>
      </c>
      <c r="J84" s="99">
        <v>58</v>
      </c>
      <c r="K84" s="99">
        <v>62.3</v>
      </c>
      <c r="L84" s="99">
        <v>82.6</v>
      </c>
      <c r="M84" s="100">
        <v>62.6</v>
      </c>
      <c r="N84" s="97">
        <v>68.2</v>
      </c>
      <c r="O84" s="99">
        <f>SUM(C84:N84)</f>
        <v>775.90000000000009</v>
      </c>
      <c r="P84" s="97">
        <v>75.8</v>
      </c>
      <c r="Q84" s="97">
        <v>78.8</v>
      </c>
      <c r="R84" s="97">
        <v>82.5</v>
      </c>
      <c r="S84" s="97">
        <v>82.4</v>
      </c>
      <c r="T84" s="97">
        <v>88.2</v>
      </c>
      <c r="U84" s="97">
        <v>103.3</v>
      </c>
      <c r="V84" s="97">
        <v>79.400000000000006</v>
      </c>
      <c r="W84" s="97">
        <v>91.4</v>
      </c>
      <c r="X84" s="97">
        <v>71.3</v>
      </c>
      <c r="Y84" s="97">
        <v>94.8</v>
      </c>
      <c r="Z84" s="97">
        <v>277.2</v>
      </c>
      <c r="AA84" s="97">
        <v>91.4</v>
      </c>
      <c r="AB84" s="97">
        <f>SUM(P84:AA84)</f>
        <v>1216.5</v>
      </c>
      <c r="AC84" s="97">
        <f t="shared" si="38"/>
        <v>440.59999999999991</v>
      </c>
      <c r="AD84" s="97">
        <f>+AC84/O84*100</f>
        <v>56.785668256218571</v>
      </c>
      <c r="AE84" s="24"/>
      <c r="AF84" s="24"/>
      <c r="AG84" s="24"/>
      <c r="AH84" s="24"/>
      <c r="AI84" s="20"/>
      <c r="AJ84" s="20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</row>
    <row r="85" spans="1:62" ht="22.5" customHeight="1" thickBot="1">
      <c r="A85" s="15"/>
      <c r="B85" s="102" t="s">
        <v>93</v>
      </c>
      <c r="C85" s="91">
        <f t="shared" ref="C85:AB85" si="44">+C84+C83+C82+C81</f>
        <v>11641.800000000001</v>
      </c>
      <c r="D85" s="91">
        <f t="shared" si="44"/>
        <v>93408.099999999991</v>
      </c>
      <c r="E85" s="91">
        <f t="shared" si="44"/>
        <v>2532.9</v>
      </c>
      <c r="F85" s="91">
        <f t="shared" si="44"/>
        <v>2348.5</v>
      </c>
      <c r="G85" s="91">
        <f t="shared" si="44"/>
        <v>3152.3999999999996</v>
      </c>
      <c r="H85" s="91">
        <f t="shared" si="44"/>
        <v>5208.9000000000005</v>
      </c>
      <c r="I85" s="91">
        <f t="shared" si="44"/>
        <v>67859.099999999991</v>
      </c>
      <c r="J85" s="91">
        <f t="shared" si="44"/>
        <v>12897.499999999998</v>
      </c>
      <c r="K85" s="91">
        <f t="shared" si="44"/>
        <v>3677.8999999999996</v>
      </c>
      <c r="L85" s="91">
        <f t="shared" si="44"/>
        <v>9180.2999999999993</v>
      </c>
      <c r="M85" s="91">
        <f t="shared" si="44"/>
        <v>9867</v>
      </c>
      <c r="N85" s="91">
        <f t="shared" si="44"/>
        <v>36315.4</v>
      </c>
      <c r="O85" s="91">
        <f t="shared" si="44"/>
        <v>258089.8</v>
      </c>
      <c r="P85" s="91">
        <f t="shared" si="44"/>
        <v>26828.799999999999</v>
      </c>
      <c r="Q85" s="91">
        <f t="shared" si="44"/>
        <v>22856.2</v>
      </c>
      <c r="R85" s="91">
        <f t="shared" si="44"/>
        <v>3024.9000000000005</v>
      </c>
      <c r="S85" s="91">
        <f t="shared" si="44"/>
        <v>12626.300000000001</v>
      </c>
      <c r="T85" s="91">
        <f t="shared" si="44"/>
        <v>16621.900000000001</v>
      </c>
      <c r="U85" s="91">
        <f t="shared" si="44"/>
        <v>133669.4</v>
      </c>
      <c r="V85" s="91">
        <f t="shared" si="44"/>
        <v>3858.6000000000004</v>
      </c>
      <c r="W85" s="91">
        <f t="shared" si="44"/>
        <v>3142.9000000000005</v>
      </c>
      <c r="X85" s="91">
        <f t="shared" si="44"/>
        <v>9398.5</v>
      </c>
      <c r="Y85" s="91">
        <f t="shared" si="44"/>
        <v>3134.4</v>
      </c>
      <c r="Z85" s="91">
        <f t="shared" si="44"/>
        <v>18001.000000000004</v>
      </c>
      <c r="AA85" s="91">
        <f t="shared" si="44"/>
        <v>30429.699999999997</v>
      </c>
      <c r="AB85" s="91">
        <f t="shared" si="44"/>
        <v>283592.60000000003</v>
      </c>
      <c r="AC85" s="91">
        <f t="shared" si="38"/>
        <v>25502.800000000047</v>
      </c>
      <c r="AD85" s="92">
        <f>+AC85/O85*100</f>
        <v>9.8813668730806281</v>
      </c>
      <c r="AE85" s="24"/>
      <c r="AF85" s="24"/>
      <c r="AG85" s="24"/>
      <c r="AH85" s="24"/>
      <c r="AI85" s="20"/>
      <c r="AJ85" s="20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</row>
    <row r="86" spans="1:62" ht="18" customHeight="1" thickTop="1">
      <c r="A86" s="15"/>
      <c r="B86" s="103" t="s">
        <v>94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5"/>
      <c r="W86" s="104"/>
      <c r="X86" s="104"/>
      <c r="Y86" s="104"/>
      <c r="Z86" s="104"/>
      <c r="AA86" s="104"/>
      <c r="AB86" s="104"/>
      <c r="AC86" s="104"/>
      <c r="AD86" s="104"/>
      <c r="AE86" s="24"/>
      <c r="AF86" s="24"/>
      <c r="AG86" s="24"/>
      <c r="AH86" s="24"/>
      <c r="AI86" s="20"/>
      <c r="AJ86" s="20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</row>
    <row r="87" spans="1:62" ht="13.5" customHeight="1">
      <c r="A87" s="15"/>
      <c r="B87" s="106" t="s">
        <v>95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20"/>
      <c r="AF87" s="20"/>
      <c r="AG87" s="20"/>
      <c r="AH87" s="20"/>
      <c r="AI87" s="20"/>
      <c r="AJ87" s="20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</row>
    <row r="88" spans="1:62" ht="19.5" customHeight="1">
      <c r="A88" s="15"/>
      <c r="B88" s="109" t="s">
        <v>96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20"/>
      <c r="AF88" s="20"/>
      <c r="AG88" s="20"/>
      <c r="AH88" s="20"/>
      <c r="AI88" s="20"/>
      <c r="AJ88" s="20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62" ht="21" customHeight="1">
      <c r="A89" s="15"/>
      <c r="B89" s="109" t="s">
        <v>97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1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3"/>
      <c r="AA89" s="112"/>
      <c r="AB89" s="112"/>
      <c r="AC89" s="110"/>
      <c r="AD89" s="110"/>
      <c r="AE89" s="20"/>
      <c r="AF89" s="20"/>
      <c r="AG89" s="20"/>
      <c r="AH89" s="20"/>
      <c r="AI89" s="20"/>
      <c r="AJ89" s="20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</row>
    <row r="90" spans="1:62" ht="14.25">
      <c r="A90" s="15"/>
      <c r="B90" s="109" t="s">
        <v>98</v>
      </c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5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20"/>
      <c r="AF90" s="20"/>
      <c r="AG90" s="20"/>
      <c r="AH90" s="20"/>
      <c r="AI90" s="20"/>
      <c r="AJ90" s="20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</row>
    <row r="91" spans="1:62" ht="14.25">
      <c r="A91" s="15"/>
      <c r="B91" s="117" t="s">
        <v>99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9"/>
      <c r="AC91" s="119"/>
      <c r="AD91" s="119"/>
      <c r="AE91" s="20"/>
      <c r="AF91" s="20"/>
      <c r="AG91" s="20"/>
      <c r="AH91" s="20"/>
      <c r="AI91" s="20"/>
      <c r="AJ91" s="20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</row>
    <row r="92" spans="1:62" ht="14.25">
      <c r="B92" s="12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21"/>
      <c r="AC92" s="121"/>
      <c r="AD92" s="121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</row>
    <row r="93" spans="1:62" ht="14.25">
      <c r="B93" s="121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21"/>
      <c r="AC93" s="121"/>
      <c r="AD93" s="121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</row>
    <row r="94" spans="1:62" ht="14.25">
      <c r="B94" s="121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21"/>
      <c r="AC94" s="121"/>
      <c r="AD94" s="121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</row>
    <row r="95" spans="1:62" ht="14.25">
      <c r="B95" s="12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23"/>
      <c r="AC95" s="121"/>
      <c r="AD95" s="121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</row>
    <row r="96" spans="1:62" ht="14.25">
      <c r="B96" s="122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19"/>
      <c r="P96" s="124"/>
      <c r="Q96" s="124"/>
      <c r="R96" s="124"/>
      <c r="S96" s="124"/>
      <c r="T96" s="124"/>
      <c r="U96" s="125"/>
      <c r="V96" s="126"/>
      <c r="W96" s="125"/>
      <c r="X96" s="125"/>
      <c r="Y96" s="125"/>
      <c r="Z96" s="125"/>
      <c r="AA96" s="125"/>
      <c r="AB96" s="121"/>
      <c r="AC96" s="121"/>
      <c r="AD96" s="121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2:62" ht="14.25">
      <c r="B97" s="122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2"/>
      <c r="Q97" s="112"/>
      <c r="R97" s="127"/>
      <c r="S97" s="112"/>
      <c r="T97" s="112"/>
      <c r="U97" s="112"/>
      <c r="V97" s="112"/>
      <c r="W97" s="112"/>
      <c r="X97" s="112"/>
      <c r="Y97" s="112"/>
      <c r="Z97" s="112"/>
      <c r="AA97" s="127"/>
      <c r="AB97" s="121"/>
      <c r="AC97" s="121"/>
      <c r="AD97" s="121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</row>
    <row r="98" spans="2:62" ht="14.25">
      <c r="B98" s="122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9"/>
      <c r="U98" s="128"/>
      <c r="V98" s="128"/>
      <c r="W98" s="128"/>
      <c r="X98" s="128"/>
      <c r="Y98" s="128"/>
      <c r="Z98" s="128"/>
      <c r="AA98" s="121"/>
      <c r="AB98" s="121"/>
      <c r="AC98" s="121"/>
      <c r="AD98" s="121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</row>
    <row r="99" spans="2:62" ht="14.25">
      <c r="B99" s="122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9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</row>
    <row r="100" spans="2:62" ht="14.25"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30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</row>
    <row r="101" spans="2:62" ht="14.25"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2:62" ht="14.25"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</row>
    <row r="103" spans="2:62" ht="14.25"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</row>
    <row r="104" spans="2:62" ht="14.25"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</row>
    <row r="105" spans="2:62" ht="14.25">
      <c r="B105" s="122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</row>
    <row r="106" spans="2:62" ht="14.25">
      <c r="B106" s="122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2:62" ht="14.25"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</row>
    <row r="108" spans="2:62" ht="14.25">
      <c r="B108" s="122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</row>
    <row r="109" spans="2:62" ht="14.25">
      <c r="B109" s="122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</row>
    <row r="110" spans="2:62" ht="14.25">
      <c r="B110" s="122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</row>
    <row r="111" spans="2:62" ht="14.25"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2:62" ht="14.25">
      <c r="B112" s="122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</row>
    <row r="113" spans="2:62" ht="14.25">
      <c r="B113" s="122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</row>
    <row r="114" spans="2:62" ht="14.25">
      <c r="B114" s="122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</row>
    <row r="115" spans="2:62" ht="14.25"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</row>
    <row r="116" spans="2:62" ht="14.25">
      <c r="B116" s="122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</row>
    <row r="117" spans="2:62" ht="14.25">
      <c r="B117" s="122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</row>
    <row r="118" spans="2:62" ht="14.25">
      <c r="B118" s="122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2:62" ht="14.25">
      <c r="B119" s="122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</row>
    <row r="120" spans="2:62" ht="14.25"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</row>
    <row r="121" spans="2:62" ht="14.25"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</row>
    <row r="122" spans="2:62" ht="14.25"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</row>
    <row r="123" spans="2:62" ht="14.25"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</row>
    <row r="124" spans="2:62" ht="14.25"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</row>
    <row r="125" spans="2:62" ht="14.25"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</row>
    <row r="126" spans="2:62" ht="14.25"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2:62" ht="14.25"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</row>
    <row r="128" spans="2:62" ht="14.25"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</row>
    <row r="129" spans="2:62" ht="14.25"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</row>
    <row r="130" spans="2:62" ht="14.25"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</row>
    <row r="131" spans="2:62" ht="14.25"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</row>
    <row r="132" spans="2:62" ht="14.25"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</row>
    <row r="133" spans="2:62" ht="14.25"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</row>
    <row r="134" spans="2:62" ht="14.25"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2:62" ht="14.25"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</row>
    <row r="136" spans="2:62" ht="14.25"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</row>
    <row r="137" spans="2:62" ht="14.25"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</row>
    <row r="138" spans="2:62" ht="14.25"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</row>
    <row r="139" spans="2:62" ht="14.25"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2:62" ht="14.25"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</row>
    <row r="141" spans="2:62" ht="14.25"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</row>
    <row r="142" spans="2:62" ht="14.25"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</row>
    <row r="143" spans="2:62" ht="14.25"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</row>
    <row r="144" spans="2:62" ht="14.25"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2:62" ht="14.25"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</row>
    <row r="146" spans="2:62" ht="14.25"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</row>
    <row r="147" spans="2:62" ht="14.25"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</row>
    <row r="148" spans="2:62" ht="14.25"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</row>
    <row r="149" spans="2:62" ht="14.25"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2:62" ht="14.25"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</row>
    <row r="151" spans="2:62" ht="14.25"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</row>
    <row r="152" spans="2:62" ht="14.25"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</row>
    <row r="153" spans="2:62" ht="14.25"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</row>
    <row r="154" spans="2:62" ht="14.25"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</row>
    <row r="155" spans="2:62" ht="14.25"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</row>
    <row r="156" spans="2:62" ht="14.25"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2:62" ht="14.25"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</row>
    <row r="158" spans="2:62" ht="14.25"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</row>
    <row r="159" spans="2:62" ht="14.25"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</row>
    <row r="160" spans="2:62" ht="14.25"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</row>
    <row r="161" spans="2:62" ht="14.25"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</row>
    <row r="162" spans="2:62" ht="14.25"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</row>
    <row r="163" spans="2:62" ht="14.25"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</row>
    <row r="164" spans="2:62" ht="14.25"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2:62" ht="14.25"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</row>
    <row r="166" spans="2:62" ht="14.25"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</row>
    <row r="167" spans="2:62" ht="14.25"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</row>
    <row r="168" spans="2:62" ht="14.25"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</row>
    <row r="169" spans="2:62" ht="14.25"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</row>
    <row r="170" spans="2:62" ht="14.25"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</row>
    <row r="171" spans="2:62" ht="14.25"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</row>
    <row r="172" spans="2:62" ht="14.25"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2:62" ht="14.25"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</row>
    <row r="174" spans="2:62" ht="14.25"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</row>
    <row r="175" spans="2:62" ht="14.25"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</row>
    <row r="176" spans="2:62" ht="14.25"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</row>
    <row r="177" spans="2:62" ht="14.25"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78" spans="2:62" ht="14.25"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</row>
    <row r="179" spans="2:62" ht="14.25"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</row>
    <row r="180" spans="2:62" ht="14.25"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</row>
    <row r="181" spans="2:62" ht="14.25"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</row>
    <row r="182" spans="2:62" ht="14.25"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2:62" ht="14.25"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</row>
    <row r="184" spans="2:62" ht="14.25"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</row>
    <row r="185" spans="2:62" ht="14.25"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</row>
    <row r="186" spans="2:62" ht="14.25"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</row>
    <row r="187" spans="2:62" ht="14.25"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2:62" ht="14.25"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</row>
    <row r="189" spans="2:62" ht="14.25"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</row>
    <row r="190" spans="2:62" ht="14.25"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</row>
    <row r="191" spans="2:62" ht="14.25"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</row>
    <row r="192" spans="2:62" ht="14.25"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</row>
    <row r="193" spans="2:62" ht="14.25"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</row>
    <row r="194" spans="2:62" ht="14.25"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</row>
    <row r="195" spans="2:62" ht="14.25"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</row>
    <row r="196" spans="2:62" ht="14.25"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</row>
    <row r="197" spans="2:62" ht="14.25"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</row>
    <row r="198" spans="2:62" ht="14.25"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</row>
    <row r="199" spans="2:62" ht="14.25"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</row>
    <row r="200" spans="2:62" ht="14.25"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</row>
    <row r="201" spans="2:62" ht="14.25"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</row>
    <row r="202" spans="2:62" ht="14.25"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</row>
    <row r="203" spans="2:62" ht="14.25"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</row>
    <row r="204" spans="2:62" ht="14.25"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</row>
    <row r="205" spans="2:62" ht="14.25"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</row>
    <row r="206" spans="2:62" ht="14.25"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</row>
    <row r="207" spans="2:62" ht="14.25"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</row>
    <row r="208" spans="2:62" ht="14.25"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</row>
    <row r="209" spans="2:62" ht="14.25"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</row>
    <row r="210" spans="2:62" ht="14.25"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</row>
    <row r="211" spans="2:62" ht="14.25"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</row>
    <row r="212" spans="2:62" ht="14.25"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</row>
    <row r="213" spans="2:62" ht="14.25"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</row>
    <row r="214" spans="2:62" ht="14.25"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</row>
    <row r="215" spans="2:62" ht="14.25"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</row>
    <row r="216" spans="2:62" ht="14.25"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</row>
    <row r="217" spans="2:62" ht="14.25"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</row>
    <row r="218" spans="2:62" ht="14.25"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</row>
    <row r="219" spans="2:62" ht="14.25"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</row>
    <row r="220" spans="2:62" ht="14.25"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</row>
    <row r="221" spans="2:62" ht="14.25"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</row>
    <row r="222" spans="2:62" ht="14.25"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</row>
    <row r="223" spans="2:62" ht="14.25"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</row>
    <row r="224" spans="2:62" ht="14.25"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</row>
    <row r="225" spans="2:62" ht="14.25"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</row>
    <row r="226" spans="2:62" ht="14.25"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</row>
    <row r="227" spans="2:62" ht="14.25"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</row>
    <row r="228" spans="2:62" ht="14.25"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</row>
    <row r="229" spans="2:62" ht="14.25"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</row>
    <row r="230" spans="2:62" ht="14.25"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</row>
    <row r="231" spans="2:62" ht="14.25"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</row>
    <row r="232" spans="2:62" ht="14.25"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</row>
    <row r="233" spans="2:62" ht="14.25"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</row>
    <row r="234" spans="2:62" ht="14.25"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</row>
    <row r="235" spans="2:62" ht="14.25"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</row>
    <row r="236" spans="2:62" ht="14.25"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</row>
    <row r="237" spans="2:62" ht="14.25"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</row>
    <row r="238" spans="2:62" ht="14.25"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</row>
    <row r="239" spans="2:62" ht="14.25"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</row>
    <row r="240" spans="2:62" ht="14.25"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</row>
    <row r="241" spans="2:62" ht="14.25"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</row>
    <row r="242" spans="2:62" ht="14.25"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</row>
    <row r="243" spans="2:62" ht="14.25"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</row>
    <row r="244" spans="2:62" ht="14.25"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</row>
    <row r="245" spans="2:62" ht="14.25"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</row>
    <row r="246" spans="2:6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</row>
    <row r="247" spans="2:6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</row>
    <row r="248" spans="2:6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</row>
    <row r="249" spans="2:6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</row>
    <row r="250" spans="2:6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</row>
    <row r="251" spans="2:6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</row>
    <row r="252" spans="2:6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</row>
    <row r="253" spans="2:6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</row>
    <row r="254" spans="2:6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</row>
    <row r="255" spans="2:6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</row>
    <row r="256" spans="2:6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</row>
    <row r="257" spans="2:6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</row>
    <row r="258" spans="2:6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</row>
    <row r="259" spans="2:6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</row>
    <row r="260" spans="2:6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</row>
    <row r="261" spans="2:6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</row>
    <row r="262" spans="2:6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</row>
    <row r="263" spans="2:6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</row>
    <row r="264" spans="2:6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</row>
    <row r="265" spans="2:6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</row>
    <row r="266" spans="2:6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</row>
    <row r="267" spans="2:6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</row>
    <row r="268" spans="2:6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3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</row>
    <row r="269" spans="2:6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3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</row>
    <row r="270" spans="2:6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3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</row>
    <row r="271" spans="2:6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3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</row>
    <row r="272" spans="2:6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3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</row>
    <row r="273" spans="2:6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3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</row>
    <row r="274" spans="2:6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3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</row>
    <row r="275" spans="2:6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3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</row>
    <row r="276" spans="2:6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3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</row>
    <row r="277" spans="2:6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3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</row>
    <row r="278" spans="2:6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3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</row>
    <row r="279" spans="2:6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3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</row>
    <row r="280" spans="2:6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3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</row>
    <row r="281" spans="2:6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3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</row>
    <row r="282" spans="2:6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3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</row>
    <row r="283" spans="2:6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3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</row>
    <row r="284" spans="2:6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3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</row>
    <row r="285" spans="2:6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3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</row>
    <row r="286" spans="2:6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3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</row>
    <row r="287" spans="2:6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3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</row>
    <row r="288" spans="2:6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3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</row>
    <row r="289" spans="2:6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3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</row>
    <row r="290" spans="2:6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3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</row>
    <row r="291" spans="2:6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3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</row>
    <row r="292" spans="2:6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3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</row>
    <row r="293" spans="2:6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3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</row>
    <row r="294" spans="2:6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3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</row>
    <row r="295" spans="2:6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3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</row>
    <row r="296" spans="2:6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3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</row>
    <row r="297" spans="2:6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3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</row>
    <row r="298" spans="2:6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3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</row>
    <row r="299" spans="2:6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3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</row>
    <row r="300" spans="2:6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3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</row>
    <row r="301" spans="2:6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3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</row>
    <row r="302" spans="2:6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3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</row>
    <row r="303" spans="2:6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3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</row>
    <row r="304" spans="2:6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3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</row>
    <row r="305" spans="2:6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3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</row>
    <row r="306" spans="2:6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3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</row>
    <row r="307" spans="2:6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3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</row>
    <row r="308" spans="2:6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3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</row>
    <row r="309" spans="2:6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3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</row>
    <row r="310" spans="2:6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3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</row>
    <row r="311" spans="2:6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3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</row>
    <row r="312" spans="2:6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3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</row>
    <row r="313" spans="2:6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3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</row>
    <row r="314" spans="2:6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3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</row>
    <row r="315" spans="2:6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3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</row>
    <row r="316" spans="2:6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3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</row>
    <row r="317" spans="2:6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3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</row>
    <row r="318" spans="2:6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3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</row>
    <row r="319" spans="2:6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3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</row>
    <row r="320" spans="2:6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3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</row>
    <row r="321" spans="2:6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3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</row>
    <row r="322" spans="2:6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3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</row>
    <row r="323" spans="2:6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3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</row>
    <row r="324" spans="2:6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3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</row>
    <row r="325" spans="2:6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3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</row>
    <row r="326" spans="2:6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3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</row>
    <row r="327" spans="2:6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3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</row>
    <row r="328" spans="2:6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3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</row>
    <row r="329" spans="2:6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3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</row>
    <row r="330" spans="2:6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3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</row>
    <row r="331" spans="2:6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3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</row>
    <row r="332" spans="2:6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3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</row>
    <row r="333" spans="2:6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3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</row>
    <row r="334" spans="2:6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3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</row>
    <row r="335" spans="2:6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3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</row>
    <row r="336" spans="2:6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3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TESORERIA</vt:lpstr>
      <vt:lpstr>TESORERIA!Área_de_impresión</vt:lpstr>
      <vt:lpstr>TESORERIA!Títulos_a_imprimir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2020-11-19T19:49:00Z</dcterms:created>
  <dcterms:modified xsi:type="dcterms:W3CDTF">2020-11-19T19:49:13Z</dcterms:modified>
</cp:coreProperties>
</file>