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320" windowHeight="7170"/>
  </bookViews>
  <sheets>
    <sheet name="TESORERIA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_xlnm.Print_Area" localSheetId="0">TESORERIA!$A$1:$AD$78</definedName>
    <definedName name="ROS">#N/A</definedName>
  </definedNames>
  <calcPr calcId="125725"/>
</workbook>
</file>

<file path=xl/calcChain.xml><?xml version="1.0" encoding="utf-8"?>
<calcChain xmlns="http://schemas.openxmlformats.org/spreadsheetml/2006/main">
  <c r="AC74" i="1"/>
  <c r="AD74" s="1"/>
  <c r="AB74"/>
  <c r="O74"/>
  <c r="AC73"/>
  <c r="AD73" s="1"/>
  <c r="AB73"/>
  <c r="O73"/>
  <c r="AA71"/>
  <c r="AA70" s="1"/>
  <c r="Z71"/>
  <c r="Y71"/>
  <c r="X71"/>
  <c r="X70" s="1"/>
  <c r="W71"/>
  <c r="W70" s="1"/>
  <c r="V71"/>
  <c r="U71"/>
  <c r="T71"/>
  <c r="T70" s="1"/>
  <c r="S71"/>
  <c r="S70" s="1"/>
  <c r="R71"/>
  <c r="Q71"/>
  <c r="P71"/>
  <c r="AB71" s="1"/>
  <c r="N71"/>
  <c r="M71"/>
  <c r="L71"/>
  <c r="L70" s="1"/>
  <c r="K71"/>
  <c r="K70" s="1"/>
  <c r="J71"/>
  <c r="I71"/>
  <c r="H71"/>
  <c r="H70" s="1"/>
  <c r="G71"/>
  <c r="G70" s="1"/>
  <c r="F71"/>
  <c r="E71"/>
  <c r="D71"/>
  <c r="D70" s="1"/>
  <c r="C71"/>
  <c r="C70" s="1"/>
  <c r="Z70"/>
  <c r="Y70"/>
  <c r="V70"/>
  <c r="U70"/>
  <c r="R70"/>
  <c r="Q70"/>
  <c r="N70"/>
  <c r="M70"/>
  <c r="J70"/>
  <c r="I70"/>
  <c r="F70"/>
  <c r="E70"/>
  <c r="AA69"/>
  <c r="Z69"/>
  <c r="Z67" s="1"/>
  <c r="Z65" s="1"/>
  <c r="Y69"/>
  <c r="Y67" s="1"/>
  <c r="Y65" s="1"/>
  <c r="Y60" s="1"/>
  <c r="X69"/>
  <c r="W69"/>
  <c r="V69"/>
  <c r="V67" s="1"/>
  <c r="U69"/>
  <c r="U67" s="1"/>
  <c r="U65" s="1"/>
  <c r="U60" s="1"/>
  <c r="T69"/>
  <c r="S69"/>
  <c r="R69"/>
  <c r="R67" s="1"/>
  <c r="R65" s="1"/>
  <c r="Q69"/>
  <c r="Q67" s="1"/>
  <c r="Q65" s="1"/>
  <c r="Q60" s="1"/>
  <c r="P69"/>
  <c r="N69"/>
  <c r="N67" s="1"/>
  <c r="M69"/>
  <c r="M67" s="1"/>
  <c r="M65" s="1"/>
  <c r="M60" s="1"/>
  <c r="L69"/>
  <c r="K69"/>
  <c r="J69"/>
  <c r="J67" s="1"/>
  <c r="I69"/>
  <c r="I67" s="1"/>
  <c r="I65" s="1"/>
  <c r="I60" s="1"/>
  <c r="H69"/>
  <c r="G69"/>
  <c r="F69"/>
  <c r="F67" s="1"/>
  <c r="E69"/>
  <c r="E67" s="1"/>
  <c r="E65" s="1"/>
  <c r="E60" s="1"/>
  <c r="D69"/>
  <c r="C69"/>
  <c r="AA68"/>
  <c r="Z68"/>
  <c r="Y68"/>
  <c r="X68"/>
  <c r="X67" s="1"/>
  <c r="X65" s="1"/>
  <c r="X60" s="1"/>
  <c r="X58" s="1"/>
  <c r="X55" s="1"/>
  <c r="W68"/>
  <c r="W67" s="1"/>
  <c r="W65" s="1"/>
  <c r="V68"/>
  <c r="U68"/>
  <c r="T68"/>
  <c r="S68"/>
  <c r="R68"/>
  <c r="Q68"/>
  <c r="P68"/>
  <c r="AB68" s="1"/>
  <c r="N68"/>
  <c r="M68"/>
  <c r="L68"/>
  <c r="K68"/>
  <c r="J68"/>
  <c r="I68"/>
  <c r="H68"/>
  <c r="H67" s="1"/>
  <c r="H65" s="1"/>
  <c r="H60" s="1"/>
  <c r="G68"/>
  <c r="G67" s="1"/>
  <c r="G65" s="1"/>
  <c r="F68"/>
  <c r="E68"/>
  <c r="D68"/>
  <c r="C68"/>
  <c r="O68" s="1"/>
  <c r="AD67"/>
  <c r="AC67"/>
  <c r="AA67"/>
  <c r="T67"/>
  <c r="T65" s="1"/>
  <c r="T60" s="1"/>
  <c r="S67"/>
  <c r="L67"/>
  <c r="L65" s="1"/>
  <c r="L60" s="1"/>
  <c r="K67"/>
  <c r="D67"/>
  <c r="D65" s="1"/>
  <c r="D60" s="1"/>
  <c r="C67"/>
  <c r="AB66"/>
  <c r="N66"/>
  <c r="M66"/>
  <c r="L66"/>
  <c r="K66"/>
  <c r="J66"/>
  <c r="J65" s="1"/>
  <c r="I66"/>
  <c r="H66"/>
  <c r="G66"/>
  <c r="F66"/>
  <c r="E66"/>
  <c r="D66"/>
  <c r="C66"/>
  <c r="O66" s="1"/>
  <c r="AA65"/>
  <c r="V65"/>
  <c r="S65"/>
  <c r="N65"/>
  <c r="K65"/>
  <c r="F65"/>
  <c r="C65"/>
  <c r="AA64"/>
  <c r="Z64"/>
  <c r="Y64"/>
  <c r="X64"/>
  <c r="W64"/>
  <c r="V64"/>
  <c r="U64"/>
  <c r="T64"/>
  <c r="S64"/>
  <c r="R64"/>
  <c r="Q64"/>
  <c r="P64"/>
  <c r="N64"/>
  <c r="M64"/>
  <c r="L64"/>
  <c r="K64"/>
  <c r="J64"/>
  <c r="I64"/>
  <c r="H64"/>
  <c r="G64"/>
  <c r="F64"/>
  <c r="E64"/>
  <c r="D64"/>
  <c r="C64"/>
  <c r="O64" s="1"/>
  <c r="AA63"/>
  <c r="AA62" s="1"/>
  <c r="AA60" s="1"/>
  <c r="AA58" s="1"/>
  <c r="AA55" s="1"/>
  <c r="Z63"/>
  <c r="Y63"/>
  <c r="X63"/>
  <c r="W63"/>
  <c r="W62" s="1"/>
  <c r="V63"/>
  <c r="U63"/>
  <c r="T63"/>
  <c r="S63"/>
  <c r="S62" s="1"/>
  <c r="S60" s="1"/>
  <c r="S58" s="1"/>
  <c r="S55" s="1"/>
  <c r="R63"/>
  <c r="Q63"/>
  <c r="P63"/>
  <c r="AB63" s="1"/>
  <c r="N63"/>
  <c r="M63"/>
  <c r="L63"/>
  <c r="K63"/>
  <c r="K62" s="1"/>
  <c r="K60" s="1"/>
  <c r="K58" s="1"/>
  <c r="K55" s="1"/>
  <c r="J63"/>
  <c r="I63"/>
  <c r="H63"/>
  <c r="G63"/>
  <c r="G62" s="1"/>
  <c r="F63"/>
  <c r="E63"/>
  <c r="D63"/>
  <c r="C63"/>
  <c r="C62" s="1"/>
  <c r="C60" s="1"/>
  <c r="C58" s="1"/>
  <c r="C55" s="1"/>
  <c r="Z62"/>
  <c r="Z60" s="1"/>
  <c r="Z58" s="1"/>
  <c r="Z55" s="1"/>
  <c r="Y62"/>
  <c r="X62"/>
  <c r="V62"/>
  <c r="U62"/>
  <c r="T62"/>
  <c r="R62"/>
  <c r="R60" s="1"/>
  <c r="R58" s="1"/>
  <c r="R55" s="1"/>
  <c r="Q62"/>
  <c r="P62"/>
  <c r="N62"/>
  <c r="M62"/>
  <c r="L62"/>
  <c r="J62"/>
  <c r="I62"/>
  <c r="H62"/>
  <c r="F62"/>
  <c r="E62"/>
  <c r="D62"/>
  <c r="V60"/>
  <c r="V58" s="1"/>
  <c r="V55" s="1"/>
  <c r="N60"/>
  <c r="N58" s="1"/>
  <c r="N55" s="1"/>
  <c r="F60"/>
  <c r="F58" s="1"/>
  <c r="F55" s="1"/>
  <c r="AB59"/>
  <c r="N59"/>
  <c r="M59"/>
  <c r="M58" s="1"/>
  <c r="L59"/>
  <c r="K59"/>
  <c r="J59"/>
  <c r="I59"/>
  <c r="I58" s="1"/>
  <c r="H59"/>
  <c r="G59"/>
  <c r="F59"/>
  <c r="E59"/>
  <c r="E58" s="1"/>
  <c r="D59"/>
  <c r="C59"/>
  <c r="Y58"/>
  <c r="U58"/>
  <c r="T58"/>
  <c r="T55" s="1"/>
  <c r="Q58"/>
  <c r="Q55" s="1"/>
  <c r="L58"/>
  <c r="D58"/>
  <c r="AA57"/>
  <c r="Z57"/>
  <c r="Y57"/>
  <c r="Y56" s="1"/>
  <c r="X57"/>
  <c r="W57"/>
  <c r="V57"/>
  <c r="U57"/>
  <c r="U56" s="1"/>
  <c r="U55" s="1"/>
  <c r="U72" s="1"/>
  <c r="T57"/>
  <c r="S57"/>
  <c r="R57"/>
  <c r="Q57"/>
  <c r="Q56" s="1"/>
  <c r="P57"/>
  <c r="AB57" s="1"/>
  <c r="N57"/>
  <c r="M57"/>
  <c r="M56" s="1"/>
  <c r="L57"/>
  <c r="L56" s="1"/>
  <c r="K57"/>
  <c r="J57"/>
  <c r="I57"/>
  <c r="I56" s="1"/>
  <c r="H57"/>
  <c r="H56" s="1"/>
  <c r="G57"/>
  <c r="F57"/>
  <c r="E57"/>
  <c r="E56" s="1"/>
  <c r="D57"/>
  <c r="D56" s="1"/>
  <c r="C57"/>
  <c r="AA56"/>
  <c r="Z56"/>
  <c r="X56"/>
  <c r="W56"/>
  <c r="V56"/>
  <c r="T56"/>
  <c r="S56"/>
  <c r="R56"/>
  <c r="P56"/>
  <c r="N56"/>
  <c r="K56"/>
  <c r="J56"/>
  <c r="G56"/>
  <c r="F56"/>
  <c r="C56"/>
  <c r="AA54"/>
  <c r="Z54"/>
  <c r="Y54"/>
  <c r="X54"/>
  <c r="W54"/>
  <c r="V54"/>
  <c r="U54"/>
  <c r="T54"/>
  <c r="S54"/>
  <c r="R54"/>
  <c r="Q54"/>
  <c r="P54"/>
  <c r="AB54" s="1"/>
  <c r="AC54" s="1"/>
  <c r="AD54" s="1"/>
  <c r="N54"/>
  <c r="M54"/>
  <c r="L54"/>
  <c r="K54"/>
  <c r="J54"/>
  <c r="I54"/>
  <c r="H54"/>
  <c r="G54"/>
  <c r="F54"/>
  <c r="E54"/>
  <c r="D54"/>
  <c r="C54"/>
  <c r="O54" s="1"/>
  <c r="AA52"/>
  <c r="AA50" s="1"/>
  <c r="Z52"/>
  <c r="Y52"/>
  <c r="X52"/>
  <c r="X50" s="1"/>
  <c r="W52"/>
  <c r="W50" s="1"/>
  <c r="V52"/>
  <c r="U52"/>
  <c r="T52"/>
  <c r="T50" s="1"/>
  <c r="T53" s="1"/>
  <c r="S52"/>
  <c r="S50" s="1"/>
  <c r="R52"/>
  <c r="Q52"/>
  <c r="P52"/>
  <c r="P50" s="1"/>
  <c r="O52"/>
  <c r="AB51"/>
  <c r="O51"/>
  <c r="Z50"/>
  <c r="Y50"/>
  <c r="V50"/>
  <c r="U50"/>
  <c r="R50"/>
  <c r="Q50"/>
  <c r="N50"/>
  <c r="M50"/>
  <c r="L50"/>
  <c r="K50"/>
  <c r="J50"/>
  <c r="I50"/>
  <c r="H50"/>
  <c r="G50"/>
  <c r="F50"/>
  <c r="E50"/>
  <c r="D50"/>
  <c r="C50"/>
  <c r="AC49"/>
  <c r="AD49" s="1"/>
  <c r="AB49"/>
  <c r="O49"/>
  <c r="AB48"/>
  <c r="AC48" s="1"/>
  <c r="O48"/>
  <c r="AC47"/>
  <c r="AB46"/>
  <c r="AC46" s="1"/>
  <c r="O46"/>
  <c r="AB45"/>
  <c r="O45"/>
  <c r="AB44"/>
  <c r="O44"/>
  <c r="AC44" s="1"/>
  <c r="AD43"/>
  <c r="AB43"/>
  <c r="O43"/>
  <c r="AC43" s="1"/>
  <c r="AD42"/>
  <c r="AB42"/>
  <c r="O42"/>
  <c r="AC42" s="1"/>
  <c r="AB41"/>
  <c r="O41"/>
  <c r="AC41" s="1"/>
  <c r="AD41" s="1"/>
  <c r="AA40"/>
  <c r="Z40"/>
  <c r="Z35" s="1"/>
  <c r="Z34" s="1"/>
  <c r="Y40"/>
  <c r="Y35" s="1"/>
  <c r="Y34" s="1"/>
  <c r="X40"/>
  <c r="W40"/>
  <c r="V40"/>
  <c r="V35" s="1"/>
  <c r="V34" s="1"/>
  <c r="U40"/>
  <c r="T40"/>
  <c r="S40"/>
  <c r="R40"/>
  <c r="Q40"/>
  <c r="P40"/>
  <c r="N40"/>
  <c r="N35" s="1"/>
  <c r="N34" s="1"/>
  <c r="M40"/>
  <c r="M35" s="1"/>
  <c r="M34" s="1"/>
  <c r="L40"/>
  <c r="K40"/>
  <c r="J40"/>
  <c r="J35" s="1"/>
  <c r="J34" s="1"/>
  <c r="I40"/>
  <c r="I35" s="1"/>
  <c r="I34" s="1"/>
  <c r="H40"/>
  <c r="G40"/>
  <c r="F40"/>
  <c r="F35" s="1"/>
  <c r="F34" s="1"/>
  <c r="E40"/>
  <c r="E35" s="1"/>
  <c r="E34" s="1"/>
  <c r="D40"/>
  <c r="C40"/>
  <c r="AC39"/>
  <c r="AB39"/>
  <c r="O39"/>
  <c r="U38"/>
  <c r="U36" s="1"/>
  <c r="U35" s="1"/>
  <c r="U34" s="1"/>
  <c r="T38"/>
  <c r="S38"/>
  <c r="R38"/>
  <c r="R36" s="1"/>
  <c r="R35" s="1"/>
  <c r="R34" s="1"/>
  <c r="Q38"/>
  <c r="Q36" s="1"/>
  <c r="Q35" s="1"/>
  <c r="Q34" s="1"/>
  <c r="P38"/>
  <c r="O38"/>
  <c r="AD37"/>
  <c r="AA37"/>
  <c r="AB37" s="1"/>
  <c r="AC37" s="1"/>
  <c r="O37"/>
  <c r="AA36"/>
  <c r="AA35" s="1"/>
  <c r="AA34" s="1"/>
  <c r="Z36"/>
  <c r="Y36"/>
  <c r="X36"/>
  <c r="W36"/>
  <c r="W35" s="1"/>
  <c r="W34" s="1"/>
  <c r="V36"/>
  <c r="T36"/>
  <c r="S36"/>
  <c r="P36"/>
  <c r="O36"/>
  <c r="N36"/>
  <c r="M36"/>
  <c r="L36"/>
  <c r="L35" s="1"/>
  <c r="L34" s="1"/>
  <c r="K36"/>
  <c r="K35" s="1"/>
  <c r="K34" s="1"/>
  <c r="J36"/>
  <c r="I36"/>
  <c r="H36"/>
  <c r="G36"/>
  <c r="F36"/>
  <c r="E36"/>
  <c r="D36"/>
  <c r="D35" s="1"/>
  <c r="D34" s="1"/>
  <c r="C36"/>
  <c r="C35" s="1"/>
  <c r="C34" s="1"/>
  <c r="X35"/>
  <c r="X34" s="1"/>
  <c r="T35"/>
  <c r="S35"/>
  <c r="P35"/>
  <c r="P34" s="1"/>
  <c r="H35"/>
  <c r="H34" s="1"/>
  <c r="G35"/>
  <c r="G34" s="1"/>
  <c r="T34"/>
  <c r="S34"/>
  <c r="AB33"/>
  <c r="O33"/>
  <c r="AC33" s="1"/>
  <c r="AA32"/>
  <c r="AA31" s="1"/>
  <c r="Z32"/>
  <c r="Y32"/>
  <c r="X32"/>
  <c r="W32"/>
  <c r="W31" s="1"/>
  <c r="V32"/>
  <c r="U32"/>
  <c r="T32"/>
  <c r="S32"/>
  <c r="S31" s="1"/>
  <c r="R32"/>
  <c r="Q32"/>
  <c r="P32"/>
  <c r="AB32" s="1"/>
  <c r="N32"/>
  <c r="M32"/>
  <c r="L32"/>
  <c r="K32"/>
  <c r="K31" s="1"/>
  <c r="J32"/>
  <c r="I32"/>
  <c r="H32"/>
  <c r="G32"/>
  <c r="G31" s="1"/>
  <c r="F32"/>
  <c r="E32"/>
  <c r="D32"/>
  <c r="C32"/>
  <c r="C31" s="1"/>
  <c r="Z31"/>
  <c r="Y31"/>
  <c r="X31"/>
  <c r="V31"/>
  <c r="U31"/>
  <c r="T31"/>
  <c r="R31"/>
  <c r="Q31"/>
  <c r="P31"/>
  <c r="N31"/>
  <c r="M31"/>
  <c r="L31"/>
  <c r="J31"/>
  <c r="I31"/>
  <c r="H31"/>
  <c r="F31"/>
  <c r="E31"/>
  <c r="D31"/>
  <c r="AD30"/>
  <c r="AB30"/>
  <c r="O30"/>
  <c r="AC30" s="1"/>
  <c r="AA29"/>
  <c r="Z29"/>
  <c r="Y29"/>
  <c r="X29"/>
  <c r="W29"/>
  <c r="V29"/>
  <c r="U29"/>
  <c r="T29"/>
  <c r="S29"/>
  <c r="R29"/>
  <c r="Q29"/>
  <c r="P29"/>
  <c r="N29"/>
  <c r="M29"/>
  <c r="L29"/>
  <c r="K29"/>
  <c r="J29"/>
  <c r="I29"/>
  <c r="H29"/>
  <c r="G29"/>
  <c r="F29"/>
  <c r="E29"/>
  <c r="D29"/>
  <c r="C29"/>
  <c r="AA28"/>
  <c r="Z28"/>
  <c r="Y28"/>
  <c r="Y27" s="1"/>
  <c r="Y21" s="1"/>
  <c r="Y20" s="1"/>
  <c r="X28"/>
  <c r="W28"/>
  <c r="V28"/>
  <c r="U28"/>
  <c r="U27" s="1"/>
  <c r="U21" s="1"/>
  <c r="U20" s="1"/>
  <c r="T28"/>
  <c r="S28"/>
  <c r="R28"/>
  <c r="Q28"/>
  <c r="Q27" s="1"/>
  <c r="Q21" s="1"/>
  <c r="Q20" s="1"/>
  <c r="P28"/>
  <c r="N28"/>
  <c r="M28"/>
  <c r="L28"/>
  <c r="K28"/>
  <c r="J28"/>
  <c r="I28"/>
  <c r="H28"/>
  <c r="G28"/>
  <c r="F28"/>
  <c r="E28"/>
  <c r="D28"/>
  <c r="C28"/>
  <c r="O28" s="1"/>
  <c r="AA27"/>
  <c r="Z27"/>
  <c r="Z21" s="1"/>
  <c r="X27"/>
  <c r="W27"/>
  <c r="V27"/>
  <c r="V21" s="1"/>
  <c r="T27"/>
  <c r="S27"/>
  <c r="R27"/>
  <c r="R21" s="1"/>
  <c r="P27"/>
  <c r="N27"/>
  <c r="N21" s="1"/>
  <c r="N20" s="1"/>
  <c r="M27"/>
  <c r="M21" s="1"/>
  <c r="M20" s="1"/>
  <c r="L27"/>
  <c r="K27"/>
  <c r="J27"/>
  <c r="J21" s="1"/>
  <c r="J20" s="1"/>
  <c r="I27"/>
  <c r="I21" s="1"/>
  <c r="I20" s="1"/>
  <c r="H27"/>
  <c r="G27"/>
  <c r="F27"/>
  <c r="F21" s="1"/>
  <c r="F20" s="1"/>
  <c r="E27"/>
  <c r="E21" s="1"/>
  <c r="E20" s="1"/>
  <c r="D27"/>
  <c r="C27"/>
  <c r="AC26"/>
  <c r="AB26"/>
  <c r="O26"/>
  <c r="AA25"/>
  <c r="Z25"/>
  <c r="Y25"/>
  <c r="X25"/>
  <c r="W25"/>
  <c r="V25"/>
  <c r="U25"/>
  <c r="T25"/>
  <c r="S25"/>
  <c r="R25"/>
  <c r="Q25"/>
  <c r="P25"/>
  <c r="AB25" s="1"/>
  <c r="AC25" s="1"/>
  <c r="O25"/>
  <c r="AA24"/>
  <c r="Z24"/>
  <c r="Y24"/>
  <c r="X24"/>
  <c r="W24"/>
  <c r="V24"/>
  <c r="U24"/>
  <c r="T24"/>
  <c r="S24"/>
  <c r="R24"/>
  <c r="Q24"/>
  <c r="P24"/>
  <c r="AB24" s="1"/>
  <c r="N24"/>
  <c r="M24"/>
  <c r="L24"/>
  <c r="K24"/>
  <c r="J24"/>
  <c r="I24"/>
  <c r="H24"/>
  <c r="G24"/>
  <c r="F24"/>
  <c r="E24"/>
  <c r="D24"/>
  <c r="C24"/>
  <c r="O24" s="1"/>
  <c r="AA23"/>
  <c r="AA22" s="1"/>
  <c r="AA21" s="1"/>
  <c r="Z23"/>
  <c r="Y23"/>
  <c r="X23"/>
  <c r="W23"/>
  <c r="W22" s="1"/>
  <c r="W21" s="1"/>
  <c r="V23"/>
  <c r="U23"/>
  <c r="T23"/>
  <c r="S23"/>
  <c r="S22" s="1"/>
  <c r="S21" s="1"/>
  <c r="R23"/>
  <c r="Q23"/>
  <c r="P23"/>
  <c r="AB23" s="1"/>
  <c r="N23"/>
  <c r="M23"/>
  <c r="L23"/>
  <c r="K23"/>
  <c r="K22" s="1"/>
  <c r="K21" s="1"/>
  <c r="K20" s="1"/>
  <c r="J23"/>
  <c r="I23"/>
  <c r="H23"/>
  <c r="G23"/>
  <c r="G22" s="1"/>
  <c r="G21" s="1"/>
  <c r="G20" s="1"/>
  <c r="F23"/>
  <c r="E23"/>
  <c r="D23"/>
  <c r="C23"/>
  <c r="O23" s="1"/>
  <c r="O22" s="1"/>
  <c r="Z22"/>
  <c r="Y22"/>
  <c r="X22"/>
  <c r="V22"/>
  <c r="U22"/>
  <c r="T22"/>
  <c r="T21" s="1"/>
  <c r="T20" s="1"/>
  <c r="R22"/>
  <c r="Q22"/>
  <c r="P22"/>
  <c r="N22"/>
  <c r="M22"/>
  <c r="L22"/>
  <c r="L21" s="1"/>
  <c r="L20" s="1"/>
  <c r="J22"/>
  <c r="I22"/>
  <c r="H22"/>
  <c r="F22"/>
  <c r="E22"/>
  <c r="D22"/>
  <c r="D21" s="1"/>
  <c r="D20" s="1"/>
  <c r="X21"/>
  <c r="X20" s="1"/>
  <c r="P21"/>
  <c r="P20" s="1"/>
  <c r="H21"/>
  <c r="H20" s="1"/>
  <c r="AA19"/>
  <c r="Z19"/>
  <c r="Y19"/>
  <c r="X19"/>
  <c r="W19"/>
  <c r="V19"/>
  <c r="U19"/>
  <c r="T19"/>
  <c r="S19"/>
  <c r="R19"/>
  <c r="Q19"/>
  <c r="P19"/>
  <c r="AA18"/>
  <c r="Z18"/>
  <c r="Y18"/>
  <c r="X18"/>
  <c r="W18"/>
  <c r="V18"/>
  <c r="U18"/>
  <c r="T18"/>
  <c r="S18"/>
  <c r="R18"/>
  <c r="Q18"/>
  <c r="P18"/>
  <c r="AB18" s="1"/>
  <c r="AC18" s="1"/>
  <c r="AD18" s="1"/>
  <c r="N18"/>
  <c r="M18"/>
  <c r="L18"/>
  <c r="K18"/>
  <c r="J18"/>
  <c r="I18"/>
  <c r="H18"/>
  <c r="G18"/>
  <c r="F18"/>
  <c r="E18"/>
  <c r="D18"/>
  <c r="C18"/>
  <c r="O18" s="1"/>
  <c r="AA17"/>
  <c r="Z17"/>
  <c r="Z16" s="1"/>
  <c r="Z9" s="1"/>
  <c r="Y17"/>
  <c r="X17"/>
  <c r="W17"/>
  <c r="V17"/>
  <c r="V16" s="1"/>
  <c r="V9" s="1"/>
  <c r="U17"/>
  <c r="T17"/>
  <c r="S17"/>
  <c r="R17"/>
  <c r="R16" s="1"/>
  <c r="R9" s="1"/>
  <c r="Q17"/>
  <c r="Q16" s="1"/>
  <c r="P17"/>
  <c r="M17"/>
  <c r="M16" s="1"/>
  <c r="L17"/>
  <c r="L16" s="1"/>
  <c r="K17"/>
  <c r="J17"/>
  <c r="I17"/>
  <c r="I16" s="1"/>
  <c r="H17"/>
  <c r="H16" s="1"/>
  <c r="G17"/>
  <c r="F17"/>
  <c r="E17"/>
  <c r="E16" s="1"/>
  <c r="D17"/>
  <c r="D16" s="1"/>
  <c r="C17"/>
  <c r="AA16"/>
  <c r="Y16"/>
  <c r="X16"/>
  <c r="W16"/>
  <c r="U16"/>
  <c r="T16"/>
  <c r="S16"/>
  <c r="P16"/>
  <c r="N16"/>
  <c r="K16"/>
  <c r="J16"/>
  <c r="G16"/>
  <c r="F16"/>
  <c r="C16"/>
  <c r="AA15"/>
  <c r="Z15"/>
  <c r="Y15"/>
  <c r="X15"/>
  <c r="W15"/>
  <c r="V15"/>
  <c r="U15"/>
  <c r="T15"/>
  <c r="S15"/>
  <c r="R15"/>
  <c r="Q15"/>
  <c r="P15"/>
  <c r="AB15" s="1"/>
  <c r="N15"/>
  <c r="M15"/>
  <c r="M13" s="1"/>
  <c r="L15"/>
  <c r="K15"/>
  <c r="J15"/>
  <c r="I15"/>
  <c r="I13" s="1"/>
  <c r="H15"/>
  <c r="G15"/>
  <c r="F15"/>
  <c r="E15"/>
  <c r="E13" s="1"/>
  <c r="D15"/>
  <c r="C15"/>
  <c r="AA14"/>
  <c r="Z14"/>
  <c r="Y14"/>
  <c r="X14"/>
  <c r="X13" s="1"/>
  <c r="W14"/>
  <c r="V14"/>
  <c r="U14"/>
  <c r="T14"/>
  <c r="T13" s="1"/>
  <c r="S14"/>
  <c r="R14"/>
  <c r="Q14"/>
  <c r="P14"/>
  <c r="P13" s="1"/>
  <c r="N14"/>
  <c r="M14"/>
  <c r="L14"/>
  <c r="L13" s="1"/>
  <c r="K14"/>
  <c r="K13" s="1"/>
  <c r="K10" s="1"/>
  <c r="K9" s="1"/>
  <c r="J14"/>
  <c r="I14"/>
  <c r="H14"/>
  <c r="H13" s="1"/>
  <c r="G14"/>
  <c r="G13" s="1"/>
  <c r="G10" s="1"/>
  <c r="G9" s="1"/>
  <c r="F14"/>
  <c r="E14"/>
  <c r="D14"/>
  <c r="D13" s="1"/>
  <c r="C14"/>
  <c r="O14" s="1"/>
  <c r="AA13"/>
  <c r="Z13"/>
  <c r="Y13"/>
  <c r="W13"/>
  <c r="V13"/>
  <c r="U13"/>
  <c r="S13"/>
  <c r="R13"/>
  <c r="Q13"/>
  <c r="N13"/>
  <c r="J13"/>
  <c r="F13"/>
  <c r="AC12"/>
  <c r="AD12" s="1"/>
  <c r="AB12"/>
  <c r="O12"/>
  <c r="AB11"/>
  <c r="AC11" s="1"/>
  <c r="AD11" s="1"/>
  <c r="AA11"/>
  <c r="Z11"/>
  <c r="Y11"/>
  <c r="Y10" s="1"/>
  <c r="Y9" s="1"/>
  <c r="Y8" s="1"/>
  <c r="X11"/>
  <c r="X10" s="1"/>
  <c r="X9" s="1"/>
  <c r="W11"/>
  <c r="V11"/>
  <c r="U11"/>
  <c r="U10" s="1"/>
  <c r="U9" s="1"/>
  <c r="U8" s="1"/>
  <c r="U53" s="1"/>
  <c r="T11"/>
  <c r="T10" s="1"/>
  <c r="T9" s="1"/>
  <c r="T8" s="1"/>
  <c r="S11"/>
  <c r="R11"/>
  <c r="Q11"/>
  <c r="Q10" s="1"/>
  <c r="P11"/>
  <c r="P10" s="1"/>
  <c r="P9" s="1"/>
  <c r="O11"/>
  <c r="N11"/>
  <c r="M11"/>
  <c r="L11"/>
  <c r="K11"/>
  <c r="J11"/>
  <c r="I11"/>
  <c r="H11"/>
  <c r="G11"/>
  <c r="F11"/>
  <c r="E11"/>
  <c r="D11"/>
  <c r="C11"/>
  <c r="AA10"/>
  <c r="AA9" s="1"/>
  <c r="Z10"/>
  <c r="W10"/>
  <c r="W9" s="1"/>
  <c r="V10"/>
  <c r="S10"/>
  <c r="S9" s="1"/>
  <c r="R10"/>
  <c r="N10"/>
  <c r="J10"/>
  <c r="F10"/>
  <c r="N9"/>
  <c r="J9"/>
  <c r="F9"/>
  <c r="AC23" l="1"/>
  <c r="AD23" s="1"/>
  <c r="AB22"/>
  <c r="AC66"/>
  <c r="AC24"/>
  <c r="AD24" s="1"/>
  <c r="L55"/>
  <c r="L72" s="1"/>
  <c r="Y55"/>
  <c r="T72"/>
  <c r="D10"/>
  <c r="D9" s="1"/>
  <c r="D8" s="1"/>
  <c r="D53" s="1"/>
  <c r="H10"/>
  <c r="H9" s="1"/>
  <c r="H8" s="1"/>
  <c r="H53" s="1"/>
  <c r="L10"/>
  <c r="L9" s="1"/>
  <c r="L8" s="1"/>
  <c r="L53" s="1"/>
  <c r="P8"/>
  <c r="P53" s="1"/>
  <c r="X8"/>
  <c r="X53" s="1"/>
  <c r="G8"/>
  <c r="G53" s="1"/>
  <c r="K8"/>
  <c r="K53" s="1"/>
  <c r="H58"/>
  <c r="H55" s="1"/>
  <c r="H72" s="1"/>
  <c r="J60"/>
  <c r="J58" s="1"/>
  <c r="J55" s="1"/>
  <c r="W60"/>
  <c r="W58" s="1"/>
  <c r="W55" s="1"/>
  <c r="AB56"/>
  <c r="I53"/>
  <c r="D72"/>
  <c r="AB67"/>
  <c r="AB65" s="1"/>
  <c r="K72"/>
  <c r="X72"/>
  <c r="E10"/>
  <c r="E9" s="1"/>
  <c r="E8" s="1"/>
  <c r="E53" s="1"/>
  <c r="I10"/>
  <c r="I9" s="1"/>
  <c r="I8" s="1"/>
  <c r="M10"/>
  <c r="M9" s="1"/>
  <c r="M8" s="1"/>
  <c r="M53" s="1"/>
  <c r="Q9"/>
  <c r="Q8" s="1"/>
  <c r="S20"/>
  <c r="S8" s="1"/>
  <c r="S53" s="1"/>
  <c r="S72" s="1"/>
  <c r="W20"/>
  <c r="W8" s="1"/>
  <c r="W53" s="1"/>
  <c r="AA20"/>
  <c r="AA8" s="1"/>
  <c r="AA53" s="1"/>
  <c r="AA72" s="1"/>
  <c r="Q53"/>
  <c r="Q72" s="1"/>
  <c r="Y53"/>
  <c r="D55"/>
  <c r="E55"/>
  <c r="E72" s="1"/>
  <c r="I55"/>
  <c r="I72" s="1"/>
  <c r="M55"/>
  <c r="G60"/>
  <c r="G58" s="1"/>
  <c r="G55" s="1"/>
  <c r="G72" s="1"/>
  <c r="AC45"/>
  <c r="AB40"/>
  <c r="O50"/>
  <c r="AC51"/>
  <c r="AB14"/>
  <c r="J8"/>
  <c r="V20"/>
  <c r="V8" s="1"/>
  <c r="V53" s="1"/>
  <c r="V72" s="1"/>
  <c r="O32"/>
  <c r="O31" s="1"/>
  <c r="O63"/>
  <c r="O62" s="1"/>
  <c r="O71"/>
  <c r="O70" s="1"/>
  <c r="O15"/>
  <c r="AC15" s="1"/>
  <c r="AD15" s="1"/>
  <c r="AB17"/>
  <c r="AB19"/>
  <c r="AC19" s="1"/>
  <c r="C22"/>
  <c r="C21" s="1"/>
  <c r="C20" s="1"/>
  <c r="F53"/>
  <c r="F72" s="1"/>
  <c r="J53"/>
  <c r="O57"/>
  <c r="O56" s="1"/>
  <c r="O59"/>
  <c r="AB64"/>
  <c r="AC64" s="1"/>
  <c r="AD64" s="1"/>
  <c r="P67"/>
  <c r="P65" s="1"/>
  <c r="P60" s="1"/>
  <c r="P58" s="1"/>
  <c r="P55" s="1"/>
  <c r="P70"/>
  <c r="AB31"/>
  <c r="AC31" s="1"/>
  <c r="AD31" s="1"/>
  <c r="AB62"/>
  <c r="AC63"/>
  <c r="AD63" s="1"/>
  <c r="AB38"/>
  <c r="AC38" s="1"/>
  <c r="O17"/>
  <c r="O16" s="1"/>
  <c r="F8"/>
  <c r="N8"/>
  <c r="N53" s="1"/>
  <c r="N72" s="1"/>
  <c r="R20"/>
  <c r="R8" s="1"/>
  <c r="R53" s="1"/>
  <c r="R72" s="1"/>
  <c r="Z20"/>
  <c r="Z8" s="1"/>
  <c r="Z53" s="1"/>
  <c r="Z72" s="1"/>
  <c r="AB28"/>
  <c r="C13"/>
  <c r="C10" s="1"/>
  <c r="C9" s="1"/>
  <c r="C8" s="1"/>
  <c r="C53" s="1"/>
  <c r="C72" s="1"/>
  <c r="O29"/>
  <c r="O27" s="1"/>
  <c r="O21" s="1"/>
  <c r="O20" s="1"/>
  <c r="AB29"/>
  <c r="AB36"/>
  <c r="O40"/>
  <c r="O35" s="1"/>
  <c r="O34" s="1"/>
  <c r="AB52"/>
  <c r="O69"/>
  <c r="O67" s="1"/>
  <c r="O65" s="1"/>
  <c r="AB69"/>
  <c r="W72" l="1"/>
  <c r="AC52"/>
  <c r="AB50"/>
  <c r="P72"/>
  <c r="AB70"/>
  <c r="AB27"/>
  <c r="AC27" s="1"/>
  <c r="AD27" s="1"/>
  <c r="AC28"/>
  <c r="AD28" s="1"/>
  <c r="AB16"/>
  <c r="AC16" s="1"/>
  <c r="AD16" s="1"/>
  <c r="AC17"/>
  <c r="AD17" s="1"/>
  <c r="AC22"/>
  <c r="AD22" s="1"/>
  <c r="AC36"/>
  <c r="AD36" s="1"/>
  <c r="AB35"/>
  <c r="AC40"/>
  <c r="AD40" s="1"/>
  <c r="O13"/>
  <c r="O10" s="1"/>
  <c r="O9" s="1"/>
  <c r="O8" s="1"/>
  <c r="AC29"/>
  <c r="O53"/>
  <c r="M72"/>
  <c r="AC65"/>
  <c r="AD65" s="1"/>
  <c r="AC56"/>
  <c r="AD56" s="1"/>
  <c r="Y72"/>
  <c r="AC32"/>
  <c r="AD32" s="1"/>
  <c r="O60"/>
  <c r="O58" s="1"/>
  <c r="O55" s="1"/>
  <c r="O72" s="1"/>
  <c r="AC57"/>
  <c r="AD57" s="1"/>
  <c r="J72"/>
  <c r="AB60"/>
  <c r="AC62"/>
  <c r="AD62" s="1"/>
  <c r="AC14"/>
  <c r="AD14" s="1"/>
  <c r="AB13"/>
  <c r="AC35" l="1"/>
  <c r="AD35" s="1"/>
  <c r="AB34"/>
  <c r="AC34" s="1"/>
  <c r="AD34" s="1"/>
  <c r="AC70"/>
  <c r="AD70" s="1"/>
  <c r="AC13"/>
  <c r="AD13" s="1"/>
  <c r="AB10"/>
  <c r="AC60"/>
  <c r="AD60" s="1"/>
  <c r="AB58"/>
  <c r="AC50"/>
  <c r="AB21"/>
  <c r="AC21" l="1"/>
  <c r="AD21" s="1"/>
  <c r="AB20"/>
  <c r="AC20" s="1"/>
  <c r="AD20" s="1"/>
  <c r="AC10"/>
  <c r="AD10" s="1"/>
  <c r="AB9"/>
  <c r="AC58"/>
  <c r="AD58" s="1"/>
  <c r="AB55"/>
  <c r="AB8" l="1"/>
  <c r="AC9"/>
  <c r="AD9" s="1"/>
  <c r="AC55"/>
  <c r="AD55" s="1"/>
  <c r="AC8" l="1"/>
  <c r="AD8" s="1"/>
  <c r="AB53"/>
  <c r="AC53" l="1"/>
  <c r="AD53" s="1"/>
  <c r="AB72"/>
  <c r="AC72" l="1"/>
  <c r="AD72" s="1"/>
</calcChain>
</file>

<file path=xl/sharedStrings.xml><?xml version="1.0" encoding="utf-8"?>
<sst xmlns="http://schemas.openxmlformats.org/spreadsheetml/2006/main" count="115" uniqueCount="90">
  <si>
    <t>CUADRO No.4</t>
  </si>
  <si>
    <t xml:space="preserve"> INGRESOS FISCALES COMPARADOS  POR PARTIDAS, TESORERÍA NACIONAL</t>
  </si>
  <si>
    <t>ENERO-DICIEMBRE  2014/2013</t>
  </si>
  <si>
    <r>
      <t xml:space="preserve">(En millones de RD$) </t>
    </r>
    <r>
      <rPr>
        <i/>
        <vertAlign val="superscript"/>
        <sz val="12"/>
        <color indexed="8"/>
        <rFont val="Arial"/>
        <family val="2"/>
      </rPr>
      <t>(1)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</si>
  <si>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</si>
  <si>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</si>
  <si>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</si>
  <si>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</si>
  <si>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</si>
  <si>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</si>
  <si>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</si>
  <si>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</si>
  <si>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</si>
  <si>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</si>
  <si>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</si>
  <si>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</si>
  <si>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</si>
  <si>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</si>
  <si>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</si>
  <si>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</si>
  <si>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</si>
  <si>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</si>
  <si>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INTERNOS SOBRE MERCANCIAS Y SERVICIOS</t>
  </si>
  <si>
    <t>- Impuestos Adicionales y Selectivos sobre Bienes y Servicios</t>
  </si>
  <si>
    <t>- Impuesto para Contribuir al Desarrollo de las Telecomunicaciones</t>
  </si>
  <si>
    <t>- Impuestos Sobre el Uso de Bienes y Licencias</t>
  </si>
  <si>
    <t>- Licencias para Portar Armas de Fuego</t>
  </si>
  <si>
    <t>- Peaje</t>
  </si>
  <si>
    <t>2) IMPUESTOS SOBRE EL COMERCIO Y LAS TRANSACCIONES/COMERCIO EXTERIOR</t>
  </si>
  <si>
    <t>- Derechos Consulares</t>
  </si>
  <si>
    <t>II) CONTRIBUCIONES SOCIALES</t>
  </si>
  <si>
    <t>III) TRANSFERENCIAS CORRIENTES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</si>
  <si>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</si>
  <si>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</si>
  <si>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</si>
  <si>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</si>
  <si>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</si>
  <si>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 CUT en mercancías</t>
  </si>
  <si>
    <t>-</t>
  </si>
  <si>
    <t>- Ventas de Subasta Pública</t>
  </si>
  <si>
    <t>- Ventas Servicios del Estado</t>
  </si>
  <si>
    <t>- Otras Ventas de Servicios del Gobierno Central</t>
  </si>
  <si>
    <t>- Ingresos de la CUT en Servicios</t>
  </si>
  <si>
    <t>- Otros</t>
  </si>
  <si>
    <t>- Tasas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</si>
  <si>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</si>
  <si>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</si>
  <si>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</si>
  <si>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</si>
  <si>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</si>
  <si>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Dividendos de la Refinería</t>
  </si>
  <si>
    <t xml:space="preserve">- Otros Dividendos </t>
  </si>
  <si>
    <t xml:space="preserve">- Intereses </t>
  </si>
  <si>
    <t>- Intereses por colocación de bonos del mercado interno</t>
  </si>
  <si>
    <t>- Intereses por Colocación de Inversiones Financieras</t>
  </si>
  <si>
    <t>- Ganancia por colocación de bonos internos</t>
  </si>
  <si>
    <t>- Intereses percibidos del mercado interno</t>
  </si>
  <si>
    <t>- Intereses por colocación de bonos del mercado externo</t>
  </si>
  <si>
    <t>- Ganancia por colocación de bonos externos</t>
  </si>
  <si>
    <t>- Arriendo de Activos Tangibles No Producidos</t>
  </si>
  <si>
    <t>- Multas y Sanciones</t>
  </si>
  <si>
    <t>- Ingresos Diversos</t>
  </si>
  <si>
    <t>B)  INGRESOS DE CAPITAL</t>
  </si>
  <si>
    <t>- Ventas de Activos No Financieros</t>
  </si>
  <si>
    <t>- Ventas de Activos Intangibles</t>
  </si>
  <si>
    <t xml:space="preserve">TOTAL </t>
  </si>
  <si>
    <t>DONACIONES</t>
  </si>
  <si>
    <t>FUENTES FINANCIERAS</t>
  </si>
  <si>
    <t>Disminición de Activos Financieros</t>
  </si>
  <si>
    <t>- Recuperación de Prestamos Internos</t>
  </si>
  <si>
    <t>Incremento de Pasivos Financieros</t>
  </si>
  <si>
    <t>Incremento de Pasivos Corrientes</t>
  </si>
  <si>
    <t>Incremento de Pasivos No Corrientes</t>
  </si>
  <si>
    <t>Incremento de documentos por pagar Externo de largo plazo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</si>
  <si>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</si>
  <si>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</si>
  <si>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</si>
  <si>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</si>
  <si>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</si>
  <si>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</si>
  <si>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</si>
  <si>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APLICACIONES FINANCIERAS</t>
  </si>
  <si>
    <t>- Incremento de disponibilidades</t>
  </si>
  <si>
    <t>TOTAL</t>
  </si>
  <si>
    <t>Depósitos a Cargo del Estado o Fondos Especiales y de Terceros</t>
  </si>
  <si>
    <t xml:space="preserve">Fondo para Registro y Devolución de los Depositos en excesos en la Cuenta Unica del Tesoro </t>
  </si>
  <si>
    <t>(1) Cifras sujetas a rectificación.</t>
  </si>
  <si>
    <r>
      <t xml:space="preserve">   </t>
    </r>
    <r>
      <rPr>
        <sz val="10"/>
        <color indexed="8"/>
        <rFont val="Arial"/>
        <family val="2"/>
      </rPr>
      <t xml:space="preserve">  Incluye los dólares convertidos a la tasa oficial.</t>
    </r>
    <r>
      <rPr>
        <b/>
        <sz val="10"/>
        <color indexed="8"/>
        <rFont val="Arial"/>
        <family val="2"/>
      </rPr>
      <t xml:space="preserve"> </t>
    </r>
  </si>
  <si>
    <t>FUENTE: Ministerio de Hacienda, Sistema Integrado de Gestión Financiera (SIGEF), Informe de Ejecución de Ingresos.</t>
  </si>
  <si>
    <t xml:space="preserve">      Excluye los Fondos Especiales y de Terceros e Ingresos de otras Direcciones e Instituciones. Además excluye los ingresos de la Cuenta Única del Tesoro-CUT- de las Instituciones centralizadas que no estan en el presupuesto.. 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</si>
</sst>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"/>
    <numFmt numFmtId="167" formatCode="* _(#,##0.0_)\ _P_-;* \(#,##0.0\)\ _P_-;_-* &quot;-&quot;??\ _P_-;_-@_-"/>
    <numFmt numFmtId="168" formatCode="_ * #,##0.00_ ;_ * \-#,##0.00_ ;_ * &quot;-&quot;??_ ;_ @_ "/>
    <numFmt numFmtId="169" formatCode="_([$€-2]* #,##0.00_);_([$€-2]* \(#,##0.00\);_([$€-2]* &quot;-&quot;??_)"/>
  </numFmts>
  <fonts count="4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vertAlign val="superscript"/>
      <sz val="12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sz val="7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2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10">
      <protection hidden="1"/>
    </xf>
    <xf numFmtId="0" fontId="24" fillId="16" borderId="10" applyNumberFormat="0" applyFont="0" applyBorder="0" applyAlignment="0" applyProtection="0">
      <protection hidden="1"/>
    </xf>
    <xf numFmtId="0" fontId="23" fillId="0" borderId="10">
      <protection hidden="1"/>
    </xf>
    <xf numFmtId="167" fontId="6" fillId="0" borderId="15" applyBorder="0">
      <alignment horizontal="center" vertical="center"/>
    </xf>
    <xf numFmtId="0" fontId="25" fillId="4" borderId="0" applyNumberFormat="0" applyBorder="0" applyAlignment="0" applyProtection="0"/>
    <xf numFmtId="0" fontId="26" fillId="16" borderId="16" applyNumberFormat="0" applyAlignment="0" applyProtection="0"/>
    <xf numFmtId="0" fontId="27" fillId="17" borderId="17" applyNumberFormat="0" applyAlignment="0" applyProtection="0"/>
    <xf numFmtId="0" fontId="28" fillId="0" borderId="18" applyNumberFormat="0" applyFill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21" borderId="0" applyNumberFormat="0" applyBorder="0" applyAlignment="0" applyProtection="0"/>
    <xf numFmtId="0" fontId="30" fillId="7" borderId="16" applyNumberFormat="0" applyAlignment="0" applyProtection="0"/>
    <xf numFmtId="169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2" fillId="0" borderId="10">
      <alignment horizontal="left"/>
      <protection locked="0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22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11" fillId="0" borderId="0">
      <alignment vertical="top"/>
    </xf>
    <xf numFmtId="0" fontId="4" fillId="0" borderId="0"/>
    <xf numFmtId="0" fontId="21" fillId="0" borderId="0"/>
    <xf numFmtId="0" fontId="4" fillId="0" borderId="0"/>
    <xf numFmtId="39" fontId="3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3" borderId="19" applyNumberFormat="0" applyFont="0" applyAlignment="0" applyProtection="0"/>
    <xf numFmtId="0" fontId="4" fillId="23" borderId="19" applyNumberFormat="0" applyFont="0" applyAlignment="0" applyProtection="0"/>
    <xf numFmtId="0" fontId="4" fillId="23" borderId="19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10" applyNumberFormat="0" applyFill="0" applyBorder="0" applyAlignment="0" applyProtection="0">
      <protection hidden="1"/>
    </xf>
    <xf numFmtId="0" fontId="36" fillId="16" borderId="2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29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6" borderId="10"/>
    <xf numFmtId="0" fontId="43" fillId="0" borderId="24" applyNumberFormat="0" applyFill="0" applyAlignment="0" applyProtection="0"/>
  </cellStyleXfs>
  <cellXfs count="116">
    <xf numFmtId="0" fontId="0" fillId="0" borderId="0" xfId="0"/>
    <xf numFmtId="0" fontId="4" fillId="0" borderId="0" xfId="0" applyFont="1" applyBorder="1"/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6" fillId="0" borderId="0" xfId="0" applyFont="1" applyBorder="1"/>
    <xf numFmtId="0" fontId="0" fillId="0" borderId="0" xfId="0" applyFill="1" applyBorder="1"/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164" fontId="5" fillId="0" borderId="8" xfId="2" applyNumberFormat="1" applyFont="1" applyFill="1" applyBorder="1"/>
    <xf numFmtId="164" fontId="5" fillId="0" borderId="9" xfId="2" applyNumberFormat="1" applyFont="1" applyFill="1" applyBorder="1"/>
    <xf numFmtId="164" fontId="5" fillId="0" borderId="0" xfId="2" applyNumberFormat="1" applyFont="1" applyFill="1" applyBorder="1"/>
    <xf numFmtId="49" fontId="5" fillId="0" borderId="9" xfId="0" applyNumberFormat="1" applyFont="1" applyFill="1" applyBorder="1" applyAlignment="1" applyProtection="1"/>
    <xf numFmtId="164" fontId="5" fillId="0" borderId="10" xfId="3" applyNumberFormat="1" applyFont="1" applyFill="1" applyBorder="1"/>
    <xf numFmtId="164" fontId="5" fillId="0" borderId="9" xfId="3" applyNumberFormat="1" applyFont="1" applyFill="1" applyBorder="1"/>
    <xf numFmtId="164" fontId="5" fillId="0" borderId="0" xfId="3" applyNumberFormat="1" applyFont="1" applyFill="1" applyBorder="1"/>
    <xf numFmtId="164" fontId="4" fillId="0" borderId="0" xfId="0" applyNumberFormat="1" applyFont="1" applyFill="1" applyBorder="1"/>
    <xf numFmtId="49" fontId="5" fillId="0" borderId="9" xfId="0" applyNumberFormat="1" applyFont="1" applyFill="1" applyBorder="1" applyAlignment="1" applyProtection="1">
      <alignment horizontal="left" indent="1"/>
    </xf>
    <xf numFmtId="0" fontId="11" fillId="0" borderId="9" xfId="0" applyFont="1" applyFill="1" applyBorder="1" applyAlignment="1" applyProtection="1">
      <alignment horizontal="left" indent="2"/>
    </xf>
    <xf numFmtId="164" fontId="11" fillId="0" borderId="10" xfId="3" applyNumberFormat="1" applyFont="1" applyFill="1" applyBorder="1" applyProtection="1"/>
    <xf numFmtId="164" fontId="11" fillId="0" borderId="9" xfId="3" applyNumberFormat="1" applyFont="1" applyFill="1" applyBorder="1" applyProtection="1"/>
    <xf numFmtId="164" fontId="11" fillId="0" borderId="0" xfId="3" applyNumberFormat="1" applyFont="1" applyFill="1" applyBorder="1" applyProtection="1"/>
    <xf numFmtId="49" fontId="5" fillId="0" borderId="9" xfId="0" applyNumberFormat="1" applyFont="1" applyBorder="1" applyAlignment="1">
      <alignment horizontal="left" indent="1"/>
    </xf>
    <xf numFmtId="164" fontId="5" fillId="0" borderId="10" xfId="3" applyNumberFormat="1" applyFont="1" applyFill="1" applyBorder="1" applyProtection="1"/>
    <xf numFmtId="164" fontId="5" fillId="0" borderId="9" xfId="3" applyNumberFormat="1" applyFont="1" applyFill="1" applyBorder="1" applyProtection="1"/>
    <xf numFmtId="164" fontId="5" fillId="0" borderId="0" xfId="3" applyNumberFormat="1" applyFont="1" applyFill="1" applyBorder="1" applyProtection="1"/>
    <xf numFmtId="49" fontId="11" fillId="0" borderId="9" xfId="0" applyNumberFormat="1" applyFont="1" applyFill="1" applyBorder="1" applyAlignment="1" applyProtection="1">
      <alignment horizontal="left" indent="2"/>
    </xf>
    <xf numFmtId="164" fontId="11" fillId="0" borderId="10" xfId="3" applyNumberFormat="1" applyFont="1" applyFill="1" applyBorder="1" applyAlignment="1" applyProtection="1"/>
    <xf numFmtId="164" fontId="5" fillId="0" borderId="10" xfId="3" applyNumberFormat="1" applyFont="1" applyFill="1" applyBorder="1" applyAlignment="1" applyProtection="1"/>
    <xf numFmtId="164" fontId="5" fillId="0" borderId="9" xfId="3" applyNumberFormat="1" applyFont="1" applyFill="1" applyBorder="1" applyAlignment="1" applyProtection="1"/>
    <xf numFmtId="164" fontId="5" fillId="0" borderId="0" xfId="3" applyNumberFormat="1" applyFont="1" applyFill="1" applyBorder="1" applyAlignment="1" applyProtection="1"/>
    <xf numFmtId="164" fontId="11" fillId="0" borderId="10" xfId="3" applyNumberFormat="1" applyFont="1" applyFill="1" applyBorder="1"/>
    <xf numFmtId="49" fontId="5" fillId="0" borderId="9" xfId="2" applyNumberFormat="1" applyFont="1" applyFill="1" applyBorder="1" applyAlignment="1" applyProtection="1">
      <alignment horizontal="left"/>
    </xf>
    <xf numFmtId="164" fontId="5" fillId="0" borderId="9" xfId="2" applyNumberFormat="1" applyFont="1" applyFill="1" applyBorder="1" applyProtection="1"/>
    <xf numFmtId="49" fontId="5" fillId="0" borderId="9" xfId="0" applyNumberFormat="1" applyFont="1" applyFill="1" applyBorder="1" applyAlignment="1" applyProtection="1">
      <alignment horizontal="left"/>
    </xf>
    <xf numFmtId="49" fontId="5" fillId="0" borderId="9" xfId="0" applyNumberFormat="1" applyFont="1" applyFill="1" applyBorder="1" applyAlignment="1" applyProtection="1">
      <alignment horizontal="left" indent="2"/>
    </xf>
    <xf numFmtId="49" fontId="5" fillId="0" borderId="9" xfId="0" applyNumberFormat="1" applyFont="1" applyFill="1" applyBorder="1" applyAlignment="1" applyProtection="1">
      <alignment horizontal="left" indent="3"/>
    </xf>
    <xf numFmtId="49" fontId="11" fillId="0" borderId="9" xfId="0" applyNumberFormat="1" applyFont="1" applyFill="1" applyBorder="1" applyAlignment="1" applyProtection="1">
      <alignment horizontal="left" indent="4"/>
    </xf>
    <xf numFmtId="164" fontId="11" fillId="0" borderId="0" xfId="3" applyNumberFormat="1" applyFont="1" applyFill="1" applyBorder="1" applyAlignment="1" applyProtection="1">
      <alignment horizontal="left" indent="3"/>
    </xf>
    <xf numFmtId="164" fontId="11" fillId="0" borderId="9" xfId="3" applyNumberFormat="1" applyFont="1" applyFill="1" applyBorder="1"/>
    <xf numFmtId="164" fontId="11" fillId="0" borderId="9" xfId="3" applyNumberFormat="1" applyFont="1" applyFill="1" applyBorder="1" applyAlignment="1" applyProtection="1"/>
    <xf numFmtId="49" fontId="5" fillId="0" borderId="9" xfId="0" applyNumberFormat="1" applyFont="1" applyFill="1" applyBorder="1" applyAlignment="1" applyProtection="1">
      <alignment horizontal="left" vertical="center" indent="1"/>
    </xf>
    <xf numFmtId="164" fontId="11" fillId="0" borderId="0" xfId="3" applyNumberFormat="1" applyFont="1" applyFill="1" applyBorder="1"/>
    <xf numFmtId="164" fontId="10" fillId="0" borderId="0" xfId="0" applyNumberFormat="1" applyFont="1" applyFill="1" applyBorder="1"/>
    <xf numFmtId="164" fontId="11" fillId="0" borderId="0" xfId="3" applyNumberFormat="1" applyFont="1" applyFill="1" applyBorder="1" applyAlignment="1">
      <alignment horizontal="center"/>
    </xf>
    <xf numFmtId="164" fontId="4" fillId="0" borderId="10" xfId="0" applyNumberFormat="1" applyFont="1" applyFill="1" applyBorder="1"/>
    <xf numFmtId="164" fontId="4" fillId="0" borderId="9" xfId="0" applyNumberFormat="1" applyFont="1" applyFill="1" applyBorder="1"/>
    <xf numFmtId="164" fontId="10" fillId="0" borderId="10" xfId="0" applyNumberFormat="1" applyFont="1" applyFill="1" applyBorder="1"/>
    <xf numFmtId="164" fontId="10" fillId="0" borderId="9" xfId="0" applyNumberFormat="1" applyFont="1" applyFill="1" applyBorder="1"/>
    <xf numFmtId="164" fontId="10" fillId="0" borderId="10" xfId="3" applyNumberFormat="1" applyFont="1" applyFill="1" applyBorder="1"/>
    <xf numFmtId="164" fontId="10" fillId="0" borderId="9" xfId="3" applyNumberFormat="1" applyFont="1" applyFill="1" applyBorder="1"/>
    <xf numFmtId="49" fontId="11" fillId="0" borderId="9" xfId="0" applyNumberFormat="1" applyFont="1" applyFill="1" applyBorder="1" applyAlignment="1" applyProtection="1">
      <alignment horizontal="left"/>
    </xf>
    <xf numFmtId="49" fontId="5" fillId="0" borderId="6" xfId="0" applyNumberFormat="1" applyFont="1" applyFill="1" applyBorder="1" applyAlignment="1" applyProtection="1">
      <alignment horizontal="left" indent="3"/>
    </xf>
    <xf numFmtId="164" fontId="5" fillId="0" borderId="5" xfId="3" applyNumberFormat="1" applyFont="1" applyFill="1" applyBorder="1"/>
    <xf numFmtId="164" fontId="5" fillId="0" borderId="7" xfId="3" applyNumberFormat="1" applyFont="1" applyFill="1" applyBorder="1"/>
    <xf numFmtId="164" fontId="5" fillId="0" borderId="10" xfId="0" applyNumberFormat="1" applyFont="1" applyFill="1" applyBorder="1" applyProtection="1"/>
    <xf numFmtId="164" fontId="5" fillId="0" borderId="0" xfId="0" applyNumberFormat="1" applyFont="1" applyFill="1" applyBorder="1" applyProtection="1"/>
    <xf numFmtId="49" fontId="12" fillId="0" borderId="9" xfId="0" applyNumberFormat="1" applyFont="1" applyFill="1" applyBorder="1" applyAlignment="1" applyProtection="1">
      <alignment horizontal="left"/>
    </xf>
    <xf numFmtId="164" fontId="12" fillId="0" borderId="10" xfId="0" applyNumberFormat="1" applyFont="1" applyFill="1" applyBorder="1" applyProtection="1"/>
    <xf numFmtId="164" fontId="12" fillId="0" borderId="0" xfId="0" applyNumberFormat="1" applyFont="1" applyFill="1" applyBorder="1" applyProtection="1"/>
    <xf numFmtId="49" fontId="11" fillId="0" borderId="9" xfId="0" applyNumberFormat="1" applyFont="1" applyFill="1" applyBorder="1" applyAlignment="1" applyProtection="1">
      <alignment horizontal="left" indent="1"/>
    </xf>
    <xf numFmtId="164" fontId="11" fillId="0" borderId="10" xfId="0" applyNumberFormat="1" applyFont="1" applyFill="1" applyBorder="1" applyProtection="1"/>
    <xf numFmtId="164" fontId="11" fillId="0" borderId="9" xfId="0" applyNumberFormat="1" applyFont="1" applyFill="1" applyBorder="1" applyProtection="1"/>
    <xf numFmtId="164" fontId="11" fillId="0" borderId="0" xfId="0" applyNumberFormat="1" applyFont="1" applyFill="1" applyBorder="1" applyProtection="1"/>
    <xf numFmtId="49" fontId="13" fillId="0" borderId="9" xfId="0" applyNumberFormat="1" applyFont="1" applyFill="1" applyBorder="1" applyAlignment="1" applyProtection="1">
      <alignment horizontal="left" indent="1"/>
    </xf>
    <xf numFmtId="164" fontId="13" fillId="0" borderId="10" xfId="0" applyNumberFormat="1" applyFont="1" applyFill="1" applyBorder="1" applyProtection="1"/>
    <xf numFmtId="164" fontId="13" fillId="0" borderId="9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3" fillId="0" borderId="10" xfId="3" applyNumberFormat="1" applyFont="1" applyFill="1" applyBorder="1" applyProtection="1"/>
    <xf numFmtId="164" fontId="13" fillId="0" borderId="0" xfId="3" applyNumberFormat="1" applyFont="1" applyFill="1" applyBorder="1" applyProtection="1"/>
    <xf numFmtId="49" fontId="5" fillId="0" borderId="9" xfId="0" applyNumberFormat="1" applyFont="1" applyFill="1" applyBorder="1" applyAlignment="1" applyProtection="1">
      <alignment horizontal="left" indent="2"/>
      <protection locked="0"/>
    </xf>
    <xf numFmtId="49" fontId="11" fillId="0" borderId="9" xfId="0" applyNumberFormat="1" applyFont="1" applyFill="1" applyBorder="1" applyAlignment="1" applyProtection="1">
      <alignment horizontal="left" indent="2"/>
      <protection locked="0"/>
    </xf>
    <xf numFmtId="164" fontId="5" fillId="0" borderId="0" xfId="3" applyNumberFormat="1" applyFont="1" applyFill="1" applyBorder="1" applyAlignment="1" applyProtection="1">
      <alignment horizontal="left" indent="4"/>
    </xf>
    <xf numFmtId="164" fontId="11" fillId="0" borderId="11" xfId="0" applyNumberFormat="1" applyFont="1" applyFill="1" applyBorder="1" applyProtection="1"/>
    <xf numFmtId="49" fontId="11" fillId="0" borderId="9" xfId="0" applyNumberFormat="1" applyFont="1" applyFill="1" applyBorder="1" applyAlignment="1" applyProtection="1">
      <alignment horizontal="left" indent="3"/>
      <protection locked="0"/>
    </xf>
    <xf numFmtId="164" fontId="5" fillId="0" borderId="9" xfId="0" applyNumberFormat="1" applyFont="1" applyFill="1" applyBorder="1" applyProtection="1"/>
    <xf numFmtId="49" fontId="5" fillId="0" borderId="6" xfId="0" applyNumberFormat="1" applyFont="1" applyFill="1" applyBorder="1" applyAlignment="1" applyProtection="1">
      <alignment horizontal="center"/>
    </xf>
    <xf numFmtId="164" fontId="5" fillId="0" borderId="5" xfId="0" applyNumberFormat="1" applyFont="1" applyFill="1" applyBorder="1" applyProtection="1"/>
    <xf numFmtId="164" fontId="5" fillId="0" borderId="7" xfId="0" applyNumberFormat="1" applyFont="1" applyFill="1" applyBorder="1" applyProtection="1"/>
    <xf numFmtId="49" fontId="11" fillId="0" borderId="12" xfId="0" applyNumberFormat="1" applyFont="1" applyFill="1" applyBorder="1" applyAlignment="1" applyProtection="1">
      <alignment horizontal="left" indent="1"/>
    </xf>
    <xf numFmtId="164" fontId="11" fillId="0" borderId="12" xfId="0" applyNumberFormat="1" applyFont="1" applyFill="1" applyBorder="1" applyProtection="1"/>
    <xf numFmtId="164" fontId="11" fillId="0" borderId="13" xfId="0" applyNumberFormat="1" applyFont="1" applyFill="1" applyBorder="1" applyProtection="1"/>
    <xf numFmtId="49" fontId="11" fillId="0" borderId="14" xfId="0" applyNumberFormat="1" applyFont="1" applyFill="1" applyBorder="1" applyAlignment="1" applyProtection="1">
      <alignment horizontal="center"/>
    </xf>
    <xf numFmtId="164" fontId="11" fillId="0" borderId="4" xfId="0" applyNumberFormat="1" applyFont="1" applyFill="1" applyBorder="1" applyAlignment="1" applyProtection="1">
      <alignment vertical="center"/>
    </xf>
    <xf numFmtId="164" fontId="11" fillId="0" borderId="14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/>
    <xf numFmtId="164" fontId="11" fillId="0" borderId="0" xfId="0" applyNumberFormat="1" applyFont="1" applyFill="1" applyBorder="1"/>
    <xf numFmtId="0" fontId="5" fillId="0" borderId="0" xfId="0" applyFont="1" applyFill="1" applyBorder="1" applyAlignment="1" applyProtection="1"/>
    <xf numFmtId="0" fontId="14" fillId="0" borderId="0" xfId="0" applyFont="1" applyFill="1" applyAlignment="1" applyProtection="1"/>
    <xf numFmtId="165" fontId="14" fillId="0" borderId="0" xfId="0" applyNumberFormat="1" applyFont="1" applyAlignment="1">
      <alignment horizontal="right"/>
    </xf>
    <xf numFmtId="0" fontId="15" fillId="0" borderId="0" xfId="0" applyFont="1" applyFill="1" applyAlignment="1" applyProtection="1"/>
    <xf numFmtId="0" fontId="11" fillId="0" borderId="0" xfId="0" applyFont="1" applyFill="1" applyBorder="1"/>
    <xf numFmtId="0" fontId="16" fillId="0" borderId="0" xfId="0" applyFont="1" applyFill="1" applyBorder="1"/>
    <xf numFmtId="43" fontId="14" fillId="0" borderId="0" xfId="0" applyNumberFormat="1" applyFont="1" applyAlignment="1">
      <alignment horizontal="right"/>
    </xf>
    <xf numFmtId="0" fontId="18" fillId="0" borderId="0" xfId="4" applyFont="1" applyFill="1" applyBorder="1" applyAlignment="1" applyProtection="1"/>
    <xf numFmtId="43" fontId="4" fillId="0" borderId="0" xfId="0" applyNumberFormat="1" applyFont="1" applyFill="1" applyBorder="1"/>
    <xf numFmtId="0" fontId="19" fillId="0" borderId="0" xfId="0" applyFont="1" applyFill="1" applyBorder="1" applyAlignment="1" applyProtection="1"/>
    <xf numFmtId="165" fontId="4" fillId="0" borderId="0" xfId="1" applyNumberFormat="1" applyFont="1" applyFill="1" applyBorder="1"/>
    <xf numFmtId="0" fontId="4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Protection="1"/>
    <xf numFmtId="164" fontId="10" fillId="0" borderId="0" xfId="0" applyNumberFormat="1" applyFont="1" applyBorder="1"/>
    <xf numFmtId="0" fontId="11" fillId="0" borderId="0" xfId="0" applyFont="1" applyFill="1" applyBorder="1" applyAlignment="1" applyProtection="1"/>
    <xf numFmtId="166" fontId="4" fillId="0" borderId="0" xfId="0" applyNumberFormat="1" applyFont="1" applyBorder="1"/>
    <xf numFmtId="0" fontId="0" fillId="0" borderId="0" xfId="0" applyBorder="1"/>
    <xf numFmtId="0" fontId="3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</cellXfs>
  <cellStyles count="172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Array" xfId="23"/>
    <cellStyle name="Array Enter" xfId="24"/>
    <cellStyle name="Array_Sheet1" xfId="25"/>
    <cellStyle name="base paren" xfId="26"/>
    <cellStyle name="Buena 2" xfId="27"/>
    <cellStyle name="Cálculo 2" xfId="28"/>
    <cellStyle name="Celda de comprobación 2" xfId="29"/>
    <cellStyle name="Celda vinculada 2" xfId="30"/>
    <cellStyle name="Comma" xfId="1" builtinId="3"/>
    <cellStyle name="Comma 2" xfId="31"/>
    <cellStyle name="Comma 2 2" xfId="32"/>
    <cellStyle name="Comma 2 3" xfId="33"/>
    <cellStyle name="Comma 2_Sheet1" xfId="34"/>
    <cellStyle name="Comma 3" xfId="35"/>
    <cellStyle name="Comma 3 2" xfId="36"/>
    <cellStyle name="Comma 3 3" xfId="37"/>
    <cellStyle name="Comma 4" xfId="38"/>
    <cellStyle name="Comma 4 2" xfId="39"/>
    <cellStyle name="Comma 4 3" xfId="40"/>
    <cellStyle name="Comma 5" xfId="41"/>
    <cellStyle name="Comma 6" xfId="42"/>
    <cellStyle name="Comma 7" xfId="43"/>
    <cellStyle name="Comma 8" xfId="44"/>
    <cellStyle name="Comma 9" xfId="45"/>
    <cellStyle name="Comma 9 2" xfId="46"/>
    <cellStyle name="Encabezado 4 2" xfId="47"/>
    <cellStyle name="Énfasis1 2" xfId="48"/>
    <cellStyle name="Énfasis2 2" xfId="49"/>
    <cellStyle name="Énfasis3 2" xfId="50"/>
    <cellStyle name="Énfasis4 2" xfId="51"/>
    <cellStyle name="Énfasis5 2" xfId="52"/>
    <cellStyle name="Énfasis6 2" xfId="53"/>
    <cellStyle name="Entrada 2" xfId="54"/>
    <cellStyle name="Euro" xfId="55"/>
    <cellStyle name="Hipervínculo 2" xfId="56"/>
    <cellStyle name="Hyperlink" xfId="4" builtinId="8"/>
    <cellStyle name="Incorrecto 2" xfId="57"/>
    <cellStyle name="MacroCode" xfId="58"/>
    <cellStyle name="Millares 10" xfId="59"/>
    <cellStyle name="Millares 10 2" xfId="60"/>
    <cellStyle name="Millares 10 2 2" xfId="61"/>
    <cellStyle name="Millares 10 3" xfId="62"/>
    <cellStyle name="Millares 10 4" xfId="63"/>
    <cellStyle name="Millares 10 5" xfId="64"/>
    <cellStyle name="Millares 10 6" xfId="65"/>
    <cellStyle name="Millares 11" xfId="66"/>
    <cellStyle name="Millares 11 2" xfId="67"/>
    <cellStyle name="Millares 12" xfId="68"/>
    <cellStyle name="Millares 13" xfId="69"/>
    <cellStyle name="Millares 2" xfId="70"/>
    <cellStyle name="Millares 2 2" xfId="71"/>
    <cellStyle name="Millares 2 2 2" xfId="72"/>
    <cellStyle name="Millares 2 2 3" xfId="73"/>
    <cellStyle name="Millares 2 3" xfId="74"/>
    <cellStyle name="Millares 2 4" xfId="75"/>
    <cellStyle name="Millares 2 5" xfId="76"/>
    <cellStyle name="Millares 2_DGA" xfId="77"/>
    <cellStyle name="Millares 3" xfId="78"/>
    <cellStyle name="Millares 3 2" xfId="79"/>
    <cellStyle name="Millares 3 2 2" xfId="80"/>
    <cellStyle name="Millares 3 2 3" xfId="81"/>
    <cellStyle name="Millares 3 3" xfId="82"/>
    <cellStyle name="Millares 3 4" xfId="83"/>
    <cellStyle name="Millares 3 5" xfId="84"/>
    <cellStyle name="Millares 3_DGA" xfId="85"/>
    <cellStyle name="Millares 4" xfId="86"/>
    <cellStyle name="Millares 4 2" xfId="87"/>
    <cellStyle name="Millares 4 3" xfId="88"/>
    <cellStyle name="Millares 4 4" xfId="89"/>
    <cellStyle name="Millares 4 5" xfId="90"/>
    <cellStyle name="Millares 4 6" xfId="91"/>
    <cellStyle name="Millares 4_DGA" xfId="92"/>
    <cellStyle name="Millares 5" xfId="93"/>
    <cellStyle name="Millares 5 2" xfId="94"/>
    <cellStyle name="Millares 5 3" xfId="95"/>
    <cellStyle name="Millares 5_DGA" xfId="96"/>
    <cellStyle name="Millares 6" xfId="97"/>
    <cellStyle name="Millares 7" xfId="98"/>
    <cellStyle name="Millares 7 2" xfId="99"/>
    <cellStyle name="Millares 8" xfId="100"/>
    <cellStyle name="Millares 8 2" xfId="101"/>
    <cellStyle name="Millares 8 3" xfId="102"/>
    <cellStyle name="Millares 9" xfId="103"/>
    <cellStyle name="Millares 9 2" xfId="104"/>
    <cellStyle name="Millares 9 2 2" xfId="105"/>
    <cellStyle name="Millares 9 3" xfId="106"/>
    <cellStyle name="Millares 9 4" xfId="107"/>
    <cellStyle name="Millares 9 5" xfId="108"/>
    <cellStyle name="Millares 9 6" xfId="109"/>
    <cellStyle name="Neutral 2" xfId="110"/>
    <cellStyle name="Normal" xfId="0" builtinId="0"/>
    <cellStyle name="Normal 10" xfId="111"/>
    <cellStyle name="Normal 2" xfId="112"/>
    <cellStyle name="Normal 2 2" xfId="113"/>
    <cellStyle name="Normal 2 2 2" xfId="2"/>
    <cellStyle name="Normal 2 3" xfId="114"/>
    <cellStyle name="Normal 2 4" xfId="115"/>
    <cellStyle name="Normal 2_DGA" xfId="116"/>
    <cellStyle name="Normal 3" xfId="117"/>
    <cellStyle name="Normal 3 2" xfId="118"/>
    <cellStyle name="Normal 3 3" xfId="119"/>
    <cellStyle name="Normal 3 4" xfId="120"/>
    <cellStyle name="Normal 3 5" xfId="121"/>
    <cellStyle name="Normal 3_Sheet1" xfId="122"/>
    <cellStyle name="Normal 4" xfId="123"/>
    <cellStyle name="Normal 5" xfId="124"/>
    <cellStyle name="Normal 5 2" xfId="125"/>
    <cellStyle name="Normal 5 3" xfId="126"/>
    <cellStyle name="Normal 5 4" xfId="127"/>
    <cellStyle name="Normal 6" xfId="128"/>
    <cellStyle name="Normal 6 2" xfId="129"/>
    <cellStyle name="Normal 6 2 2" xfId="130"/>
    <cellStyle name="Normal 6 2 3" xfId="131"/>
    <cellStyle name="Normal 6 3" xfId="132"/>
    <cellStyle name="Normal 6 4" xfId="133"/>
    <cellStyle name="Normal 7" xfId="134"/>
    <cellStyle name="Normal 7 2" xfId="135"/>
    <cellStyle name="Normal 7 2 2" xfId="136"/>
    <cellStyle name="Normal 7 3" xfId="137"/>
    <cellStyle name="Normal 7 4" xfId="138"/>
    <cellStyle name="Normal 7 5" xfId="139"/>
    <cellStyle name="Normal 8" xfId="140"/>
    <cellStyle name="Normal 8 2" xfId="141"/>
    <cellStyle name="Normal 9" xfId="142"/>
    <cellStyle name="Normal 9 2" xfId="143"/>
    <cellStyle name="Normal 9 3" xfId="144"/>
    <cellStyle name="Normal_COMPARACION 2002-2001" xfId="3"/>
    <cellStyle name="Notas 2" xfId="145"/>
    <cellStyle name="Notas 2 2" xfId="146"/>
    <cellStyle name="Notas 2_Sheet1" xfId="147"/>
    <cellStyle name="Percent 2" xfId="148"/>
    <cellStyle name="Percent 2 2" xfId="149"/>
    <cellStyle name="Percent 3" xfId="150"/>
    <cellStyle name="Percent 4" xfId="151"/>
    <cellStyle name="Percent 5" xfId="152"/>
    <cellStyle name="Percent 6" xfId="153"/>
    <cellStyle name="Percent 7" xfId="154"/>
    <cellStyle name="Percent 7 2" xfId="155"/>
    <cellStyle name="Porcentual 2" xfId="156"/>
    <cellStyle name="Porcentual 2 2" xfId="157"/>
    <cellStyle name="Porcentual 2 3" xfId="158"/>
    <cellStyle name="Porcentual 3" xfId="159"/>
    <cellStyle name="Porcentual 3 2" xfId="160"/>
    <cellStyle name="Porcentual 4" xfId="161"/>
    <cellStyle name="Red Text" xfId="162"/>
    <cellStyle name="Salida 2" xfId="163"/>
    <cellStyle name="Texto de advertencia 2" xfId="164"/>
    <cellStyle name="Texto explicativo 2" xfId="165"/>
    <cellStyle name="Título 1 2" xfId="166"/>
    <cellStyle name="Título 2 2" xfId="167"/>
    <cellStyle name="Título 3 2" xfId="168"/>
    <cellStyle name="Título 4" xfId="169"/>
    <cellStyle name="TopGrey" xfId="170"/>
    <cellStyle name="Total 2" xfId="1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4/ENERO-DICIEMBRE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3-2014)"/>
      <sheetName val="FINANCIERO (2014 Est. 2014) "/>
      <sheetName val="2014 (fondo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4 (REC)"/>
      <sheetName val="2014 (RESUMEN"/>
      <sheetName val="2014 REC- EST "/>
      <sheetName val="2014 REC-EST RESUMEN"/>
      <sheetName val="Gráfico1"/>
      <sheetName val="PP (3)"/>
      <sheetName val="Gráfico2"/>
      <sheetName val="PP (4)"/>
    </sheetNames>
    <sheetDataSet>
      <sheetData sheetId="0"/>
      <sheetData sheetId="1"/>
      <sheetData sheetId="2"/>
      <sheetData sheetId="3"/>
      <sheetData sheetId="4">
        <row r="40">
          <cell r="C40">
            <v>25.5</v>
          </cell>
          <cell r="D40">
            <v>17.7</v>
          </cell>
          <cell r="E40">
            <v>18.899999999999999</v>
          </cell>
          <cell r="F40">
            <v>19.3</v>
          </cell>
          <cell r="G40">
            <v>18.100000000000001</v>
          </cell>
          <cell r="H40">
            <v>17.899999999999999</v>
          </cell>
          <cell r="I40">
            <v>18.899999999999999</v>
          </cell>
          <cell r="J40">
            <v>17.399999999999999</v>
          </cell>
          <cell r="K40">
            <v>16.399999999999999</v>
          </cell>
          <cell r="L40">
            <v>30.2</v>
          </cell>
          <cell r="M40">
            <v>21.5</v>
          </cell>
          <cell r="N40">
            <v>17.7</v>
          </cell>
          <cell r="P40">
            <v>20.399999999999999</v>
          </cell>
          <cell r="Q40">
            <v>14.8</v>
          </cell>
          <cell r="R40">
            <v>15.5</v>
          </cell>
          <cell r="S40">
            <v>14.2</v>
          </cell>
          <cell r="T40">
            <v>19.2</v>
          </cell>
          <cell r="U40">
            <v>11.8</v>
          </cell>
          <cell r="V40">
            <v>17.899999999999999</v>
          </cell>
          <cell r="W40">
            <v>13</v>
          </cell>
          <cell r="X40">
            <v>12.2</v>
          </cell>
          <cell r="Y40">
            <v>15.9</v>
          </cell>
          <cell r="Z40">
            <v>22.6</v>
          </cell>
          <cell r="AA40">
            <v>22.5</v>
          </cell>
        </row>
        <row r="41">
          <cell r="C41">
            <v>11.1</v>
          </cell>
          <cell r="D41">
            <v>34.1</v>
          </cell>
          <cell r="E41">
            <v>34.4</v>
          </cell>
          <cell r="F41">
            <v>34.4</v>
          </cell>
          <cell r="G41">
            <v>1.9</v>
          </cell>
          <cell r="H41">
            <v>22.1</v>
          </cell>
          <cell r="I41">
            <v>67.5</v>
          </cell>
          <cell r="J41">
            <v>66</v>
          </cell>
          <cell r="K41">
            <v>62.3</v>
          </cell>
          <cell r="L41">
            <v>65.400000000000006</v>
          </cell>
          <cell r="M41">
            <v>61.2</v>
          </cell>
          <cell r="N41">
            <v>72.400000000000006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53">
          <cell r="C53">
            <v>12</v>
          </cell>
          <cell r="D53">
            <v>11</v>
          </cell>
          <cell r="E53">
            <v>11.5</v>
          </cell>
          <cell r="F53">
            <v>11.7</v>
          </cell>
          <cell r="G53">
            <v>12.7</v>
          </cell>
          <cell r="H53">
            <v>12</v>
          </cell>
          <cell r="I53">
            <v>13.9</v>
          </cell>
          <cell r="J53">
            <v>12.9</v>
          </cell>
          <cell r="K53">
            <v>12.2</v>
          </cell>
          <cell r="L53">
            <v>12.8</v>
          </cell>
          <cell r="M53">
            <v>10.7</v>
          </cell>
          <cell r="P53">
            <v>13.9</v>
          </cell>
          <cell r="Q53">
            <v>11.8</v>
          </cell>
          <cell r="R53">
            <v>13.3</v>
          </cell>
          <cell r="S53">
            <v>12.1</v>
          </cell>
          <cell r="T53">
            <v>12.3</v>
          </cell>
          <cell r="U53">
            <v>12.1</v>
          </cell>
          <cell r="V53">
            <v>12.7</v>
          </cell>
          <cell r="W53">
            <v>11.2</v>
          </cell>
          <cell r="X53">
            <v>11.7</v>
          </cell>
          <cell r="Y53">
            <v>11.8</v>
          </cell>
          <cell r="Z53">
            <v>9.5</v>
          </cell>
          <cell r="AA53">
            <v>9.3000000000000007</v>
          </cell>
        </row>
        <row r="57">
          <cell r="C57">
            <v>107.4</v>
          </cell>
          <cell r="D57">
            <v>215.3</v>
          </cell>
          <cell r="E57">
            <v>119.5</v>
          </cell>
          <cell r="F57">
            <v>108.1</v>
          </cell>
          <cell r="G57">
            <v>108.8</v>
          </cell>
          <cell r="H57">
            <v>104.7</v>
          </cell>
          <cell r="I57">
            <v>142.19999999999999</v>
          </cell>
          <cell r="J57">
            <v>108.4</v>
          </cell>
          <cell r="K57">
            <v>158.9</v>
          </cell>
          <cell r="L57">
            <v>110.9</v>
          </cell>
          <cell r="M57">
            <v>125.4</v>
          </cell>
          <cell r="N57">
            <v>142.80000000000001</v>
          </cell>
          <cell r="P57">
            <v>107.3</v>
          </cell>
          <cell r="Q57">
            <v>115.2</v>
          </cell>
          <cell r="R57">
            <v>140.80000000000001</v>
          </cell>
          <cell r="S57">
            <v>116.1</v>
          </cell>
          <cell r="T57">
            <v>105</v>
          </cell>
          <cell r="U57">
            <v>131.19999999999999</v>
          </cell>
          <cell r="V57">
            <v>141.5</v>
          </cell>
          <cell r="W57">
            <v>117.7</v>
          </cell>
          <cell r="X57">
            <v>161.19999999999999</v>
          </cell>
          <cell r="Y57">
            <v>141.30000000000001</v>
          </cell>
          <cell r="Z57">
            <v>118.8</v>
          </cell>
          <cell r="AA57">
            <v>119</v>
          </cell>
        </row>
        <row r="58"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62">
          <cell r="C62">
            <v>75.099999999999994</v>
          </cell>
          <cell r="D62">
            <v>53.4</v>
          </cell>
          <cell r="E62">
            <v>84.9</v>
          </cell>
          <cell r="F62">
            <v>79.3</v>
          </cell>
          <cell r="G62">
            <v>87.1</v>
          </cell>
          <cell r="H62">
            <v>78.400000000000006</v>
          </cell>
          <cell r="I62">
            <v>85.6</v>
          </cell>
          <cell r="J62">
            <v>86.2</v>
          </cell>
          <cell r="K62">
            <v>85.2</v>
          </cell>
          <cell r="L62">
            <v>94.1</v>
          </cell>
          <cell r="M62">
            <v>95.7</v>
          </cell>
          <cell r="N62">
            <v>88.8</v>
          </cell>
          <cell r="P62">
            <v>58.5</v>
          </cell>
          <cell r="Q62">
            <v>59.6</v>
          </cell>
          <cell r="R62">
            <v>98.1</v>
          </cell>
          <cell r="S62">
            <v>86.4</v>
          </cell>
          <cell r="T62">
            <v>91.3</v>
          </cell>
          <cell r="U62">
            <v>70.099999999999994</v>
          </cell>
          <cell r="V62">
            <v>77.400000000000006</v>
          </cell>
          <cell r="W62">
            <v>67.7</v>
          </cell>
          <cell r="X62">
            <v>74.5</v>
          </cell>
          <cell r="Y62">
            <v>81.400000000000006</v>
          </cell>
          <cell r="Z62">
            <v>67.7</v>
          </cell>
          <cell r="AA62">
            <v>77</v>
          </cell>
        </row>
        <row r="63">
          <cell r="C63">
            <v>2.6</v>
          </cell>
          <cell r="D63">
            <v>4.5</v>
          </cell>
          <cell r="E63">
            <v>4.8</v>
          </cell>
          <cell r="F63">
            <v>4.9000000000000004</v>
          </cell>
          <cell r="G63">
            <v>4.9000000000000004</v>
          </cell>
          <cell r="H63">
            <v>4.0999999999999996</v>
          </cell>
          <cell r="I63">
            <v>4.5999999999999996</v>
          </cell>
          <cell r="J63">
            <v>4.5</v>
          </cell>
          <cell r="K63">
            <v>4.5</v>
          </cell>
          <cell r="L63">
            <v>4.7</v>
          </cell>
          <cell r="M63">
            <v>3.9</v>
          </cell>
          <cell r="N63">
            <v>2.2999999999999998</v>
          </cell>
          <cell r="P63">
            <v>0.6</v>
          </cell>
          <cell r="Q63">
            <v>3.0999999999999996</v>
          </cell>
          <cell r="R63">
            <v>3.8</v>
          </cell>
          <cell r="S63">
            <v>3.6</v>
          </cell>
          <cell r="T63">
            <v>3.9</v>
          </cell>
          <cell r="U63">
            <v>3.3</v>
          </cell>
          <cell r="V63">
            <v>3.8</v>
          </cell>
          <cell r="W63">
            <v>3.7</v>
          </cell>
          <cell r="X63">
            <v>3.8</v>
          </cell>
          <cell r="Y63">
            <v>3.9</v>
          </cell>
          <cell r="Z63">
            <v>2.2000000000000002</v>
          </cell>
          <cell r="AA63">
            <v>1.4</v>
          </cell>
        </row>
        <row r="64">
          <cell r="P64">
            <v>5.8</v>
          </cell>
          <cell r="Q64">
            <v>1.7</v>
          </cell>
          <cell r="R64">
            <v>3.4</v>
          </cell>
          <cell r="S64">
            <v>3.3</v>
          </cell>
          <cell r="T64">
            <v>2.1</v>
          </cell>
          <cell r="U64">
            <v>5.4</v>
          </cell>
          <cell r="V64">
            <v>4.8</v>
          </cell>
          <cell r="W64">
            <v>1.4</v>
          </cell>
          <cell r="X64">
            <v>7.5</v>
          </cell>
          <cell r="Y64">
            <v>2.1</v>
          </cell>
          <cell r="Z64">
            <v>1.5</v>
          </cell>
          <cell r="AA64">
            <v>0.7</v>
          </cell>
        </row>
        <row r="67">
          <cell r="C67">
            <v>16</v>
          </cell>
          <cell r="D67">
            <v>26.599999999999966</v>
          </cell>
          <cell r="E67">
            <v>66.599999999999994</v>
          </cell>
          <cell r="F67">
            <v>108.1</v>
          </cell>
          <cell r="G67">
            <v>119.6</v>
          </cell>
          <cell r="H67">
            <v>104.9</v>
          </cell>
          <cell r="I67">
            <v>116.5</v>
          </cell>
          <cell r="J67">
            <v>122.5</v>
          </cell>
          <cell r="K67">
            <v>119.2</v>
          </cell>
          <cell r="L67">
            <v>130.5</v>
          </cell>
          <cell r="M67">
            <v>124.6</v>
          </cell>
          <cell r="N67">
            <v>131.30000000000001</v>
          </cell>
          <cell r="P67">
            <v>41.7</v>
          </cell>
          <cell r="Q67">
            <v>68.3</v>
          </cell>
          <cell r="R67">
            <v>23.9</v>
          </cell>
          <cell r="S67">
            <v>122.5</v>
          </cell>
          <cell r="T67">
            <v>70.599999999999994</v>
          </cell>
          <cell r="U67">
            <v>107.4</v>
          </cell>
          <cell r="V67">
            <v>97.7</v>
          </cell>
          <cell r="W67">
            <v>90.3</v>
          </cell>
          <cell r="X67">
            <v>235</v>
          </cell>
          <cell r="Y67">
            <v>162.5</v>
          </cell>
          <cell r="Z67">
            <v>136.19999999999999</v>
          </cell>
          <cell r="AA67">
            <v>139.69999999999999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P68">
            <v>471.9</v>
          </cell>
          <cell r="Q68">
            <v>668.6</v>
          </cell>
          <cell r="R68">
            <v>987</v>
          </cell>
          <cell r="S68">
            <v>1979.5</v>
          </cell>
          <cell r="T68">
            <v>228.7</v>
          </cell>
          <cell r="U68">
            <v>213.4</v>
          </cell>
          <cell r="V68">
            <v>306</v>
          </cell>
          <cell r="W68">
            <v>568</v>
          </cell>
          <cell r="X68">
            <v>704.5</v>
          </cell>
          <cell r="Y68">
            <v>620.1</v>
          </cell>
          <cell r="Z68">
            <v>490.2</v>
          </cell>
          <cell r="AA68">
            <v>596.9</v>
          </cell>
        </row>
        <row r="72">
          <cell r="C72">
            <v>53.4</v>
          </cell>
          <cell r="D72">
            <v>42.4</v>
          </cell>
          <cell r="E72">
            <v>48.4</v>
          </cell>
          <cell r="F72">
            <v>55.3</v>
          </cell>
          <cell r="G72">
            <v>54.6</v>
          </cell>
          <cell r="H72">
            <v>50.1</v>
          </cell>
          <cell r="I72">
            <v>56</v>
          </cell>
          <cell r="J72">
            <v>50.6</v>
          </cell>
          <cell r="K72">
            <v>42.4</v>
          </cell>
          <cell r="L72">
            <v>48.3</v>
          </cell>
          <cell r="M72">
            <v>41.3</v>
          </cell>
          <cell r="N72">
            <v>50</v>
          </cell>
          <cell r="P72">
            <v>66.099999999999994</v>
          </cell>
          <cell r="Q72">
            <v>73.3</v>
          </cell>
          <cell r="R72">
            <v>59.6</v>
          </cell>
          <cell r="S72">
            <v>79.5</v>
          </cell>
          <cell r="T72">
            <v>89.1</v>
          </cell>
          <cell r="U72">
            <v>58.4</v>
          </cell>
          <cell r="V72">
            <v>62.2</v>
          </cell>
          <cell r="W72">
            <v>51</v>
          </cell>
          <cell r="X72">
            <v>47.9</v>
          </cell>
          <cell r="Y72">
            <v>56.5</v>
          </cell>
          <cell r="Z72">
            <v>44.2</v>
          </cell>
          <cell r="AA72">
            <v>46.2</v>
          </cell>
        </row>
        <row r="77">
          <cell r="P77">
            <v>0</v>
          </cell>
          <cell r="Q77">
            <v>0</v>
          </cell>
          <cell r="R77">
            <v>0</v>
          </cell>
          <cell r="S77">
            <v>837.6</v>
          </cell>
          <cell r="T77">
            <v>0</v>
          </cell>
          <cell r="U77">
            <v>0</v>
          </cell>
          <cell r="AA77">
            <v>0</v>
          </cell>
        </row>
        <row r="86"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3061.3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8">
          <cell r="C88">
            <v>52.8</v>
          </cell>
          <cell r="D88">
            <v>132.80000000000001</v>
          </cell>
          <cell r="E88">
            <v>47.7</v>
          </cell>
          <cell r="F88">
            <v>51.2</v>
          </cell>
          <cell r="G88">
            <v>40.299999999999997</v>
          </cell>
          <cell r="H88">
            <v>309.5</v>
          </cell>
          <cell r="I88">
            <v>79.900000000000006</v>
          </cell>
          <cell r="J88">
            <v>49.1</v>
          </cell>
          <cell r="K88">
            <v>51.1</v>
          </cell>
          <cell r="L88">
            <v>199.1</v>
          </cell>
          <cell r="M88">
            <v>80</v>
          </cell>
          <cell r="N88">
            <v>1982.9</v>
          </cell>
          <cell r="P88">
            <v>131.19999999999999</v>
          </cell>
          <cell r="Q88">
            <v>12.8</v>
          </cell>
          <cell r="R88">
            <v>9.1</v>
          </cell>
          <cell r="S88">
            <v>118.4</v>
          </cell>
          <cell r="T88">
            <v>46.5</v>
          </cell>
          <cell r="U88">
            <v>26.2</v>
          </cell>
          <cell r="V88">
            <v>86.8</v>
          </cell>
          <cell r="W88">
            <v>16.2</v>
          </cell>
          <cell r="X88">
            <v>78.900000000000006</v>
          </cell>
          <cell r="Y88">
            <v>7.6</v>
          </cell>
          <cell r="Z88">
            <v>40.9</v>
          </cell>
          <cell r="AA88">
            <v>1526.4</v>
          </cell>
        </row>
        <row r="91">
          <cell r="C91">
            <v>0</v>
          </cell>
          <cell r="D91">
            <v>6.7</v>
          </cell>
          <cell r="E91">
            <v>17.2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6.7</v>
          </cell>
          <cell r="K91">
            <v>63.6</v>
          </cell>
          <cell r="L91">
            <v>0</v>
          </cell>
          <cell r="M91">
            <v>0</v>
          </cell>
          <cell r="N91">
            <v>0</v>
          </cell>
          <cell r="P91">
            <v>0</v>
          </cell>
          <cell r="Q91">
            <v>30.2</v>
          </cell>
          <cell r="R91">
            <v>16.600000000000001</v>
          </cell>
          <cell r="S91">
            <v>5.7</v>
          </cell>
          <cell r="T91">
            <v>0</v>
          </cell>
          <cell r="U91">
            <v>0</v>
          </cell>
          <cell r="V91">
            <v>0</v>
          </cell>
          <cell r="W91">
            <v>32</v>
          </cell>
          <cell r="X91">
            <v>15.2</v>
          </cell>
          <cell r="Y91">
            <v>0</v>
          </cell>
          <cell r="Z91">
            <v>0</v>
          </cell>
          <cell r="AA91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7">
          <cell r="C97">
            <v>0</v>
          </cell>
          <cell r="D97">
            <v>240.7</v>
          </cell>
          <cell r="E97">
            <v>8868.7999999999993</v>
          </cell>
          <cell r="F97">
            <v>4007.8</v>
          </cell>
          <cell r="G97">
            <v>6089</v>
          </cell>
          <cell r="H97">
            <v>3010.6</v>
          </cell>
          <cell r="I97">
            <v>2698.7</v>
          </cell>
          <cell r="J97">
            <v>1828.2</v>
          </cell>
          <cell r="K97">
            <v>120.5</v>
          </cell>
          <cell r="L97">
            <v>466</v>
          </cell>
          <cell r="M97">
            <v>224.4</v>
          </cell>
          <cell r="N97">
            <v>124.3</v>
          </cell>
          <cell r="P97">
            <v>0</v>
          </cell>
          <cell r="Q97">
            <v>0</v>
          </cell>
          <cell r="R97">
            <v>0</v>
          </cell>
          <cell r="S97">
            <v>2.2000000000000002</v>
          </cell>
          <cell r="T97">
            <v>29.1</v>
          </cell>
          <cell r="U97">
            <v>0</v>
          </cell>
          <cell r="V97">
            <v>20000</v>
          </cell>
          <cell r="W97">
            <v>10002.5</v>
          </cell>
          <cell r="X97">
            <v>3614</v>
          </cell>
          <cell r="Y97">
            <v>0</v>
          </cell>
          <cell r="Z97">
            <v>0</v>
          </cell>
          <cell r="AA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41011.599999999999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21200.400000000001</v>
          </cell>
          <cell r="M98">
            <v>61.6</v>
          </cell>
          <cell r="N98">
            <v>166.2</v>
          </cell>
          <cell r="P98">
            <v>0</v>
          </cell>
          <cell r="Q98">
            <v>0</v>
          </cell>
          <cell r="R98">
            <v>0</v>
          </cell>
          <cell r="S98">
            <v>53922.9</v>
          </cell>
          <cell r="T98">
            <v>0</v>
          </cell>
          <cell r="U98">
            <v>0</v>
          </cell>
          <cell r="V98">
            <v>10849.5</v>
          </cell>
          <cell r="W98">
            <v>0</v>
          </cell>
          <cell r="X98">
            <v>54</v>
          </cell>
          <cell r="Y98">
            <v>10.9</v>
          </cell>
          <cell r="Z98">
            <v>0</v>
          </cell>
          <cell r="AA98">
            <v>232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2">
          <cell r="C102">
            <v>417.6</v>
          </cell>
          <cell r="D102">
            <v>2367.8000000000002</v>
          </cell>
          <cell r="E102">
            <v>2550.1999999999998</v>
          </cell>
          <cell r="F102">
            <v>3350.3</v>
          </cell>
          <cell r="G102">
            <v>1800.4</v>
          </cell>
          <cell r="H102">
            <v>2612.6</v>
          </cell>
          <cell r="I102">
            <v>2934.7</v>
          </cell>
          <cell r="J102">
            <v>2431.6</v>
          </cell>
          <cell r="K102">
            <v>2471.9</v>
          </cell>
          <cell r="L102">
            <v>1886.3</v>
          </cell>
          <cell r="M102">
            <v>2494.4</v>
          </cell>
          <cell r="N102">
            <v>2390.1</v>
          </cell>
          <cell r="P102">
            <v>2696.2</v>
          </cell>
          <cell r="Q102">
            <v>2435.8000000000002</v>
          </cell>
          <cell r="R102">
            <v>2217.6999999999998</v>
          </cell>
          <cell r="S102">
            <v>3317.9</v>
          </cell>
          <cell r="T102">
            <v>4024.8</v>
          </cell>
          <cell r="U102">
            <v>1175</v>
          </cell>
          <cell r="V102">
            <v>1465.7</v>
          </cell>
          <cell r="W102">
            <v>2802.5</v>
          </cell>
          <cell r="X102">
            <v>3086.4</v>
          </cell>
          <cell r="Y102">
            <v>1303</v>
          </cell>
          <cell r="Z102">
            <v>220.1</v>
          </cell>
          <cell r="AA102">
            <v>965</v>
          </cell>
        </row>
        <row r="103">
          <cell r="C103">
            <v>813.1</v>
          </cell>
          <cell r="D103">
            <v>2300.8000000000002</v>
          </cell>
          <cell r="E103">
            <v>2334.1999999999998</v>
          </cell>
          <cell r="F103">
            <v>622.5</v>
          </cell>
          <cell r="G103">
            <v>888.2</v>
          </cell>
          <cell r="H103">
            <v>994.7</v>
          </cell>
          <cell r="I103">
            <v>641.79999999999995</v>
          </cell>
          <cell r="J103">
            <v>746.4</v>
          </cell>
          <cell r="K103">
            <v>1695.7</v>
          </cell>
          <cell r="L103">
            <v>421.5</v>
          </cell>
          <cell r="M103">
            <v>709.6</v>
          </cell>
          <cell r="N103">
            <v>25338.6</v>
          </cell>
          <cell r="P103">
            <v>61</v>
          </cell>
          <cell r="Q103">
            <v>222.5</v>
          </cell>
          <cell r="R103">
            <v>305.7</v>
          </cell>
          <cell r="S103">
            <v>706.2</v>
          </cell>
          <cell r="T103">
            <v>382.4</v>
          </cell>
          <cell r="U103">
            <v>431.8</v>
          </cell>
          <cell r="V103">
            <v>344.6</v>
          </cell>
          <cell r="W103">
            <v>454.8</v>
          </cell>
          <cell r="X103">
            <v>536.9</v>
          </cell>
          <cell r="Y103">
            <v>941.3</v>
          </cell>
          <cell r="Z103">
            <v>1414.3</v>
          </cell>
          <cell r="AA103">
            <v>6291.2</v>
          </cell>
        </row>
        <row r="105">
          <cell r="C105">
            <v>1.3</v>
          </cell>
          <cell r="D105">
            <v>1.3</v>
          </cell>
          <cell r="E105">
            <v>0.6</v>
          </cell>
          <cell r="F105">
            <v>0.2</v>
          </cell>
          <cell r="G105">
            <v>0</v>
          </cell>
          <cell r="H105">
            <v>1</v>
          </cell>
          <cell r="I105">
            <v>0</v>
          </cell>
          <cell r="J105">
            <v>0</v>
          </cell>
          <cell r="K105">
            <v>0</v>
          </cell>
          <cell r="L105">
            <v>25</v>
          </cell>
          <cell r="M105">
            <v>0</v>
          </cell>
          <cell r="N105">
            <v>0</v>
          </cell>
          <cell r="P105">
            <v>2.1</v>
          </cell>
          <cell r="Q105">
            <v>5.8</v>
          </cell>
          <cell r="R105">
            <v>18</v>
          </cell>
          <cell r="S105">
            <v>6.3</v>
          </cell>
          <cell r="T105">
            <v>7.2</v>
          </cell>
          <cell r="U105">
            <v>3.3</v>
          </cell>
          <cell r="V105">
            <v>3</v>
          </cell>
          <cell r="W105">
            <v>24.2</v>
          </cell>
          <cell r="X105">
            <v>0.5</v>
          </cell>
          <cell r="Y105">
            <v>2.2999999999999998</v>
          </cell>
          <cell r="Z105">
            <v>1.4</v>
          </cell>
          <cell r="AA105">
            <v>4.2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328"/>
  <sheetViews>
    <sheetView showGridLine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42578125" defaultRowHeight="12.75"/>
  <cols>
    <col min="1" max="1" width="3.42578125" customWidth="1"/>
    <col min="2" max="2" width="82.140625" customWidth="1"/>
    <col min="3" max="3" width="8.42578125" customWidth="1"/>
    <col min="4" max="10" width="9.7109375" customWidth="1"/>
    <col min="11" max="13" width="12.5703125" customWidth="1"/>
    <col min="14" max="14" width="12.7109375" customWidth="1"/>
    <col min="15" max="15" width="10" customWidth="1"/>
    <col min="16" max="16" width="9.7109375" customWidth="1"/>
    <col min="17" max="23" width="10.28515625" customWidth="1"/>
    <col min="24" max="26" width="12.7109375" customWidth="1"/>
    <col min="27" max="27" width="12.28515625" customWidth="1"/>
    <col min="28" max="29" width="10" customWidth="1"/>
    <col min="30" max="30" width="8.85546875" customWidth="1"/>
    <col min="31" max="31" width="11.42578125" style="106" customWidth="1"/>
    <col min="32" max="32" width="24.85546875" customWidth="1"/>
  </cols>
  <sheetData>
    <row r="1" spans="1:62" ht="15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1:62" ht="14.2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1:62" s="4" customFormat="1" ht="15.75">
      <c r="B3" s="108" t="s">
        <v>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5"/>
    </row>
    <row r="4" spans="1:62" s="4" customFormat="1" ht="15">
      <c r="B4" s="109" t="s">
        <v>2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5"/>
    </row>
    <row r="5" spans="1:62" s="4" customFormat="1" ht="18" customHeight="1">
      <c r="B5" s="109" t="s">
        <v>3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5"/>
    </row>
    <row r="6" spans="1:62" s="4" customFormat="1" ht="18" customHeight="1">
      <c r="B6" s="110" t="s">
        <v>4</v>
      </c>
      <c r="C6" s="112">
        <v>2013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14">
        <v>2013</v>
      </c>
      <c r="P6" s="112">
        <v>2014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3"/>
      <c r="AB6" s="114">
        <v>2014</v>
      </c>
      <c r="AC6" s="112" t="s">
        <v>5</v>
      </c>
      <c r="AD6" s="112"/>
      <c r="AE6" s="5"/>
    </row>
    <row r="7" spans="1:62" ht="24" customHeight="1" thickBot="1">
      <c r="A7" s="6"/>
      <c r="B7" s="111"/>
      <c r="C7" s="7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8" t="s">
        <v>16</v>
      </c>
      <c r="N7" s="8" t="s">
        <v>17</v>
      </c>
      <c r="O7" s="115"/>
      <c r="P7" s="7" t="s">
        <v>6</v>
      </c>
      <c r="Q7" s="8" t="s">
        <v>7</v>
      </c>
      <c r="R7" s="8" t="s">
        <v>8</v>
      </c>
      <c r="S7" s="8" t="s">
        <v>9</v>
      </c>
      <c r="T7" s="8" t="s">
        <v>10</v>
      </c>
      <c r="U7" s="8" t="s">
        <v>11</v>
      </c>
      <c r="V7" s="8" t="s">
        <v>12</v>
      </c>
      <c r="W7" s="8" t="s">
        <v>13</v>
      </c>
      <c r="X7" s="8" t="s">
        <v>14</v>
      </c>
      <c r="Y7" s="8" t="s">
        <v>15</v>
      </c>
      <c r="Z7" s="8" t="s">
        <v>16</v>
      </c>
      <c r="AA7" s="8" t="s">
        <v>17</v>
      </c>
      <c r="AB7" s="115"/>
      <c r="AC7" s="7" t="s">
        <v>18</v>
      </c>
      <c r="AD7" s="9" t="s">
        <v>19</v>
      </c>
      <c r="AE7" s="10"/>
      <c r="AF7" s="10"/>
      <c r="AG7" s="10"/>
      <c r="AH7" s="10"/>
      <c r="AI7" s="10"/>
      <c r="AJ7" s="10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1:62" ht="19.5" customHeight="1" thickTop="1">
      <c r="A8" s="6"/>
      <c r="B8" s="11" t="s">
        <v>20</v>
      </c>
      <c r="C8" s="12">
        <f t="shared" ref="C8:AB8" si="0">+C9+C18+C19+C20+C34</f>
        <v>304.19999999999993</v>
      </c>
      <c r="D8" s="12">
        <f t="shared" si="0"/>
        <v>456.7</v>
      </c>
      <c r="E8" s="12">
        <f t="shared" si="0"/>
        <v>1592.6000000000001</v>
      </c>
      <c r="F8" s="12">
        <f t="shared" si="0"/>
        <v>1255.7</v>
      </c>
      <c r="G8" s="12">
        <f t="shared" si="0"/>
        <v>1399.7</v>
      </c>
      <c r="H8" s="12">
        <f t="shared" si="0"/>
        <v>4109.5999999999995</v>
      </c>
      <c r="I8" s="12">
        <f t="shared" si="0"/>
        <v>957.2</v>
      </c>
      <c r="J8" s="12">
        <f t="shared" si="0"/>
        <v>838.8</v>
      </c>
      <c r="K8" s="12">
        <f t="shared" si="0"/>
        <v>597.90000000000009</v>
      </c>
      <c r="L8" s="12">
        <f>+L9+L18+L19+L20+L34</f>
        <v>561.40000000000009</v>
      </c>
      <c r="M8" s="12">
        <f>+M9+M18+M19+M20+M34</f>
        <v>554.80000000000007</v>
      </c>
      <c r="N8" s="12">
        <f t="shared" si="0"/>
        <v>741.9</v>
      </c>
      <c r="O8" s="12">
        <f t="shared" si="0"/>
        <v>13370.5</v>
      </c>
      <c r="P8" s="12">
        <f t="shared" si="0"/>
        <v>866</v>
      </c>
      <c r="Q8" s="12">
        <f t="shared" si="0"/>
        <v>1174.5999999999999</v>
      </c>
      <c r="R8" s="12">
        <f t="shared" si="0"/>
        <v>1579.8999999999999</v>
      </c>
      <c r="S8" s="12">
        <f t="shared" si="0"/>
        <v>3402.5</v>
      </c>
      <c r="T8" s="12">
        <f t="shared" si="0"/>
        <v>781.4</v>
      </c>
      <c r="U8" s="12">
        <f t="shared" si="0"/>
        <v>765.1</v>
      </c>
      <c r="V8" s="12">
        <f t="shared" si="0"/>
        <v>4096.5</v>
      </c>
      <c r="W8" s="12">
        <f t="shared" si="0"/>
        <v>1509.7</v>
      </c>
      <c r="X8" s="12">
        <f t="shared" si="0"/>
        <v>1841.7</v>
      </c>
      <c r="Y8" s="12">
        <f>+Y9+Y18+Y19+Y20+Y34</f>
        <v>1269</v>
      </c>
      <c r="Z8" s="12">
        <f>+Z9+Z18+Z19+Z20+Z34</f>
        <v>1040.7</v>
      </c>
      <c r="AA8" s="12">
        <f t="shared" si="0"/>
        <v>1182.7</v>
      </c>
      <c r="AB8" s="12">
        <f t="shared" si="0"/>
        <v>19509.8</v>
      </c>
      <c r="AC8" s="13">
        <f>+AB8-O8</f>
        <v>6139.2999999999993</v>
      </c>
      <c r="AD8" s="14">
        <f t="shared" ref="AD8:AD18" si="1">+AC8/O8*100</f>
        <v>45.916757039751687</v>
      </c>
      <c r="AE8" s="10"/>
      <c r="AF8" s="10"/>
      <c r="AG8" s="10"/>
      <c r="AH8" s="10"/>
      <c r="AI8" s="10"/>
      <c r="AJ8" s="10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1:62" ht="15.75" customHeight="1">
      <c r="A9" s="6"/>
      <c r="B9" s="15" t="s">
        <v>21</v>
      </c>
      <c r="C9" s="16">
        <f t="shared" ref="C9:AB9" si="2">+C10+C16</f>
        <v>48.6</v>
      </c>
      <c r="D9" s="17">
        <f t="shared" si="2"/>
        <v>112.8</v>
      </c>
      <c r="E9" s="17">
        <f t="shared" si="2"/>
        <v>114.9</v>
      </c>
      <c r="F9" s="17">
        <f t="shared" si="2"/>
        <v>118.60000000000001</v>
      </c>
      <c r="G9" s="17">
        <f t="shared" si="2"/>
        <v>84.2</v>
      </c>
      <c r="H9" s="17">
        <f t="shared" si="2"/>
        <v>106.7</v>
      </c>
      <c r="I9" s="17">
        <f t="shared" si="2"/>
        <v>152.80000000000001</v>
      </c>
      <c r="J9" s="17">
        <f t="shared" si="2"/>
        <v>152.1</v>
      </c>
      <c r="K9" s="17">
        <f t="shared" si="2"/>
        <v>144.69999999999999</v>
      </c>
      <c r="L9" s="17">
        <f t="shared" si="2"/>
        <v>158.20000000000002</v>
      </c>
      <c r="M9" s="17">
        <f t="shared" si="2"/>
        <v>148.29999999999998</v>
      </c>
      <c r="N9" s="17">
        <f t="shared" si="2"/>
        <v>211.70000000000002</v>
      </c>
      <c r="O9" s="17">
        <f t="shared" si="2"/>
        <v>1553.6000000000001</v>
      </c>
      <c r="P9" s="16">
        <f t="shared" si="2"/>
        <v>34.299999999999997</v>
      </c>
      <c r="Q9" s="16">
        <f t="shared" si="2"/>
        <v>81.899999999999991</v>
      </c>
      <c r="R9" s="17">
        <f t="shared" si="2"/>
        <v>81.8</v>
      </c>
      <c r="S9" s="17">
        <f t="shared" si="2"/>
        <v>79.899999999999991</v>
      </c>
      <c r="T9" s="17">
        <f t="shared" si="2"/>
        <v>87.6</v>
      </c>
      <c r="U9" s="17">
        <f t="shared" si="2"/>
        <v>80.3</v>
      </c>
      <c r="V9" s="17">
        <f t="shared" si="2"/>
        <v>85.7</v>
      </c>
      <c r="W9" s="17">
        <f t="shared" si="2"/>
        <v>80</v>
      </c>
      <c r="X9" s="17">
        <f t="shared" si="2"/>
        <v>80.100000000000009</v>
      </c>
      <c r="Y9" s="17">
        <f t="shared" si="2"/>
        <v>80.2</v>
      </c>
      <c r="Z9" s="17">
        <f t="shared" si="2"/>
        <v>85.7</v>
      </c>
      <c r="AA9" s="17">
        <f t="shared" si="2"/>
        <v>83.7</v>
      </c>
      <c r="AB9" s="17">
        <f t="shared" si="2"/>
        <v>941.2</v>
      </c>
      <c r="AC9" s="16">
        <f>+AB9-O9</f>
        <v>-612.40000000000009</v>
      </c>
      <c r="AD9" s="18">
        <f t="shared" si="1"/>
        <v>-39.418125643666322</v>
      </c>
      <c r="AE9" s="19"/>
      <c r="AF9" s="10"/>
      <c r="AG9" s="10"/>
      <c r="AH9" s="10"/>
      <c r="AI9" s="10"/>
      <c r="AJ9" s="10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1:62" ht="23.25" customHeight="1">
      <c r="A10" s="6"/>
      <c r="B10" s="15" t="s">
        <v>22</v>
      </c>
      <c r="C10" s="16">
        <f t="shared" ref="C10:AB10" si="3">+C11+C13</f>
        <v>36.6</v>
      </c>
      <c r="D10" s="17">
        <f t="shared" si="3"/>
        <v>101.8</v>
      </c>
      <c r="E10" s="17">
        <f t="shared" si="3"/>
        <v>103.4</v>
      </c>
      <c r="F10" s="17">
        <f t="shared" si="3"/>
        <v>106.9</v>
      </c>
      <c r="G10" s="17">
        <f t="shared" si="3"/>
        <v>71.5</v>
      </c>
      <c r="H10" s="17">
        <f t="shared" si="3"/>
        <v>94.7</v>
      </c>
      <c r="I10" s="17">
        <f t="shared" si="3"/>
        <v>138.9</v>
      </c>
      <c r="J10" s="17">
        <f t="shared" si="3"/>
        <v>139.19999999999999</v>
      </c>
      <c r="K10" s="17">
        <f t="shared" si="3"/>
        <v>132.5</v>
      </c>
      <c r="L10" s="17">
        <f t="shared" si="3"/>
        <v>145.4</v>
      </c>
      <c r="M10" s="17">
        <f t="shared" si="3"/>
        <v>137.6</v>
      </c>
      <c r="N10" s="17">
        <f t="shared" si="3"/>
        <v>202.3</v>
      </c>
      <c r="O10" s="17">
        <f t="shared" si="3"/>
        <v>1410.8000000000002</v>
      </c>
      <c r="P10" s="16">
        <f t="shared" si="3"/>
        <v>20.399999999999999</v>
      </c>
      <c r="Q10" s="16">
        <f t="shared" si="3"/>
        <v>70.099999999999994</v>
      </c>
      <c r="R10" s="17">
        <f t="shared" si="3"/>
        <v>68.5</v>
      </c>
      <c r="S10" s="17">
        <f t="shared" si="3"/>
        <v>67.8</v>
      </c>
      <c r="T10" s="17">
        <f t="shared" si="3"/>
        <v>75.3</v>
      </c>
      <c r="U10" s="17">
        <f t="shared" si="3"/>
        <v>68.2</v>
      </c>
      <c r="V10" s="17">
        <f t="shared" si="3"/>
        <v>73</v>
      </c>
      <c r="W10" s="17">
        <f t="shared" si="3"/>
        <v>68.8</v>
      </c>
      <c r="X10" s="17">
        <f t="shared" si="3"/>
        <v>68.400000000000006</v>
      </c>
      <c r="Y10" s="17">
        <f t="shared" si="3"/>
        <v>68.400000000000006</v>
      </c>
      <c r="Z10" s="17">
        <f t="shared" si="3"/>
        <v>76.2</v>
      </c>
      <c r="AA10" s="17">
        <f t="shared" si="3"/>
        <v>74.400000000000006</v>
      </c>
      <c r="AB10" s="17">
        <f t="shared" si="3"/>
        <v>799.5</v>
      </c>
      <c r="AC10" s="16">
        <f t="shared" ref="AC10:AC74" si="4">+AB10-O10</f>
        <v>-611.30000000000018</v>
      </c>
      <c r="AD10" s="18">
        <f t="shared" si="1"/>
        <v>-43.330025517436923</v>
      </c>
      <c r="AE10" s="19"/>
      <c r="AF10" s="10"/>
      <c r="AG10" s="10"/>
      <c r="AH10" s="10"/>
      <c r="AI10" s="10"/>
      <c r="AJ10" s="10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1:62" ht="18" customHeight="1">
      <c r="A11" s="6"/>
      <c r="B11" s="20" t="s">
        <v>23</v>
      </c>
      <c r="C11" s="16">
        <f t="shared" ref="C11:AB11" si="5">+C12</f>
        <v>0</v>
      </c>
      <c r="D11" s="17">
        <f t="shared" si="5"/>
        <v>50</v>
      </c>
      <c r="E11" s="17">
        <f t="shared" si="5"/>
        <v>50.1</v>
      </c>
      <c r="F11" s="17">
        <f t="shared" si="5"/>
        <v>53.2</v>
      </c>
      <c r="G11" s="17">
        <f t="shared" si="5"/>
        <v>51.5</v>
      </c>
      <c r="H11" s="17">
        <f t="shared" si="5"/>
        <v>54.7</v>
      </c>
      <c r="I11" s="17">
        <f t="shared" si="5"/>
        <v>52.5</v>
      </c>
      <c r="J11" s="17">
        <f t="shared" si="5"/>
        <v>55.8</v>
      </c>
      <c r="K11" s="17">
        <f t="shared" si="5"/>
        <v>53.8</v>
      </c>
      <c r="L11" s="17">
        <f t="shared" si="5"/>
        <v>49.8</v>
      </c>
      <c r="M11" s="17">
        <f t="shared" si="5"/>
        <v>54.9</v>
      </c>
      <c r="N11" s="17">
        <f t="shared" si="5"/>
        <v>112.2</v>
      </c>
      <c r="O11" s="17">
        <f t="shared" si="5"/>
        <v>638.50000000000011</v>
      </c>
      <c r="P11" s="16">
        <f t="shared" si="5"/>
        <v>0</v>
      </c>
      <c r="Q11" s="16">
        <f t="shared" si="5"/>
        <v>55.3</v>
      </c>
      <c r="R11" s="17">
        <f t="shared" si="5"/>
        <v>53</v>
      </c>
      <c r="S11" s="17">
        <f t="shared" si="5"/>
        <v>53.6</v>
      </c>
      <c r="T11" s="17">
        <f t="shared" si="5"/>
        <v>56.1</v>
      </c>
      <c r="U11" s="17">
        <f t="shared" si="5"/>
        <v>56.4</v>
      </c>
      <c r="V11" s="17">
        <f t="shared" si="5"/>
        <v>55.1</v>
      </c>
      <c r="W11" s="17">
        <f t="shared" si="5"/>
        <v>55.8</v>
      </c>
      <c r="X11" s="17">
        <f t="shared" si="5"/>
        <v>56.2</v>
      </c>
      <c r="Y11" s="17">
        <f t="shared" si="5"/>
        <v>52.5</v>
      </c>
      <c r="Z11" s="17">
        <f t="shared" si="5"/>
        <v>53.6</v>
      </c>
      <c r="AA11" s="17">
        <f t="shared" si="5"/>
        <v>51.9</v>
      </c>
      <c r="AB11" s="17">
        <f t="shared" si="5"/>
        <v>599.5</v>
      </c>
      <c r="AC11" s="16">
        <f t="shared" si="4"/>
        <v>-39.000000000000114</v>
      </c>
      <c r="AD11" s="18">
        <f t="shared" si="1"/>
        <v>-6.1080657791699462</v>
      </c>
      <c r="AE11" s="19"/>
      <c r="AF11" s="10"/>
      <c r="AG11" s="10"/>
      <c r="AH11" s="10"/>
      <c r="AI11" s="10"/>
      <c r="AJ11" s="10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1:62" ht="18" customHeight="1">
      <c r="A12" s="6"/>
      <c r="B12" s="21" t="s">
        <v>24</v>
      </c>
      <c r="C12" s="22">
        <v>0</v>
      </c>
      <c r="D12" s="23">
        <v>50</v>
      </c>
      <c r="E12" s="23">
        <v>50.1</v>
      </c>
      <c r="F12" s="23">
        <v>53.2</v>
      </c>
      <c r="G12" s="23">
        <v>51.5</v>
      </c>
      <c r="H12" s="23">
        <v>54.7</v>
      </c>
      <c r="I12" s="23">
        <v>52.5</v>
      </c>
      <c r="J12" s="23">
        <v>55.8</v>
      </c>
      <c r="K12" s="23">
        <v>53.8</v>
      </c>
      <c r="L12" s="23">
        <v>49.8</v>
      </c>
      <c r="M12" s="23">
        <v>54.9</v>
      </c>
      <c r="N12" s="23">
        <v>112.2</v>
      </c>
      <c r="O12" s="23">
        <f>SUM(C12:N12)</f>
        <v>638.50000000000011</v>
      </c>
      <c r="P12" s="22">
        <v>0</v>
      </c>
      <c r="Q12" s="22">
        <v>55.3</v>
      </c>
      <c r="R12" s="23">
        <v>53</v>
      </c>
      <c r="S12" s="23">
        <v>53.6</v>
      </c>
      <c r="T12" s="23">
        <v>56.1</v>
      </c>
      <c r="U12" s="23">
        <v>56.4</v>
      </c>
      <c r="V12" s="23">
        <v>55.1</v>
      </c>
      <c r="W12" s="23">
        <v>55.8</v>
      </c>
      <c r="X12" s="23">
        <v>56.2</v>
      </c>
      <c r="Y12" s="23">
        <v>52.5</v>
      </c>
      <c r="Z12" s="23">
        <v>53.6</v>
      </c>
      <c r="AA12" s="23">
        <v>51.9</v>
      </c>
      <c r="AB12" s="23">
        <f>SUM(P12:AA12)</f>
        <v>599.5</v>
      </c>
      <c r="AC12" s="22">
        <f t="shared" si="4"/>
        <v>-39.000000000000114</v>
      </c>
      <c r="AD12" s="24">
        <f t="shared" si="1"/>
        <v>-6.1080657791699462</v>
      </c>
      <c r="AE12" s="19"/>
      <c r="AF12" s="10"/>
      <c r="AG12" s="10"/>
      <c r="AH12" s="10"/>
      <c r="AI12" s="10"/>
      <c r="AJ12" s="10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1:62" ht="17.25" customHeight="1">
      <c r="A13" s="6"/>
      <c r="B13" s="25" t="s">
        <v>25</v>
      </c>
      <c r="C13" s="26">
        <f t="shared" ref="C13:AB13" si="6">+C14+C15</f>
        <v>36.6</v>
      </c>
      <c r="D13" s="27">
        <f t="shared" si="6"/>
        <v>51.8</v>
      </c>
      <c r="E13" s="27">
        <f t="shared" si="6"/>
        <v>53.3</v>
      </c>
      <c r="F13" s="27">
        <f t="shared" si="6"/>
        <v>53.7</v>
      </c>
      <c r="G13" s="27">
        <f t="shared" si="6"/>
        <v>20</v>
      </c>
      <c r="H13" s="27">
        <f t="shared" si="6"/>
        <v>40</v>
      </c>
      <c r="I13" s="27">
        <f t="shared" si="6"/>
        <v>86.4</v>
      </c>
      <c r="J13" s="27">
        <f t="shared" si="6"/>
        <v>83.4</v>
      </c>
      <c r="K13" s="27">
        <f t="shared" si="6"/>
        <v>78.699999999999989</v>
      </c>
      <c r="L13" s="27">
        <f t="shared" si="6"/>
        <v>95.600000000000009</v>
      </c>
      <c r="M13" s="27">
        <f t="shared" si="6"/>
        <v>82.7</v>
      </c>
      <c r="N13" s="27">
        <f t="shared" si="6"/>
        <v>90.100000000000009</v>
      </c>
      <c r="O13" s="27">
        <f t="shared" si="6"/>
        <v>772.30000000000007</v>
      </c>
      <c r="P13" s="26">
        <f t="shared" si="6"/>
        <v>20.399999999999999</v>
      </c>
      <c r="Q13" s="26">
        <f t="shared" si="6"/>
        <v>14.8</v>
      </c>
      <c r="R13" s="27">
        <f t="shared" si="6"/>
        <v>15.5</v>
      </c>
      <c r="S13" s="27">
        <f t="shared" si="6"/>
        <v>14.2</v>
      </c>
      <c r="T13" s="27">
        <f t="shared" si="6"/>
        <v>19.2</v>
      </c>
      <c r="U13" s="27">
        <f t="shared" si="6"/>
        <v>11.8</v>
      </c>
      <c r="V13" s="27">
        <f t="shared" si="6"/>
        <v>17.899999999999999</v>
      </c>
      <c r="W13" s="27">
        <f t="shared" si="6"/>
        <v>13</v>
      </c>
      <c r="X13" s="27">
        <f t="shared" si="6"/>
        <v>12.2</v>
      </c>
      <c r="Y13" s="27">
        <f t="shared" si="6"/>
        <v>15.9</v>
      </c>
      <c r="Z13" s="27">
        <f t="shared" si="6"/>
        <v>22.6</v>
      </c>
      <c r="AA13" s="27">
        <f t="shared" si="6"/>
        <v>22.5</v>
      </c>
      <c r="AB13" s="27">
        <f t="shared" si="6"/>
        <v>200</v>
      </c>
      <c r="AC13" s="26">
        <f t="shared" si="4"/>
        <v>-572.30000000000007</v>
      </c>
      <c r="AD13" s="28">
        <f t="shared" si="1"/>
        <v>-74.103327722387675</v>
      </c>
      <c r="AE13" s="19"/>
      <c r="AF13" s="10"/>
      <c r="AG13" s="10"/>
      <c r="AH13" s="10"/>
      <c r="AI13" s="10"/>
      <c r="AJ13" s="10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1:62" ht="18.75" customHeight="1">
      <c r="A14" s="6"/>
      <c r="B14" s="29" t="s">
        <v>26</v>
      </c>
      <c r="C14" s="30">
        <f>+[2]PP!C40</f>
        <v>25.5</v>
      </c>
      <c r="D14" s="30">
        <f>+[2]PP!D40</f>
        <v>17.7</v>
      </c>
      <c r="E14" s="30">
        <f>+[2]PP!E40</f>
        <v>18.899999999999999</v>
      </c>
      <c r="F14" s="30">
        <f>+[2]PP!F40</f>
        <v>19.3</v>
      </c>
      <c r="G14" s="30">
        <f>+[2]PP!G40</f>
        <v>18.100000000000001</v>
      </c>
      <c r="H14" s="30">
        <f>+[2]PP!H40</f>
        <v>17.899999999999999</v>
      </c>
      <c r="I14" s="30">
        <f>+[2]PP!I40</f>
        <v>18.899999999999999</v>
      </c>
      <c r="J14" s="30">
        <f>+[2]PP!J40</f>
        <v>17.399999999999999</v>
      </c>
      <c r="K14" s="30">
        <f>+[2]PP!K40</f>
        <v>16.399999999999999</v>
      </c>
      <c r="L14" s="30">
        <f>+[2]PP!L40</f>
        <v>30.2</v>
      </c>
      <c r="M14" s="30">
        <f>+[2]PP!M40</f>
        <v>21.5</v>
      </c>
      <c r="N14" s="30">
        <f>+[2]PP!N40</f>
        <v>17.7</v>
      </c>
      <c r="O14" s="23">
        <f>SUM(C14:N14)</f>
        <v>239.5</v>
      </c>
      <c r="P14" s="30">
        <f>+[2]PP!P40</f>
        <v>20.399999999999999</v>
      </c>
      <c r="Q14" s="30">
        <f>+[2]PP!Q40</f>
        <v>14.8</v>
      </c>
      <c r="R14" s="30">
        <f>+[2]PP!R40</f>
        <v>15.5</v>
      </c>
      <c r="S14" s="30">
        <f>+[2]PP!S40</f>
        <v>14.2</v>
      </c>
      <c r="T14" s="30">
        <f>+[2]PP!T40</f>
        <v>19.2</v>
      </c>
      <c r="U14" s="30">
        <f>+[2]PP!U40</f>
        <v>11.8</v>
      </c>
      <c r="V14" s="30">
        <f>+[2]PP!V40</f>
        <v>17.899999999999999</v>
      </c>
      <c r="W14" s="30">
        <f>+[2]PP!W40</f>
        <v>13</v>
      </c>
      <c r="X14" s="30">
        <f>+[2]PP!X40</f>
        <v>12.2</v>
      </c>
      <c r="Y14" s="30">
        <f>+[2]PP!Y40</f>
        <v>15.9</v>
      </c>
      <c r="Z14" s="30">
        <f>+[2]PP!Z40</f>
        <v>22.6</v>
      </c>
      <c r="AA14" s="30">
        <f>+[2]PP!AA40</f>
        <v>22.5</v>
      </c>
      <c r="AB14" s="23">
        <f>SUM(P14:AA14)</f>
        <v>200</v>
      </c>
      <c r="AC14" s="22">
        <f t="shared" si="4"/>
        <v>-39.5</v>
      </c>
      <c r="AD14" s="24">
        <f t="shared" si="1"/>
        <v>-16.492693110647181</v>
      </c>
      <c r="AE14" s="19"/>
      <c r="AF14" s="10"/>
      <c r="AG14" s="10"/>
      <c r="AH14" s="10"/>
      <c r="AI14" s="10"/>
      <c r="AJ14" s="10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ht="18" customHeight="1">
      <c r="A15" s="6"/>
      <c r="B15" s="29" t="s">
        <v>27</v>
      </c>
      <c r="C15" s="30">
        <f>+[2]PP!C41</f>
        <v>11.1</v>
      </c>
      <c r="D15" s="30">
        <f>+[2]PP!D41</f>
        <v>34.1</v>
      </c>
      <c r="E15" s="30">
        <f>+[2]PP!E41</f>
        <v>34.4</v>
      </c>
      <c r="F15" s="30">
        <f>+[2]PP!F41</f>
        <v>34.4</v>
      </c>
      <c r="G15" s="30">
        <f>+[2]PP!G41</f>
        <v>1.9</v>
      </c>
      <c r="H15" s="30">
        <f>+[2]PP!H41</f>
        <v>22.1</v>
      </c>
      <c r="I15" s="30">
        <f>+[2]PP!I41</f>
        <v>67.5</v>
      </c>
      <c r="J15" s="30">
        <f>+[2]PP!J41</f>
        <v>66</v>
      </c>
      <c r="K15" s="30">
        <f>+[2]PP!K41</f>
        <v>62.3</v>
      </c>
      <c r="L15" s="30">
        <f>+[2]PP!L41</f>
        <v>65.400000000000006</v>
      </c>
      <c r="M15" s="30">
        <f>+[2]PP!M41</f>
        <v>61.2</v>
      </c>
      <c r="N15" s="30">
        <f>+[2]PP!N41</f>
        <v>72.400000000000006</v>
      </c>
      <c r="O15" s="23">
        <f>SUM(C15:N15)</f>
        <v>532.80000000000007</v>
      </c>
      <c r="P15" s="30">
        <f>+[2]PP!P41</f>
        <v>0</v>
      </c>
      <c r="Q15" s="30">
        <f>+[2]PP!Q41</f>
        <v>0</v>
      </c>
      <c r="R15" s="30">
        <f>+[2]PP!R41</f>
        <v>0</v>
      </c>
      <c r="S15" s="30">
        <f>+[2]PP!S41</f>
        <v>0</v>
      </c>
      <c r="T15" s="30">
        <f>+[2]PP!T41</f>
        <v>0</v>
      </c>
      <c r="U15" s="30">
        <f>+[2]PP!U41</f>
        <v>0</v>
      </c>
      <c r="V15" s="30">
        <f>+[2]PP!V41</f>
        <v>0</v>
      </c>
      <c r="W15" s="30">
        <f>+[2]PP!W41</f>
        <v>0</v>
      </c>
      <c r="X15" s="30">
        <f>+[2]PP!X41</f>
        <v>0</v>
      </c>
      <c r="Y15" s="30">
        <f>+[2]PP!Y41</f>
        <v>0</v>
      </c>
      <c r="Z15" s="30">
        <f>+[2]PP!Z41</f>
        <v>0</v>
      </c>
      <c r="AA15" s="30">
        <f>+[2]PP!AA41</f>
        <v>0</v>
      </c>
      <c r="AB15" s="23">
        <f>SUM(P15:AA15)</f>
        <v>0</v>
      </c>
      <c r="AC15" s="22">
        <f t="shared" si="4"/>
        <v>-532.80000000000007</v>
      </c>
      <c r="AD15" s="24">
        <f t="shared" si="1"/>
        <v>-100</v>
      </c>
      <c r="AE15" s="19"/>
      <c r="AF15" s="10"/>
      <c r="AG15" s="10"/>
      <c r="AH15" s="10"/>
      <c r="AI15" s="10"/>
      <c r="AJ15" s="10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20.25" customHeight="1">
      <c r="A16" s="6"/>
      <c r="B16" s="20" t="s">
        <v>28</v>
      </c>
      <c r="C16" s="31">
        <f t="shared" ref="C16:AB16" si="7">+C17</f>
        <v>12</v>
      </c>
      <c r="D16" s="32">
        <f t="shared" si="7"/>
        <v>11</v>
      </c>
      <c r="E16" s="32">
        <f t="shared" si="7"/>
        <v>11.5</v>
      </c>
      <c r="F16" s="32">
        <f t="shared" si="7"/>
        <v>11.7</v>
      </c>
      <c r="G16" s="32">
        <f t="shared" si="7"/>
        <v>12.7</v>
      </c>
      <c r="H16" s="32">
        <f t="shared" si="7"/>
        <v>12</v>
      </c>
      <c r="I16" s="32">
        <f t="shared" si="7"/>
        <v>13.9</v>
      </c>
      <c r="J16" s="32">
        <f t="shared" si="7"/>
        <v>12.9</v>
      </c>
      <c r="K16" s="32">
        <f t="shared" si="7"/>
        <v>12.2</v>
      </c>
      <c r="L16" s="32">
        <f t="shared" si="7"/>
        <v>12.8</v>
      </c>
      <c r="M16" s="32">
        <f t="shared" si="7"/>
        <v>10.7</v>
      </c>
      <c r="N16" s="32">
        <f t="shared" si="7"/>
        <v>9.4</v>
      </c>
      <c r="O16" s="32">
        <f t="shared" si="7"/>
        <v>142.80000000000001</v>
      </c>
      <c r="P16" s="31">
        <f t="shared" si="7"/>
        <v>13.9</v>
      </c>
      <c r="Q16" s="31">
        <f t="shared" si="7"/>
        <v>11.8</v>
      </c>
      <c r="R16" s="32">
        <f t="shared" si="7"/>
        <v>13.3</v>
      </c>
      <c r="S16" s="32">
        <f t="shared" si="7"/>
        <v>12.1</v>
      </c>
      <c r="T16" s="32">
        <f t="shared" si="7"/>
        <v>12.3</v>
      </c>
      <c r="U16" s="32">
        <f t="shared" si="7"/>
        <v>12.1</v>
      </c>
      <c r="V16" s="32">
        <f t="shared" si="7"/>
        <v>12.7</v>
      </c>
      <c r="W16" s="32">
        <f t="shared" si="7"/>
        <v>11.2</v>
      </c>
      <c r="X16" s="32">
        <f t="shared" si="7"/>
        <v>11.7</v>
      </c>
      <c r="Y16" s="32">
        <f t="shared" si="7"/>
        <v>11.8</v>
      </c>
      <c r="Z16" s="32">
        <f t="shared" si="7"/>
        <v>9.5</v>
      </c>
      <c r="AA16" s="32">
        <f t="shared" si="7"/>
        <v>9.3000000000000007</v>
      </c>
      <c r="AB16" s="32">
        <f t="shared" si="7"/>
        <v>141.70000000000002</v>
      </c>
      <c r="AC16" s="31">
        <f t="shared" si="4"/>
        <v>-1.0999999999999943</v>
      </c>
      <c r="AD16" s="33">
        <f t="shared" si="1"/>
        <v>-0.77030812324929565</v>
      </c>
      <c r="AE16" s="19"/>
      <c r="AF16" s="10"/>
      <c r="AG16" s="10"/>
      <c r="AH16" s="10"/>
      <c r="AI16" s="10"/>
      <c r="AJ16" s="10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</row>
    <row r="17" spans="1:62" ht="18.75" customHeight="1">
      <c r="A17" s="6"/>
      <c r="B17" s="29" t="s">
        <v>29</v>
      </c>
      <c r="C17" s="34">
        <f>+[2]PP!C53</f>
        <v>12</v>
      </c>
      <c r="D17" s="34">
        <f>+[2]PP!D53</f>
        <v>11</v>
      </c>
      <c r="E17" s="34">
        <f>+[2]PP!E53</f>
        <v>11.5</v>
      </c>
      <c r="F17" s="34">
        <f>+[2]PP!F53</f>
        <v>11.7</v>
      </c>
      <c r="G17" s="34">
        <f>+[2]PP!G53</f>
        <v>12.7</v>
      </c>
      <c r="H17" s="34">
        <f>+[2]PP!H53</f>
        <v>12</v>
      </c>
      <c r="I17" s="34">
        <f>+[2]PP!I53</f>
        <v>13.9</v>
      </c>
      <c r="J17" s="34">
        <f>+[2]PP!J53</f>
        <v>12.9</v>
      </c>
      <c r="K17" s="34">
        <f>+[2]PP!K53</f>
        <v>12.2</v>
      </c>
      <c r="L17" s="34">
        <f>+[2]PP!L53</f>
        <v>12.8</v>
      </c>
      <c r="M17" s="34">
        <f>+[2]PP!M53</f>
        <v>10.7</v>
      </c>
      <c r="N17" s="34">
        <v>9.4</v>
      </c>
      <c r="O17" s="23">
        <f>SUM(C17:N17)</f>
        <v>142.80000000000001</v>
      </c>
      <c r="P17" s="34">
        <f>+[2]PP!P53</f>
        <v>13.9</v>
      </c>
      <c r="Q17" s="34">
        <f>+[2]PP!Q53</f>
        <v>11.8</v>
      </c>
      <c r="R17" s="34">
        <f>+[2]PP!R53</f>
        <v>13.3</v>
      </c>
      <c r="S17" s="34">
        <f>+[2]PP!S53</f>
        <v>12.1</v>
      </c>
      <c r="T17" s="34">
        <f>+[2]PP!T53</f>
        <v>12.3</v>
      </c>
      <c r="U17" s="34">
        <f>+[2]PP!U53</f>
        <v>12.1</v>
      </c>
      <c r="V17" s="34">
        <f>+[2]PP!V53</f>
        <v>12.7</v>
      </c>
      <c r="W17" s="34">
        <f>+[2]PP!W53</f>
        <v>11.2</v>
      </c>
      <c r="X17" s="34">
        <f>+[2]PP!X53</f>
        <v>11.7</v>
      </c>
      <c r="Y17" s="34">
        <f>+[2]PP!Y53</f>
        <v>11.8</v>
      </c>
      <c r="Z17" s="34">
        <f>+[2]PP!Z53</f>
        <v>9.5</v>
      </c>
      <c r="AA17" s="34">
        <f>+[2]PP!AA53</f>
        <v>9.3000000000000007</v>
      </c>
      <c r="AB17" s="23">
        <f>SUM(P17:AA17)</f>
        <v>141.70000000000002</v>
      </c>
      <c r="AC17" s="22">
        <f t="shared" si="4"/>
        <v>-1.0999999999999943</v>
      </c>
      <c r="AD17" s="24">
        <f t="shared" si="1"/>
        <v>-0.77030812324929565</v>
      </c>
      <c r="AE17" s="19"/>
      <c r="AF17" s="10"/>
      <c r="AG17" s="10"/>
      <c r="AH17" s="10"/>
      <c r="AI17" s="10"/>
      <c r="AJ17" s="10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ht="18.75" customHeight="1">
      <c r="A18" s="6"/>
      <c r="B18" s="35" t="s">
        <v>30</v>
      </c>
      <c r="C18" s="13">
        <f>+[2]PP!C57</f>
        <v>107.4</v>
      </c>
      <c r="D18" s="13">
        <f>+[2]PP!D57</f>
        <v>215.3</v>
      </c>
      <c r="E18" s="13">
        <f>+[2]PP!E57</f>
        <v>119.5</v>
      </c>
      <c r="F18" s="13">
        <f>+[2]PP!F57</f>
        <v>108.1</v>
      </c>
      <c r="G18" s="13">
        <f>+[2]PP!G57</f>
        <v>108.8</v>
      </c>
      <c r="H18" s="13">
        <f>+[2]PP!H57</f>
        <v>104.7</v>
      </c>
      <c r="I18" s="13">
        <f>+[2]PP!I57</f>
        <v>142.19999999999999</v>
      </c>
      <c r="J18" s="13">
        <f>+[2]PP!J57</f>
        <v>108.4</v>
      </c>
      <c r="K18" s="13">
        <f>+[2]PP!K57</f>
        <v>158.9</v>
      </c>
      <c r="L18" s="13">
        <f>+[2]PP!L57</f>
        <v>110.9</v>
      </c>
      <c r="M18" s="13">
        <f>+[2]PP!M57</f>
        <v>125.4</v>
      </c>
      <c r="N18" s="13">
        <f>+[2]PP!N57</f>
        <v>142.80000000000001</v>
      </c>
      <c r="O18" s="36">
        <f>SUM(C18:N18)</f>
        <v>1552.4</v>
      </c>
      <c r="P18" s="13">
        <f>+[2]PP!P57</f>
        <v>107.3</v>
      </c>
      <c r="Q18" s="13">
        <f>+[2]PP!Q57</f>
        <v>115.2</v>
      </c>
      <c r="R18" s="13">
        <f>+[2]PP!R57</f>
        <v>140.80000000000001</v>
      </c>
      <c r="S18" s="13">
        <f>+[2]PP!S57</f>
        <v>116.1</v>
      </c>
      <c r="T18" s="13">
        <f>+[2]PP!T57</f>
        <v>105</v>
      </c>
      <c r="U18" s="13">
        <f>+[2]PP!U57</f>
        <v>131.19999999999999</v>
      </c>
      <c r="V18" s="13">
        <f>+[2]PP!V57</f>
        <v>141.5</v>
      </c>
      <c r="W18" s="13">
        <f>+[2]PP!W57</f>
        <v>117.7</v>
      </c>
      <c r="X18" s="13">
        <f>+[2]PP!X57</f>
        <v>161.19999999999999</v>
      </c>
      <c r="Y18" s="13">
        <f>+[2]PP!Y57</f>
        <v>141.30000000000001</v>
      </c>
      <c r="Z18" s="13">
        <f>+[2]PP!Z57</f>
        <v>118.8</v>
      </c>
      <c r="AA18" s="13">
        <f>+[2]PP!AA57</f>
        <v>119</v>
      </c>
      <c r="AB18" s="36">
        <f>SUM(P18:AA18)</f>
        <v>1515.1</v>
      </c>
      <c r="AC18" s="26">
        <f>+AB18-O18</f>
        <v>-37.300000000000182</v>
      </c>
      <c r="AD18" s="28">
        <f t="shared" si="1"/>
        <v>-2.4027312548312407</v>
      </c>
      <c r="AE18" s="19"/>
      <c r="AF18" s="19"/>
      <c r="AG18" s="19"/>
      <c r="AH18" s="19"/>
      <c r="AI18" s="10"/>
      <c r="AJ18" s="10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19.5" customHeight="1">
      <c r="A19" s="6"/>
      <c r="B19" s="37" t="s">
        <v>31</v>
      </c>
      <c r="C19" s="16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6">
        <f>+[2]PP!P58</f>
        <v>0</v>
      </c>
      <c r="Q19" s="16">
        <f>+[2]PP!Q58</f>
        <v>0</v>
      </c>
      <c r="R19" s="16">
        <f>+[2]PP!R58</f>
        <v>0</v>
      </c>
      <c r="S19" s="16">
        <f>+[2]PP!S58</f>
        <v>0</v>
      </c>
      <c r="T19" s="16">
        <f>+[2]PP!T58</f>
        <v>0</v>
      </c>
      <c r="U19" s="16">
        <f>+[2]PP!U58</f>
        <v>0</v>
      </c>
      <c r="V19" s="16">
        <f>+[2]PP!V58</f>
        <v>0</v>
      </c>
      <c r="W19" s="16">
        <f>+[2]PP!W58</f>
        <v>0</v>
      </c>
      <c r="X19" s="16">
        <f>+[2]PP!X58</f>
        <v>0</v>
      </c>
      <c r="Y19" s="16">
        <f>+[2]PP!Y58</f>
        <v>0</v>
      </c>
      <c r="Z19" s="16">
        <f>+[2]PP!Z58</f>
        <v>0</v>
      </c>
      <c r="AA19" s="16">
        <f>+[2]PP!AA58</f>
        <v>0</v>
      </c>
      <c r="AB19" s="27">
        <f>SUM(P19:AA19)</f>
        <v>0</v>
      </c>
      <c r="AC19" s="26">
        <f t="shared" si="4"/>
        <v>0</v>
      </c>
      <c r="AD19" s="28">
        <v>0</v>
      </c>
      <c r="AE19" s="19"/>
      <c r="AF19" s="19"/>
      <c r="AG19" s="19"/>
      <c r="AH19" s="19"/>
      <c r="AI19" s="10"/>
      <c r="AJ19" s="10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ht="17.25" customHeight="1">
      <c r="A20" s="6"/>
      <c r="B20" s="37" t="s">
        <v>32</v>
      </c>
      <c r="C20" s="16">
        <f t="shared" ref="C20:AB20" si="8">+C21+C31</f>
        <v>147.29999999999998</v>
      </c>
      <c r="D20" s="17">
        <f t="shared" si="8"/>
        <v>127.39999999999998</v>
      </c>
      <c r="E20" s="17">
        <f t="shared" si="8"/>
        <v>205.1</v>
      </c>
      <c r="F20" s="17">
        <f t="shared" si="8"/>
        <v>248</v>
      </c>
      <c r="G20" s="17">
        <f t="shared" si="8"/>
        <v>266.60000000000002</v>
      </c>
      <c r="H20" s="17">
        <f t="shared" si="8"/>
        <v>237.5</v>
      </c>
      <c r="I20" s="17">
        <f t="shared" si="8"/>
        <v>262.7</v>
      </c>
      <c r="J20" s="17">
        <f t="shared" si="8"/>
        <v>263.8</v>
      </c>
      <c r="K20" s="17">
        <f t="shared" si="8"/>
        <v>251.3</v>
      </c>
      <c r="L20" s="17">
        <f t="shared" si="8"/>
        <v>277.60000000000002</v>
      </c>
      <c r="M20" s="17">
        <f t="shared" si="8"/>
        <v>265.5</v>
      </c>
      <c r="N20" s="17">
        <f t="shared" si="8"/>
        <v>272.89999999999998</v>
      </c>
      <c r="O20" s="17">
        <f t="shared" si="8"/>
        <v>2825.7</v>
      </c>
      <c r="P20" s="16">
        <f t="shared" si="8"/>
        <v>724.4</v>
      </c>
      <c r="Q20" s="16">
        <f t="shared" si="8"/>
        <v>977.49999999999989</v>
      </c>
      <c r="R20" s="17">
        <f t="shared" si="8"/>
        <v>1290.5999999999999</v>
      </c>
      <c r="S20" s="17">
        <f t="shared" si="8"/>
        <v>2368.9</v>
      </c>
      <c r="T20" s="17">
        <f t="shared" si="8"/>
        <v>588.79999999999995</v>
      </c>
      <c r="U20" s="17">
        <f t="shared" si="8"/>
        <v>553.5</v>
      </c>
      <c r="V20" s="17">
        <f t="shared" si="8"/>
        <v>652.6</v>
      </c>
      <c r="W20" s="17">
        <f t="shared" si="8"/>
        <v>873.3</v>
      </c>
      <c r="X20" s="17">
        <f t="shared" si="8"/>
        <v>1189.2</v>
      </c>
      <c r="Y20" s="17">
        <f t="shared" si="8"/>
        <v>1047.5</v>
      </c>
      <c r="Z20" s="17">
        <f t="shared" si="8"/>
        <v>836.2</v>
      </c>
      <c r="AA20" s="17">
        <f t="shared" si="8"/>
        <v>965.8</v>
      </c>
      <c r="AB20" s="17">
        <f t="shared" si="8"/>
        <v>12068.3</v>
      </c>
      <c r="AC20" s="16">
        <f t="shared" si="4"/>
        <v>9242.5999999999985</v>
      </c>
      <c r="AD20" s="18">
        <f>+AC20/O20*100</f>
        <v>327.09063240966839</v>
      </c>
      <c r="AE20" s="19"/>
      <c r="AF20" s="19"/>
      <c r="AG20" s="19"/>
      <c r="AH20" s="19"/>
      <c r="AI20" s="10"/>
      <c r="AJ20" s="10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ht="17.25" customHeight="1">
      <c r="A21" s="6"/>
      <c r="B21" s="38" t="s">
        <v>33</v>
      </c>
      <c r="C21" s="16">
        <f t="shared" ref="C21:AB21" si="9">+C22+C27</f>
        <v>93.899999999999991</v>
      </c>
      <c r="D21" s="17">
        <f t="shared" si="9"/>
        <v>84.999999999999972</v>
      </c>
      <c r="E21" s="17">
        <f t="shared" si="9"/>
        <v>156.69999999999999</v>
      </c>
      <c r="F21" s="17">
        <f t="shared" si="9"/>
        <v>192.7</v>
      </c>
      <c r="G21" s="17">
        <f t="shared" si="9"/>
        <v>212</v>
      </c>
      <c r="H21" s="17">
        <f t="shared" si="9"/>
        <v>187.4</v>
      </c>
      <c r="I21" s="17">
        <f t="shared" si="9"/>
        <v>206.7</v>
      </c>
      <c r="J21" s="17">
        <f t="shared" si="9"/>
        <v>213.2</v>
      </c>
      <c r="K21" s="17">
        <f t="shared" si="9"/>
        <v>208.9</v>
      </c>
      <c r="L21" s="17">
        <f t="shared" si="9"/>
        <v>229.3</v>
      </c>
      <c r="M21" s="17">
        <f t="shared" si="9"/>
        <v>224.2</v>
      </c>
      <c r="N21" s="17">
        <f t="shared" si="9"/>
        <v>222.9</v>
      </c>
      <c r="O21" s="17">
        <f t="shared" si="9"/>
        <v>2232.9</v>
      </c>
      <c r="P21" s="16">
        <f t="shared" si="9"/>
        <v>658.3</v>
      </c>
      <c r="Q21" s="16">
        <f t="shared" si="9"/>
        <v>904.19999999999993</v>
      </c>
      <c r="R21" s="17">
        <f t="shared" si="9"/>
        <v>1231</v>
      </c>
      <c r="S21" s="17">
        <f t="shared" si="9"/>
        <v>2289.4</v>
      </c>
      <c r="T21" s="17">
        <f t="shared" si="9"/>
        <v>499.7</v>
      </c>
      <c r="U21" s="17">
        <f t="shared" si="9"/>
        <v>495.1</v>
      </c>
      <c r="V21" s="17">
        <f t="shared" si="9"/>
        <v>590.4</v>
      </c>
      <c r="W21" s="17">
        <f t="shared" si="9"/>
        <v>822.3</v>
      </c>
      <c r="X21" s="17">
        <f t="shared" si="9"/>
        <v>1141.3</v>
      </c>
      <c r="Y21" s="17">
        <f t="shared" si="9"/>
        <v>991</v>
      </c>
      <c r="Z21" s="17">
        <f t="shared" si="9"/>
        <v>792</v>
      </c>
      <c r="AA21" s="17">
        <f t="shared" si="9"/>
        <v>919.59999999999991</v>
      </c>
      <c r="AB21" s="17">
        <f t="shared" si="9"/>
        <v>11334.3</v>
      </c>
      <c r="AC21" s="16">
        <f t="shared" si="4"/>
        <v>9101.4</v>
      </c>
      <c r="AD21" s="18">
        <f>+AC21/O21*100</f>
        <v>407.60446056697566</v>
      </c>
      <c r="AE21" s="19"/>
      <c r="AF21" s="19"/>
      <c r="AG21" s="19"/>
      <c r="AH21" s="19"/>
      <c r="AI21" s="10"/>
      <c r="AJ21" s="10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ht="15.75" customHeight="1">
      <c r="A22" s="6"/>
      <c r="B22" s="39" t="s">
        <v>34</v>
      </c>
      <c r="C22" s="16">
        <f t="shared" ref="C22:AB22" si="10">SUM(C23:C26)</f>
        <v>77.699999999999989</v>
      </c>
      <c r="D22" s="17">
        <f t="shared" si="10"/>
        <v>57.9</v>
      </c>
      <c r="E22" s="17">
        <f t="shared" si="10"/>
        <v>89.7</v>
      </c>
      <c r="F22" s="17">
        <f t="shared" si="10"/>
        <v>84.2</v>
      </c>
      <c r="G22" s="17">
        <f t="shared" si="10"/>
        <v>92</v>
      </c>
      <c r="H22" s="17">
        <f t="shared" si="10"/>
        <v>82.5</v>
      </c>
      <c r="I22" s="17">
        <f t="shared" si="10"/>
        <v>90.199999999999989</v>
      </c>
      <c r="J22" s="17">
        <f t="shared" si="10"/>
        <v>90.7</v>
      </c>
      <c r="K22" s="17">
        <f t="shared" si="10"/>
        <v>89.7</v>
      </c>
      <c r="L22" s="17">
        <f t="shared" si="10"/>
        <v>98.8</v>
      </c>
      <c r="M22" s="17">
        <f t="shared" si="10"/>
        <v>99.600000000000009</v>
      </c>
      <c r="N22" s="17">
        <f t="shared" si="10"/>
        <v>91.1</v>
      </c>
      <c r="O22" s="17">
        <f t="shared" si="10"/>
        <v>1044.1000000000001</v>
      </c>
      <c r="P22" s="16">
        <f t="shared" si="10"/>
        <v>64.900000000000006</v>
      </c>
      <c r="Q22" s="16">
        <f t="shared" si="10"/>
        <v>64.400000000000006</v>
      </c>
      <c r="R22" s="17">
        <f t="shared" si="10"/>
        <v>105.3</v>
      </c>
      <c r="S22" s="17">
        <f t="shared" si="10"/>
        <v>93.3</v>
      </c>
      <c r="T22" s="17">
        <f t="shared" si="10"/>
        <v>97.3</v>
      </c>
      <c r="U22" s="17">
        <f t="shared" si="10"/>
        <v>78.8</v>
      </c>
      <c r="V22" s="17">
        <f t="shared" si="10"/>
        <v>86</v>
      </c>
      <c r="W22" s="17">
        <f t="shared" si="10"/>
        <v>72.800000000000011</v>
      </c>
      <c r="X22" s="17">
        <f t="shared" si="10"/>
        <v>85.8</v>
      </c>
      <c r="Y22" s="17">
        <f t="shared" si="10"/>
        <v>87.4</v>
      </c>
      <c r="Z22" s="17">
        <f t="shared" si="10"/>
        <v>71.400000000000006</v>
      </c>
      <c r="AA22" s="17">
        <f t="shared" si="10"/>
        <v>79.100000000000009</v>
      </c>
      <c r="AB22" s="17">
        <f t="shared" si="10"/>
        <v>986.50000000000011</v>
      </c>
      <c r="AC22" s="16">
        <f t="shared" si="4"/>
        <v>-57.600000000000023</v>
      </c>
      <c r="AD22" s="18">
        <f>+AC22/O22*100</f>
        <v>-5.5167129585288777</v>
      </c>
      <c r="AE22" s="19"/>
      <c r="AF22" s="19"/>
      <c r="AG22" s="19"/>
      <c r="AH22" s="19"/>
      <c r="AI22" s="10"/>
      <c r="AJ22" s="10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ht="15.75" customHeight="1">
      <c r="A23" s="6"/>
      <c r="B23" s="40" t="s">
        <v>35</v>
      </c>
      <c r="C23" s="30">
        <f>+[2]PP!C62</f>
        <v>75.099999999999994</v>
      </c>
      <c r="D23" s="30">
        <f>+[2]PP!D62</f>
        <v>53.4</v>
      </c>
      <c r="E23" s="30">
        <f>+[2]PP!E62</f>
        <v>84.9</v>
      </c>
      <c r="F23" s="30">
        <f>+[2]PP!F62</f>
        <v>79.3</v>
      </c>
      <c r="G23" s="30">
        <f>+[2]PP!G62</f>
        <v>87.1</v>
      </c>
      <c r="H23" s="30">
        <f>+[2]PP!H62</f>
        <v>78.400000000000006</v>
      </c>
      <c r="I23" s="30">
        <f>+[2]PP!I62</f>
        <v>85.6</v>
      </c>
      <c r="J23" s="30">
        <f>+[2]PP!J62</f>
        <v>86.2</v>
      </c>
      <c r="K23" s="30">
        <f>+[2]PP!K62</f>
        <v>85.2</v>
      </c>
      <c r="L23" s="30">
        <f>+[2]PP!L62</f>
        <v>94.1</v>
      </c>
      <c r="M23" s="30">
        <f>+[2]PP!M62</f>
        <v>95.7</v>
      </c>
      <c r="N23" s="30">
        <f>+[2]PP!N62</f>
        <v>88.8</v>
      </c>
      <c r="O23" s="23">
        <f t="shared" ref="O23:O33" si="11">SUM(C23:N23)</f>
        <v>993.80000000000007</v>
      </c>
      <c r="P23" s="30">
        <f>+[2]PP!P62</f>
        <v>58.5</v>
      </c>
      <c r="Q23" s="30">
        <f>+[2]PP!Q62</f>
        <v>59.6</v>
      </c>
      <c r="R23" s="30">
        <f>+[2]PP!R62</f>
        <v>98.1</v>
      </c>
      <c r="S23" s="30">
        <f>+[2]PP!S62</f>
        <v>86.4</v>
      </c>
      <c r="T23" s="30">
        <f>+[2]PP!T62</f>
        <v>91.3</v>
      </c>
      <c r="U23" s="30">
        <f>+[2]PP!U62</f>
        <v>70.099999999999994</v>
      </c>
      <c r="V23" s="30">
        <f>+[2]PP!V62</f>
        <v>77.400000000000006</v>
      </c>
      <c r="W23" s="30">
        <f>+[2]PP!W62</f>
        <v>67.7</v>
      </c>
      <c r="X23" s="30">
        <f>+[2]PP!X62</f>
        <v>74.5</v>
      </c>
      <c r="Y23" s="30">
        <f>+[2]PP!Y62</f>
        <v>81.400000000000006</v>
      </c>
      <c r="Z23" s="30">
        <f>+[2]PP!Z62</f>
        <v>67.7</v>
      </c>
      <c r="AA23" s="30">
        <f>+[2]PP!AA62</f>
        <v>77</v>
      </c>
      <c r="AB23" s="23">
        <f>SUM(P23:AA23)</f>
        <v>909.7</v>
      </c>
      <c r="AC23" s="22">
        <f t="shared" si="4"/>
        <v>-84.100000000000023</v>
      </c>
      <c r="AD23" s="24">
        <f>+AC23/O23*100</f>
        <v>-8.4624672972429078</v>
      </c>
      <c r="AE23" s="19"/>
      <c r="AF23" s="19"/>
      <c r="AG23" s="19"/>
      <c r="AH23" s="19"/>
      <c r="AI23" s="10"/>
      <c r="AJ23" s="10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ht="15.75" customHeight="1">
      <c r="A24" s="6"/>
      <c r="B24" s="40" t="s">
        <v>36</v>
      </c>
      <c r="C24" s="30">
        <f>+[2]PP!C63</f>
        <v>2.6</v>
      </c>
      <c r="D24" s="30">
        <f>+[2]PP!D63</f>
        <v>4.5</v>
      </c>
      <c r="E24" s="30">
        <f>+[2]PP!E63</f>
        <v>4.8</v>
      </c>
      <c r="F24" s="30">
        <f>+[2]PP!F63</f>
        <v>4.9000000000000004</v>
      </c>
      <c r="G24" s="30">
        <f>+[2]PP!G63</f>
        <v>4.9000000000000004</v>
      </c>
      <c r="H24" s="30">
        <f>+[2]PP!H63</f>
        <v>4.0999999999999996</v>
      </c>
      <c r="I24" s="30">
        <f>+[2]PP!I63</f>
        <v>4.5999999999999996</v>
      </c>
      <c r="J24" s="30">
        <f>+[2]PP!J63</f>
        <v>4.5</v>
      </c>
      <c r="K24" s="30">
        <f>+[2]PP!K63</f>
        <v>4.5</v>
      </c>
      <c r="L24" s="30">
        <f>+[2]PP!L63</f>
        <v>4.7</v>
      </c>
      <c r="M24" s="30">
        <f>+[2]PP!M63</f>
        <v>3.9</v>
      </c>
      <c r="N24" s="30">
        <f>+[2]PP!N63</f>
        <v>2.2999999999999998</v>
      </c>
      <c r="O24" s="23">
        <f t="shared" si="11"/>
        <v>50.3</v>
      </c>
      <c r="P24" s="30">
        <f>+[2]PP!P63</f>
        <v>0.6</v>
      </c>
      <c r="Q24" s="30">
        <f>+[2]PP!Q63</f>
        <v>3.0999999999999996</v>
      </c>
      <c r="R24" s="30">
        <f>+[2]PP!R63</f>
        <v>3.8</v>
      </c>
      <c r="S24" s="30">
        <f>+[2]PP!S63</f>
        <v>3.6</v>
      </c>
      <c r="T24" s="30">
        <f>+[2]PP!T63</f>
        <v>3.9</v>
      </c>
      <c r="U24" s="30">
        <f>+[2]PP!U63</f>
        <v>3.3</v>
      </c>
      <c r="V24" s="30">
        <f>+[2]PP!V63</f>
        <v>3.8</v>
      </c>
      <c r="W24" s="30">
        <f>+[2]PP!W63</f>
        <v>3.7</v>
      </c>
      <c r="X24" s="30">
        <f>+[2]PP!X63</f>
        <v>3.8</v>
      </c>
      <c r="Y24" s="30">
        <f>+[2]PP!Y63</f>
        <v>3.9</v>
      </c>
      <c r="Z24" s="30">
        <f>+[2]PP!Z63</f>
        <v>2.2000000000000002</v>
      </c>
      <c r="AA24" s="30">
        <f>+[2]PP!AA63</f>
        <v>1.4</v>
      </c>
      <c r="AB24" s="23">
        <f>SUM(P24:AA24)</f>
        <v>37.1</v>
      </c>
      <c r="AC24" s="22">
        <f t="shared" si="4"/>
        <v>-13.199999999999996</v>
      </c>
      <c r="AD24" s="24">
        <f>+AC24/O24*100</f>
        <v>-26.24254473161033</v>
      </c>
      <c r="AE24" s="19"/>
      <c r="AF24" s="19"/>
      <c r="AG24" s="19"/>
      <c r="AH24" s="19"/>
      <c r="AI24" s="10"/>
      <c r="AJ24" s="10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ht="15.75" customHeight="1">
      <c r="A25" s="6"/>
      <c r="B25" s="40" t="s">
        <v>37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23">
        <f t="shared" si="11"/>
        <v>0</v>
      </c>
      <c r="P25" s="30">
        <f>+[2]PP!P64</f>
        <v>5.8</v>
      </c>
      <c r="Q25" s="30">
        <f>+[2]PP!Q64</f>
        <v>1.7</v>
      </c>
      <c r="R25" s="30">
        <f>+[2]PP!R64</f>
        <v>3.4</v>
      </c>
      <c r="S25" s="30">
        <f>+[2]PP!S64</f>
        <v>3.3</v>
      </c>
      <c r="T25" s="30">
        <f>+[2]PP!T64</f>
        <v>2.1</v>
      </c>
      <c r="U25" s="30">
        <f>+[2]PP!U64</f>
        <v>5.4</v>
      </c>
      <c r="V25" s="30">
        <f>+[2]PP!V64</f>
        <v>4.8</v>
      </c>
      <c r="W25" s="30">
        <f>+[2]PP!W64</f>
        <v>1.4</v>
      </c>
      <c r="X25" s="30">
        <f>+[2]PP!X64</f>
        <v>7.5</v>
      </c>
      <c r="Y25" s="30">
        <f>+[2]PP!Y64</f>
        <v>2.1</v>
      </c>
      <c r="Z25" s="30">
        <f>+[2]PP!Z64</f>
        <v>1.5</v>
      </c>
      <c r="AA25" s="30">
        <f>+[2]PP!AA64</f>
        <v>0.7</v>
      </c>
      <c r="AB25" s="23">
        <f>SUM(P25:AA25)</f>
        <v>39.70000000000001</v>
      </c>
      <c r="AC25" s="22">
        <f>+AB25-O25</f>
        <v>39.70000000000001</v>
      </c>
      <c r="AD25" s="41" t="s">
        <v>38</v>
      </c>
      <c r="AE25" s="19"/>
      <c r="AF25" s="19"/>
      <c r="AG25" s="19"/>
      <c r="AH25" s="19"/>
      <c r="AI25" s="10"/>
      <c r="AJ25" s="10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ht="15.75" customHeight="1">
      <c r="A26" s="6"/>
      <c r="B26" s="40" t="s">
        <v>39</v>
      </c>
      <c r="C26" s="34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23">
        <f t="shared" si="11"/>
        <v>0</v>
      </c>
      <c r="P26" s="34">
        <v>0</v>
      </c>
      <c r="Q26" s="34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23">
        <f>SUM(P26:AA26)</f>
        <v>0</v>
      </c>
      <c r="AC26" s="22">
        <f t="shared" si="4"/>
        <v>0</v>
      </c>
      <c r="AD26" s="24">
        <v>0</v>
      </c>
      <c r="AE26" s="19"/>
      <c r="AF26" s="19"/>
      <c r="AG26" s="19"/>
      <c r="AH26" s="19"/>
      <c r="AI26" s="10"/>
      <c r="AJ26" s="10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ht="15.75" customHeight="1">
      <c r="A27" s="6"/>
      <c r="B27" s="39" t="s">
        <v>40</v>
      </c>
      <c r="C27" s="16">
        <f t="shared" ref="C27:AB27" si="12">SUM(C28:C30)</f>
        <v>16.2</v>
      </c>
      <c r="D27" s="17">
        <f t="shared" si="12"/>
        <v>27.099999999999966</v>
      </c>
      <c r="E27" s="17">
        <f t="shared" si="12"/>
        <v>67</v>
      </c>
      <c r="F27" s="17">
        <f t="shared" si="12"/>
        <v>108.5</v>
      </c>
      <c r="G27" s="17">
        <f t="shared" si="12"/>
        <v>120</v>
      </c>
      <c r="H27" s="17">
        <f t="shared" si="12"/>
        <v>104.9</v>
      </c>
      <c r="I27" s="17">
        <f t="shared" si="12"/>
        <v>116.5</v>
      </c>
      <c r="J27" s="17">
        <f t="shared" si="12"/>
        <v>122.5</v>
      </c>
      <c r="K27" s="17">
        <f t="shared" si="12"/>
        <v>119.2</v>
      </c>
      <c r="L27" s="17">
        <f t="shared" si="12"/>
        <v>130.5</v>
      </c>
      <c r="M27" s="17">
        <f t="shared" si="12"/>
        <v>124.6</v>
      </c>
      <c r="N27" s="17">
        <f t="shared" si="12"/>
        <v>131.80000000000001</v>
      </c>
      <c r="O27" s="17">
        <f t="shared" si="12"/>
        <v>1188.8</v>
      </c>
      <c r="P27" s="16">
        <f t="shared" si="12"/>
        <v>593.4</v>
      </c>
      <c r="Q27" s="16">
        <f t="shared" si="12"/>
        <v>839.8</v>
      </c>
      <c r="R27" s="17">
        <f t="shared" si="12"/>
        <v>1125.7</v>
      </c>
      <c r="S27" s="17">
        <f t="shared" si="12"/>
        <v>2196.1</v>
      </c>
      <c r="T27" s="17">
        <f t="shared" si="12"/>
        <v>402.4</v>
      </c>
      <c r="U27" s="17">
        <f t="shared" si="12"/>
        <v>416.3</v>
      </c>
      <c r="V27" s="17">
        <f t="shared" si="12"/>
        <v>504.4</v>
      </c>
      <c r="W27" s="17">
        <f t="shared" si="12"/>
        <v>749.5</v>
      </c>
      <c r="X27" s="17">
        <f t="shared" si="12"/>
        <v>1055.5</v>
      </c>
      <c r="Y27" s="17">
        <f t="shared" si="12"/>
        <v>903.6</v>
      </c>
      <c r="Z27" s="17">
        <f t="shared" si="12"/>
        <v>720.6</v>
      </c>
      <c r="AA27" s="17">
        <f t="shared" si="12"/>
        <v>840.49999999999989</v>
      </c>
      <c r="AB27" s="17">
        <f t="shared" si="12"/>
        <v>10347.799999999999</v>
      </c>
      <c r="AC27" s="16">
        <f t="shared" si="4"/>
        <v>9159</v>
      </c>
      <c r="AD27" s="18">
        <f>+AC27/O27*100</f>
        <v>770.44078061911171</v>
      </c>
      <c r="AE27" s="19"/>
      <c r="AF27" s="19"/>
      <c r="AG27" s="19"/>
      <c r="AH27" s="19"/>
      <c r="AI27" s="10"/>
      <c r="AJ27" s="10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ht="15.75" customHeight="1">
      <c r="A28" s="6"/>
      <c r="B28" s="40" t="s">
        <v>41</v>
      </c>
      <c r="C28" s="30">
        <f>+[2]PP!C67</f>
        <v>16</v>
      </c>
      <c r="D28" s="30">
        <f>+[2]PP!D67</f>
        <v>26.599999999999966</v>
      </c>
      <c r="E28" s="30">
        <f>+[2]PP!E67</f>
        <v>66.599999999999994</v>
      </c>
      <c r="F28" s="30">
        <f>+[2]PP!F67</f>
        <v>108.1</v>
      </c>
      <c r="G28" s="30">
        <f>+[2]PP!G67</f>
        <v>119.6</v>
      </c>
      <c r="H28" s="30">
        <f>+[2]PP!H67</f>
        <v>104.9</v>
      </c>
      <c r="I28" s="30">
        <f>+[2]PP!I67</f>
        <v>116.5</v>
      </c>
      <c r="J28" s="30">
        <f>+[2]PP!J67</f>
        <v>122.5</v>
      </c>
      <c r="K28" s="30">
        <f>+[2]PP!K67</f>
        <v>119.2</v>
      </c>
      <c r="L28" s="30">
        <f>+[2]PP!L67</f>
        <v>130.5</v>
      </c>
      <c r="M28" s="30">
        <f>+[2]PP!M67</f>
        <v>124.6</v>
      </c>
      <c r="N28" s="30">
        <f>+[2]PP!N67</f>
        <v>131.30000000000001</v>
      </c>
      <c r="O28" s="23">
        <f t="shared" si="11"/>
        <v>1186.3999999999999</v>
      </c>
      <c r="P28" s="30">
        <f>+[2]PP!P67</f>
        <v>41.7</v>
      </c>
      <c r="Q28" s="30">
        <f>+[2]PP!Q67</f>
        <v>68.3</v>
      </c>
      <c r="R28" s="30">
        <f>+[2]PP!R67</f>
        <v>23.9</v>
      </c>
      <c r="S28" s="30">
        <f>+[2]PP!S67</f>
        <v>122.5</v>
      </c>
      <c r="T28" s="30">
        <f>+[2]PP!T67</f>
        <v>70.599999999999994</v>
      </c>
      <c r="U28" s="30">
        <f>+[2]PP!U67</f>
        <v>107.4</v>
      </c>
      <c r="V28" s="30">
        <f>+[2]PP!V67</f>
        <v>97.7</v>
      </c>
      <c r="W28" s="30">
        <f>+[2]PP!W67</f>
        <v>90.3</v>
      </c>
      <c r="X28" s="30">
        <f>+[2]PP!X67</f>
        <v>235</v>
      </c>
      <c r="Y28" s="30">
        <f>+[2]PP!Y67</f>
        <v>162.5</v>
      </c>
      <c r="Z28" s="30">
        <f>+[2]PP!Z67</f>
        <v>136.19999999999999</v>
      </c>
      <c r="AA28" s="30">
        <f>+[2]PP!AA67</f>
        <v>139.69999999999999</v>
      </c>
      <c r="AB28" s="23">
        <f>SUM(P28:AA28)</f>
        <v>1295.8</v>
      </c>
      <c r="AC28" s="22">
        <f t="shared" si="4"/>
        <v>109.40000000000009</v>
      </c>
      <c r="AD28" s="24">
        <f>+AC28/O28*100</f>
        <v>9.2211732973702034</v>
      </c>
      <c r="AE28" s="19"/>
      <c r="AF28" s="19"/>
      <c r="AG28" s="19"/>
      <c r="AH28" s="19"/>
      <c r="AI28" s="10"/>
      <c r="AJ28" s="10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ht="15.75" customHeight="1">
      <c r="A29" s="6"/>
      <c r="B29" s="40" t="s">
        <v>42</v>
      </c>
      <c r="C29" s="30">
        <f>+[2]PP!C68</f>
        <v>0</v>
      </c>
      <c r="D29" s="30">
        <f>+[2]PP!D68</f>
        <v>0</v>
      </c>
      <c r="E29" s="30">
        <f>+[2]PP!E68</f>
        <v>0</v>
      </c>
      <c r="F29" s="30">
        <f>+[2]PP!F68</f>
        <v>0</v>
      </c>
      <c r="G29" s="30">
        <f>+[2]PP!G68</f>
        <v>0</v>
      </c>
      <c r="H29" s="30">
        <f>+[2]PP!H68</f>
        <v>0</v>
      </c>
      <c r="I29" s="30">
        <f>+[2]PP!I68</f>
        <v>0</v>
      </c>
      <c r="J29" s="30">
        <f>+[2]PP!J68</f>
        <v>0</v>
      </c>
      <c r="K29" s="30">
        <f>+[2]PP!K68</f>
        <v>0</v>
      </c>
      <c r="L29" s="30">
        <f>+[2]PP!L68</f>
        <v>0</v>
      </c>
      <c r="M29" s="30">
        <f>+[2]PP!M68</f>
        <v>0</v>
      </c>
      <c r="N29" s="30">
        <f>+[2]PP!N68</f>
        <v>0</v>
      </c>
      <c r="O29" s="23">
        <f t="shared" si="11"/>
        <v>0</v>
      </c>
      <c r="P29" s="30">
        <f>+[2]PP!P68</f>
        <v>471.9</v>
      </c>
      <c r="Q29" s="30">
        <f>+[2]PP!Q68</f>
        <v>668.6</v>
      </c>
      <c r="R29" s="30">
        <f>+[2]PP!R68</f>
        <v>987</v>
      </c>
      <c r="S29" s="30">
        <f>+[2]PP!S68</f>
        <v>1979.5</v>
      </c>
      <c r="T29" s="30">
        <f>+[2]PP!T68</f>
        <v>228.7</v>
      </c>
      <c r="U29" s="30">
        <f>+[2]PP!U68</f>
        <v>213.4</v>
      </c>
      <c r="V29" s="30">
        <f>+[2]PP!V68</f>
        <v>306</v>
      </c>
      <c r="W29" s="30">
        <f>+[2]PP!W68</f>
        <v>568</v>
      </c>
      <c r="X29" s="30">
        <f>+[2]PP!X68</f>
        <v>704.5</v>
      </c>
      <c r="Y29" s="30">
        <f>+[2]PP!Y68</f>
        <v>620.1</v>
      </c>
      <c r="Z29" s="30">
        <f>+[2]PP!Z68</f>
        <v>490.2</v>
      </c>
      <c r="AA29" s="30">
        <f>+[2]PP!AA68</f>
        <v>596.9</v>
      </c>
      <c r="AB29" s="23">
        <f>SUM(P29:AA29)</f>
        <v>7834.7999999999993</v>
      </c>
      <c r="AC29" s="22">
        <f t="shared" si="4"/>
        <v>7834.7999999999993</v>
      </c>
      <c r="AD29" s="41" t="s">
        <v>38</v>
      </c>
      <c r="AE29" s="19"/>
      <c r="AF29" s="19"/>
      <c r="AG29" s="19"/>
      <c r="AH29" s="19"/>
      <c r="AI29" s="10"/>
      <c r="AJ29" s="10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ht="14.25" customHeight="1">
      <c r="A30" s="6"/>
      <c r="B30" s="40" t="s">
        <v>43</v>
      </c>
      <c r="C30" s="30">
        <v>0.2</v>
      </c>
      <c r="D30" s="43">
        <v>0.5</v>
      </c>
      <c r="E30" s="43">
        <v>0.4</v>
      </c>
      <c r="F30" s="43">
        <v>0.4</v>
      </c>
      <c r="G30" s="43">
        <v>0.4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0.5</v>
      </c>
      <c r="O30" s="23">
        <f t="shared" si="11"/>
        <v>2.4</v>
      </c>
      <c r="P30" s="30">
        <v>79.8</v>
      </c>
      <c r="Q30" s="30">
        <v>102.9</v>
      </c>
      <c r="R30" s="30">
        <v>114.8</v>
      </c>
      <c r="S30" s="30">
        <v>94.1</v>
      </c>
      <c r="T30" s="30">
        <v>103.1</v>
      </c>
      <c r="U30" s="30">
        <v>95.5</v>
      </c>
      <c r="V30" s="30">
        <v>100.7</v>
      </c>
      <c r="W30" s="30">
        <v>91.2</v>
      </c>
      <c r="X30" s="30">
        <v>116</v>
      </c>
      <c r="Y30" s="30">
        <v>121</v>
      </c>
      <c r="Z30" s="30">
        <v>94.2</v>
      </c>
      <c r="AA30" s="30">
        <v>103.9</v>
      </c>
      <c r="AB30" s="23">
        <f>SUM(P30:AA30)</f>
        <v>1217.2000000000003</v>
      </c>
      <c r="AC30" s="22">
        <f t="shared" si="4"/>
        <v>1214.8000000000002</v>
      </c>
      <c r="AD30" s="24">
        <f>+AC30/O30*100</f>
        <v>50616.666666666672</v>
      </c>
      <c r="AE30" s="19"/>
      <c r="AF30" s="19"/>
      <c r="AG30" s="19"/>
      <c r="AH30" s="19"/>
      <c r="AI30" s="10"/>
      <c r="AJ30" s="10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ht="19.5" customHeight="1">
      <c r="A31" s="6"/>
      <c r="B31" s="39" t="s">
        <v>44</v>
      </c>
      <c r="C31" s="31">
        <f t="shared" ref="C31:AB31" si="13">+C32+C33</f>
        <v>53.4</v>
      </c>
      <c r="D31" s="32">
        <f t="shared" si="13"/>
        <v>42.4</v>
      </c>
      <c r="E31" s="32">
        <f t="shared" si="13"/>
        <v>48.4</v>
      </c>
      <c r="F31" s="32">
        <f t="shared" si="13"/>
        <v>55.3</v>
      </c>
      <c r="G31" s="32">
        <f t="shared" si="13"/>
        <v>54.6</v>
      </c>
      <c r="H31" s="32">
        <f t="shared" si="13"/>
        <v>50.1</v>
      </c>
      <c r="I31" s="32">
        <f t="shared" si="13"/>
        <v>56</v>
      </c>
      <c r="J31" s="32">
        <f t="shared" si="13"/>
        <v>50.6</v>
      </c>
      <c r="K31" s="32">
        <f t="shared" si="13"/>
        <v>42.4</v>
      </c>
      <c r="L31" s="32">
        <f t="shared" si="13"/>
        <v>48.3</v>
      </c>
      <c r="M31" s="32">
        <f t="shared" si="13"/>
        <v>41.3</v>
      </c>
      <c r="N31" s="32">
        <f t="shared" si="13"/>
        <v>50</v>
      </c>
      <c r="O31" s="32">
        <f t="shared" si="13"/>
        <v>592.79999999999995</v>
      </c>
      <c r="P31" s="31">
        <f t="shared" si="13"/>
        <v>66.099999999999994</v>
      </c>
      <c r="Q31" s="31">
        <f t="shared" si="13"/>
        <v>73.3</v>
      </c>
      <c r="R31" s="32">
        <f t="shared" si="13"/>
        <v>59.6</v>
      </c>
      <c r="S31" s="32">
        <f t="shared" si="13"/>
        <v>79.5</v>
      </c>
      <c r="T31" s="32">
        <f t="shared" si="13"/>
        <v>89.1</v>
      </c>
      <c r="U31" s="32">
        <f t="shared" si="13"/>
        <v>58.4</v>
      </c>
      <c r="V31" s="32">
        <f t="shared" si="13"/>
        <v>62.2</v>
      </c>
      <c r="W31" s="32">
        <f t="shared" si="13"/>
        <v>51</v>
      </c>
      <c r="X31" s="32">
        <f t="shared" si="13"/>
        <v>47.9</v>
      </c>
      <c r="Y31" s="32">
        <f t="shared" si="13"/>
        <v>56.5</v>
      </c>
      <c r="Z31" s="32">
        <f t="shared" si="13"/>
        <v>44.2</v>
      </c>
      <c r="AA31" s="32">
        <f t="shared" si="13"/>
        <v>46.2</v>
      </c>
      <c r="AB31" s="32">
        <f t="shared" si="13"/>
        <v>734.00000000000011</v>
      </c>
      <c r="AC31" s="31">
        <f t="shared" si="4"/>
        <v>141.20000000000016</v>
      </c>
      <c r="AD31" s="33">
        <f>+AC31/O31*100</f>
        <v>23.819163292847531</v>
      </c>
      <c r="AE31" s="19"/>
      <c r="AF31" s="19"/>
      <c r="AG31" s="19"/>
      <c r="AH31" s="19"/>
      <c r="AI31" s="10"/>
      <c r="AJ31" s="10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ht="14.25" customHeight="1">
      <c r="A32" s="6"/>
      <c r="B32" s="40" t="s">
        <v>45</v>
      </c>
      <c r="C32" s="30">
        <f>+[2]PP!C72</f>
        <v>53.4</v>
      </c>
      <c r="D32" s="30">
        <f>+[2]PP!D72</f>
        <v>42.4</v>
      </c>
      <c r="E32" s="30">
        <f>+[2]PP!E72</f>
        <v>48.4</v>
      </c>
      <c r="F32" s="30">
        <f>+[2]PP!F72</f>
        <v>55.3</v>
      </c>
      <c r="G32" s="30">
        <f>+[2]PP!G72</f>
        <v>54.6</v>
      </c>
      <c r="H32" s="30">
        <f>+[2]PP!H72</f>
        <v>50.1</v>
      </c>
      <c r="I32" s="30">
        <f>+[2]PP!I72</f>
        <v>56</v>
      </c>
      <c r="J32" s="30">
        <f>+[2]PP!J72</f>
        <v>50.6</v>
      </c>
      <c r="K32" s="30">
        <f>+[2]PP!K72</f>
        <v>42.4</v>
      </c>
      <c r="L32" s="30">
        <f>+[2]PP!L72</f>
        <v>48.3</v>
      </c>
      <c r="M32" s="30">
        <f>+[2]PP!M72</f>
        <v>41.3</v>
      </c>
      <c r="N32" s="30">
        <f>+[2]PP!N72</f>
        <v>50</v>
      </c>
      <c r="O32" s="23">
        <f t="shared" si="11"/>
        <v>592.79999999999995</v>
      </c>
      <c r="P32" s="30">
        <f>+[2]PP!P72</f>
        <v>66.099999999999994</v>
      </c>
      <c r="Q32" s="30">
        <f>+[2]PP!Q72</f>
        <v>73.3</v>
      </c>
      <c r="R32" s="30">
        <f>+[2]PP!R72</f>
        <v>59.6</v>
      </c>
      <c r="S32" s="30">
        <f>+[2]PP!S72</f>
        <v>79.5</v>
      </c>
      <c r="T32" s="30">
        <f>+[2]PP!T72</f>
        <v>89.1</v>
      </c>
      <c r="U32" s="30">
        <f>+[2]PP!U72</f>
        <v>58.4</v>
      </c>
      <c r="V32" s="30">
        <f>+[2]PP!V72</f>
        <v>62.2</v>
      </c>
      <c r="W32" s="30">
        <f>+[2]PP!W72</f>
        <v>51</v>
      </c>
      <c r="X32" s="30">
        <f>+[2]PP!X72</f>
        <v>47.9</v>
      </c>
      <c r="Y32" s="30">
        <f>+[2]PP!Y72</f>
        <v>56.5</v>
      </c>
      <c r="Z32" s="30">
        <f>+[2]PP!Z72</f>
        <v>44.2</v>
      </c>
      <c r="AA32" s="30">
        <f>+[2]PP!AA72</f>
        <v>46.2</v>
      </c>
      <c r="AB32" s="23">
        <f>SUM(P32:AA32)</f>
        <v>734.00000000000011</v>
      </c>
      <c r="AC32" s="22">
        <f t="shared" si="4"/>
        <v>141.20000000000016</v>
      </c>
      <c r="AD32" s="24">
        <f>+AC32/O32*100</f>
        <v>23.819163292847531</v>
      </c>
      <c r="AE32" s="19"/>
      <c r="AF32" s="19"/>
      <c r="AG32" s="19"/>
      <c r="AH32" s="19"/>
      <c r="AI32" s="10"/>
      <c r="AJ32" s="10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ht="13.5" customHeight="1">
      <c r="A33" s="6"/>
      <c r="B33" s="40" t="s">
        <v>43</v>
      </c>
      <c r="C33" s="34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23">
        <f t="shared" si="11"/>
        <v>0</v>
      </c>
      <c r="P33" s="34">
        <v>0</v>
      </c>
      <c r="Q33" s="34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23">
        <f>SUM(P33:AA33)</f>
        <v>0</v>
      </c>
      <c r="AC33" s="22">
        <f t="shared" si="4"/>
        <v>0</v>
      </c>
      <c r="AD33" s="24">
        <v>0</v>
      </c>
      <c r="AE33" s="19"/>
      <c r="AF33" s="19"/>
      <c r="AG33" s="19"/>
      <c r="AH33" s="19"/>
      <c r="AI33" s="10"/>
      <c r="AJ33" s="10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ht="15" customHeight="1">
      <c r="A34" s="6"/>
      <c r="B34" s="37" t="s">
        <v>46</v>
      </c>
      <c r="C34" s="16">
        <f>+C35+C48+C49</f>
        <v>0.9</v>
      </c>
      <c r="D34" s="17">
        <f t="shared" ref="D34:AB34" si="14">+D35+D48+D49</f>
        <v>1.2</v>
      </c>
      <c r="E34" s="17">
        <f t="shared" si="14"/>
        <v>1153.1000000000001</v>
      </c>
      <c r="F34" s="17">
        <f t="shared" si="14"/>
        <v>781</v>
      </c>
      <c r="G34" s="17">
        <f t="shared" si="14"/>
        <v>940.1</v>
      </c>
      <c r="H34" s="17">
        <f t="shared" si="14"/>
        <v>3660.7</v>
      </c>
      <c r="I34" s="17">
        <f t="shared" si="14"/>
        <v>399.5</v>
      </c>
      <c r="J34" s="17">
        <f t="shared" si="14"/>
        <v>314.5</v>
      </c>
      <c r="K34" s="17">
        <f t="shared" si="14"/>
        <v>43</v>
      </c>
      <c r="L34" s="17">
        <f t="shared" si="14"/>
        <v>14.7</v>
      </c>
      <c r="M34" s="17">
        <f t="shared" si="14"/>
        <v>15.6</v>
      </c>
      <c r="N34" s="17">
        <f t="shared" si="14"/>
        <v>114.5</v>
      </c>
      <c r="O34" s="17">
        <f t="shared" si="14"/>
        <v>7438.8</v>
      </c>
      <c r="P34" s="16">
        <f t="shared" si="14"/>
        <v>0</v>
      </c>
      <c r="Q34" s="16">
        <f t="shared" si="14"/>
        <v>0</v>
      </c>
      <c r="R34" s="17">
        <f t="shared" si="14"/>
        <v>66.7</v>
      </c>
      <c r="S34" s="17">
        <f t="shared" si="14"/>
        <v>837.6</v>
      </c>
      <c r="T34" s="17">
        <f t="shared" si="14"/>
        <v>0</v>
      </c>
      <c r="U34" s="17">
        <f t="shared" si="14"/>
        <v>0.1</v>
      </c>
      <c r="V34" s="17">
        <f t="shared" si="14"/>
        <v>3216.7</v>
      </c>
      <c r="W34" s="17">
        <f t="shared" si="14"/>
        <v>438.7</v>
      </c>
      <c r="X34" s="17">
        <f t="shared" si="14"/>
        <v>411.20000000000005</v>
      </c>
      <c r="Y34" s="17">
        <f t="shared" si="14"/>
        <v>0</v>
      </c>
      <c r="Z34" s="17">
        <f t="shared" si="14"/>
        <v>0</v>
      </c>
      <c r="AA34" s="17">
        <f t="shared" si="14"/>
        <v>14.2</v>
      </c>
      <c r="AB34" s="17">
        <f t="shared" si="14"/>
        <v>4985.2000000000007</v>
      </c>
      <c r="AC34" s="16">
        <f t="shared" si="4"/>
        <v>-2453.5999999999995</v>
      </c>
      <c r="AD34" s="18">
        <f>+AC34/O34*100</f>
        <v>-32.983814593751667</v>
      </c>
      <c r="AE34" s="19"/>
      <c r="AF34" s="19"/>
      <c r="AG34" s="19"/>
      <c r="AH34" s="19"/>
      <c r="AI34" s="10"/>
      <c r="AJ34" s="10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ht="18.75" customHeight="1">
      <c r="A35" s="6"/>
      <c r="B35" s="15" t="s">
        <v>47</v>
      </c>
      <c r="C35" s="16">
        <f>+C36+C40+C47</f>
        <v>0</v>
      </c>
      <c r="D35" s="17">
        <f t="shared" ref="D35:AB35" si="15">+D36+D40+D47</f>
        <v>0</v>
      </c>
      <c r="E35" s="17">
        <f t="shared" si="15"/>
        <v>1151.9000000000001</v>
      </c>
      <c r="F35" s="17">
        <f t="shared" si="15"/>
        <v>780.3</v>
      </c>
      <c r="G35" s="17">
        <f t="shared" si="15"/>
        <v>935.4</v>
      </c>
      <c r="H35" s="17">
        <f t="shared" si="15"/>
        <v>3649</v>
      </c>
      <c r="I35" s="17">
        <f t="shared" si="15"/>
        <v>398</v>
      </c>
      <c r="J35" s="17">
        <f t="shared" si="15"/>
        <v>314</v>
      </c>
      <c r="K35" s="17">
        <f t="shared" si="15"/>
        <v>42.3</v>
      </c>
      <c r="L35" s="17">
        <f t="shared" si="15"/>
        <v>14.1</v>
      </c>
      <c r="M35" s="17">
        <f t="shared" si="15"/>
        <v>14.6</v>
      </c>
      <c r="N35" s="17">
        <f t="shared" si="15"/>
        <v>112</v>
      </c>
      <c r="O35" s="17">
        <f t="shared" si="15"/>
        <v>7411.6</v>
      </c>
      <c r="P35" s="16">
        <f t="shared" si="15"/>
        <v>0</v>
      </c>
      <c r="Q35" s="16">
        <f t="shared" si="15"/>
        <v>0</v>
      </c>
      <c r="R35" s="17">
        <f t="shared" si="15"/>
        <v>66.7</v>
      </c>
      <c r="S35" s="17">
        <f t="shared" si="15"/>
        <v>837.6</v>
      </c>
      <c r="T35" s="17">
        <f t="shared" si="15"/>
        <v>0</v>
      </c>
      <c r="U35" s="17">
        <f t="shared" si="15"/>
        <v>0</v>
      </c>
      <c r="V35" s="17">
        <f t="shared" si="15"/>
        <v>3216.7</v>
      </c>
      <c r="W35" s="17">
        <f t="shared" si="15"/>
        <v>438.7</v>
      </c>
      <c r="X35" s="17">
        <f t="shared" si="15"/>
        <v>411.20000000000005</v>
      </c>
      <c r="Y35" s="17">
        <f t="shared" si="15"/>
        <v>0</v>
      </c>
      <c r="Z35" s="17">
        <f t="shared" si="15"/>
        <v>0</v>
      </c>
      <c r="AA35" s="17">
        <f t="shared" si="15"/>
        <v>14.2</v>
      </c>
      <c r="AB35" s="17">
        <f t="shared" si="15"/>
        <v>4985.1000000000004</v>
      </c>
      <c r="AC35" s="16">
        <f t="shared" si="4"/>
        <v>-2426.5</v>
      </c>
      <c r="AD35" s="18">
        <f t="shared" ref="AD35:AD40" si="16">+AC35/O35*100</f>
        <v>-32.739219601705436</v>
      </c>
      <c r="AE35" s="19"/>
      <c r="AF35" s="19"/>
      <c r="AG35" s="19"/>
      <c r="AH35" s="19"/>
      <c r="AI35" s="10"/>
      <c r="AJ35" s="10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ht="18" customHeight="1">
      <c r="A36" s="6"/>
      <c r="B36" s="44" t="s">
        <v>48</v>
      </c>
      <c r="C36" s="16">
        <f t="shared" ref="C36:AB36" si="17">SUM(C37:C39)</f>
        <v>0</v>
      </c>
      <c r="D36" s="17">
        <f t="shared" si="17"/>
        <v>0</v>
      </c>
      <c r="E36" s="17">
        <f t="shared" si="17"/>
        <v>0</v>
      </c>
      <c r="F36" s="17">
        <f t="shared" si="17"/>
        <v>0</v>
      </c>
      <c r="G36" s="17">
        <f t="shared" si="17"/>
        <v>0</v>
      </c>
      <c r="H36" s="17">
        <f t="shared" si="17"/>
        <v>3178</v>
      </c>
      <c r="I36" s="17">
        <f t="shared" si="17"/>
        <v>0</v>
      </c>
      <c r="J36" s="17">
        <f t="shared" si="17"/>
        <v>0</v>
      </c>
      <c r="K36" s="17">
        <f t="shared" si="17"/>
        <v>0</v>
      </c>
      <c r="L36" s="17">
        <f t="shared" si="17"/>
        <v>0</v>
      </c>
      <c r="M36" s="17">
        <f t="shared" si="17"/>
        <v>0</v>
      </c>
      <c r="N36" s="17">
        <f t="shared" si="17"/>
        <v>0</v>
      </c>
      <c r="O36" s="17">
        <f t="shared" si="17"/>
        <v>3178</v>
      </c>
      <c r="P36" s="16">
        <f t="shared" si="17"/>
        <v>0</v>
      </c>
      <c r="Q36" s="16">
        <f t="shared" si="17"/>
        <v>0</v>
      </c>
      <c r="R36" s="17">
        <f t="shared" si="17"/>
        <v>0</v>
      </c>
      <c r="S36" s="17">
        <f t="shared" si="17"/>
        <v>837.6</v>
      </c>
      <c r="T36" s="17">
        <f t="shared" si="17"/>
        <v>0</v>
      </c>
      <c r="U36" s="17">
        <f t="shared" si="17"/>
        <v>0</v>
      </c>
      <c r="V36" s="17">
        <f t="shared" si="17"/>
        <v>1300</v>
      </c>
      <c r="W36" s="17">
        <f t="shared" si="17"/>
        <v>0</v>
      </c>
      <c r="X36" s="17">
        <f t="shared" si="17"/>
        <v>0</v>
      </c>
      <c r="Y36" s="17">
        <f t="shared" si="17"/>
        <v>0</v>
      </c>
      <c r="Z36" s="17">
        <f>SUM(Z37:Z39)</f>
        <v>0</v>
      </c>
      <c r="AA36" s="17">
        <f t="shared" si="17"/>
        <v>0</v>
      </c>
      <c r="AB36" s="17">
        <f t="shared" si="17"/>
        <v>2137.6</v>
      </c>
      <c r="AC36" s="16">
        <f t="shared" si="4"/>
        <v>-1040.4000000000001</v>
      </c>
      <c r="AD36" s="18">
        <f t="shared" si="16"/>
        <v>-32.737570799244807</v>
      </c>
      <c r="AE36" s="19"/>
      <c r="AF36" s="19"/>
      <c r="AG36" s="19"/>
      <c r="AH36" s="19"/>
      <c r="AI36" s="10"/>
      <c r="AJ36" s="10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ht="14.25" customHeight="1">
      <c r="A37" s="6"/>
      <c r="B37" s="29" t="s">
        <v>49</v>
      </c>
      <c r="C37" s="30">
        <v>0</v>
      </c>
      <c r="D37" s="43">
        <v>0</v>
      </c>
      <c r="E37" s="43">
        <v>0</v>
      </c>
      <c r="F37" s="43">
        <v>0</v>
      </c>
      <c r="G37" s="43">
        <v>0</v>
      </c>
      <c r="H37" s="43">
        <v>3178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23">
        <f>SUM(C37:N37)</f>
        <v>3178</v>
      </c>
      <c r="P37" s="30">
        <v>0</v>
      </c>
      <c r="Q37" s="30">
        <v>0</v>
      </c>
      <c r="R37" s="43">
        <v>0</v>
      </c>
      <c r="S37" s="43">
        <v>0</v>
      </c>
      <c r="T37" s="43">
        <v>0</v>
      </c>
      <c r="U37" s="43">
        <v>0</v>
      </c>
      <c r="V37" s="43">
        <v>1300</v>
      </c>
      <c r="W37" s="43">
        <v>0</v>
      </c>
      <c r="X37" s="43">
        <v>0</v>
      </c>
      <c r="Y37" s="43">
        <v>0</v>
      </c>
      <c r="Z37" s="43">
        <v>0</v>
      </c>
      <c r="AA37" s="30">
        <f>+[2]PP!AA77</f>
        <v>0</v>
      </c>
      <c r="AB37" s="23">
        <f>SUM(P37:AA37)</f>
        <v>1300</v>
      </c>
      <c r="AC37" s="22">
        <f t="shared" si="4"/>
        <v>-1878</v>
      </c>
      <c r="AD37" s="45">
        <f t="shared" si="16"/>
        <v>-59.093769666456886</v>
      </c>
      <c r="AE37" s="46"/>
      <c r="AF37" s="46"/>
      <c r="AG37" s="19"/>
      <c r="AH37" s="19"/>
      <c r="AI37" s="10"/>
      <c r="AJ37" s="10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ht="15" customHeight="1">
      <c r="A38" s="6"/>
      <c r="B38" s="29" t="s">
        <v>50</v>
      </c>
      <c r="C38" s="30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23">
        <f>SUM(C38:N38)</f>
        <v>0</v>
      </c>
      <c r="P38" s="30">
        <f>+[2]PP!P77</f>
        <v>0</v>
      </c>
      <c r="Q38" s="30">
        <f>+[2]PP!Q77</f>
        <v>0</v>
      </c>
      <c r="R38" s="30">
        <f>+[2]PP!R77</f>
        <v>0</v>
      </c>
      <c r="S38" s="30">
        <f>+[2]PP!S77</f>
        <v>837.6</v>
      </c>
      <c r="T38" s="30">
        <f>+[2]PP!T77</f>
        <v>0</v>
      </c>
      <c r="U38" s="30">
        <f>+[2]PP!U77</f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23">
        <f>SUM(P38:AA38)</f>
        <v>837.6</v>
      </c>
      <c r="AC38" s="22">
        <f t="shared" si="4"/>
        <v>837.6</v>
      </c>
      <c r="AD38" s="47" t="s">
        <v>38</v>
      </c>
      <c r="AE38" s="19"/>
      <c r="AF38" s="19"/>
      <c r="AG38" s="19"/>
      <c r="AH38" s="19"/>
      <c r="AI38" s="10"/>
      <c r="AJ38" s="10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ht="15.75" customHeight="1">
      <c r="A39" s="6"/>
      <c r="B39" s="29" t="s">
        <v>51</v>
      </c>
      <c r="C39" s="30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23">
        <f>SUM(C39:N39)</f>
        <v>0</v>
      </c>
      <c r="P39" s="30">
        <v>0</v>
      </c>
      <c r="Q39" s="30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0</v>
      </c>
      <c r="AA39" s="43">
        <v>0</v>
      </c>
      <c r="AB39" s="23">
        <f>SUM(P39:AA39)</f>
        <v>0</v>
      </c>
      <c r="AC39" s="22">
        <f t="shared" si="4"/>
        <v>0</v>
      </c>
      <c r="AD39" s="47" t="s">
        <v>38</v>
      </c>
      <c r="AE39" s="19"/>
      <c r="AF39" s="19"/>
      <c r="AG39" s="19"/>
      <c r="AH39" s="19"/>
      <c r="AI39" s="10"/>
      <c r="AJ39" s="10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ht="16.5" customHeight="1">
      <c r="A40" s="6"/>
      <c r="B40" s="20" t="s">
        <v>52</v>
      </c>
      <c r="C40" s="16">
        <f t="shared" ref="C40:AB40" si="18">SUM(C41:C46)</f>
        <v>0</v>
      </c>
      <c r="D40" s="16">
        <f t="shared" si="18"/>
        <v>0</v>
      </c>
      <c r="E40" s="16">
        <f t="shared" si="18"/>
        <v>1151.9000000000001</v>
      </c>
      <c r="F40" s="16">
        <f t="shared" si="18"/>
        <v>780.3</v>
      </c>
      <c r="G40" s="16">
        <f t="shared" si="18"/>
        <v>935.4</v>
      </c>
      <c r="H40" s="16">
        <f t="shared" si="18"/>
        <v>471</v>
      </c>
      <c r="I40" s="16">
        <f>SUM(I41:I46)</f>
        <v>398</v>
      </c>
      <c r="J40" s="16">
        <f>SUM(J41:J46)</f>
        <v>314</v>
      </c>
      <c r="K40" s="16">
        <f>SUM(K41:K46)</f>
        <v>42.3</v>
      </c>
      <c r="L40" s="16">
        <f>SUM(L41:L46)</f>
        <v>14.1</v>
      </c>
      <c r="M40" s="16">
        <f>SUM(M41:M46)</f>
        <v>14.6</v>
      </c>
      <c r="N40" s="16">
        <f t="shared" si="18"/>
        <v>112</v>
      </c>
      <c r="O40" s="16">
        <f t="shared" si="18"/>
        <v>4233.6000000000004</v>
      </c>
      <c r="P40" s="16">
        <f t="shared" si="18"/>
        <v>0</v>
      </c>
      <c r="Q40" s="16">
        <f t="shared" si="18"/>
        <v>0</v>
      </c>
      <c r="R40" s="16">
        <f t="shared" si="18"/>
        <v>66.7</v>
      </c>
      <c r="S40" s="16">
        <f t="shared" si="18"/>
        <v>0</v>
      </c>
      <c r="T40" s="16">
        <f t="shared" si="18"/>
        <v>0</v>
      </c>
      <c r="U40" s="16">
        <f t="shared" si="18"/>
        <v>0</v>
      </c>
      <c r="V40" s="16">
        <f>SUM(V41:V46)</f>
        <v>1916.7</v>
      </c>
      <c r="W40" s="16">
        <f>SUM(W41:W46)</f>
        <v>438.7</v>
      </c>
      <c r="X40" s="16">
        <f>SUM(X41:X46)</f>
        <v>411.20000000000005</v>
      </c>
      <c r="Y40" s="16">
        <f>SUM(Y41:Y46)</f>
        <v>0</v>
      </c>
      <c r="Z40" s="16">
        <f>SUM(Z41:Z46)</f>
        <v>0</v>
      </c>
      <c r="AA40" s="16">
        <f t="shared" si="18"/>
        <v>14.2</v>
      </c>
      <c r="AB40" s="16">
        <f t="shared" si="18"/>
        <v>2847.5</v>
      </c>
      <c r="AC40" s="16">
        <f t="shared" si="4"/>
        <v>-1386.1000000000004</v>
      </c>
      <c r="AD40" s="45">
        <f t="shared" si="16"/>
        <v>-32.74045729402873</v>
      </c>
      <c r="AE40" s="1"/>
      <c r="AF40" s="19"/>
      <c r="AG40" s="19"/>
      <c r="AH40" s="19"/>
      <c r="AI40" s="10"/>
      <c r="AJ40" s="10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1:62" ht="16.5" customHeight="1">
      <c r="A41" s="6"/>
      <c r="B41" s="29" t="s">
        <v>53</v>
      </c>
      <c r="C41" s="48">
        <v>0</v>
      </c>
      <c r="D41" s="49">
        <v>0</v>
      </c>
      <c r="E41" s="49">
        <v>123.2</v>
      </c>
      <c r="F41" s="49">
        <v>107.4</v>
      </c>
      <c r="G41" s="49">
        <v>218.1</v>
      </c>
      <c r="H41" s="49">
        <v>99.1</v>
      </c>
      <c r="I41" s="49">
        <v>130.80000000000001</v>
      </c>
      <c r="J41" s="49">
        <v>0.3</v>
      </c>
      <c r="K41" s="49">
        <v>1.3</v>
      </c>
      <c r="L41" s="49">
        <v>10.199999999999999</v>
      </c>
      <c r="M41" s="49">
        <v>7.1</v>
      </c>
      <c r="N41" s="49">
        <v>4.7</v>
      </c>
      <c r="O41" s="23">
        <f t="shared" ref="O41:O46" si="19">SUM(C41:N41)</f>
        <v>702.20000000000016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2">
        <v>330</v>
      </c>
      <c r="W41" s="42">
        <v>102.8</v>
      </c>
      <c r="X41" s="42">
        <v>134.4</v>
      </c>
      <c r="Y41" s="42">
        <v>0</v>
      </c>
      <c r="Z41" s="42">
        <v>0</v>
      </c>
      <c r="AA41" s="42">
        <v>14.2</v>
      </c>
      <c r="AB41" s="23">
        <f t="shared" ref="AB41:AB46" si="20">SUM(P41:AA41)</f>
        <v>581.40000000000009</v>
      </c>
      <c r="AC41" s="22">
        <f t="shared" si="4"/>
        <v>-120.80000000000007</v>
      </c>
      <c r="AD41" s="45">
        <f>+AC41/O41*100</f>
        <v>-17.203076046710343</v>
      </c>
      <c r="AE41" s="1"/>
      <c r="AF41" s="19"/>
      <c r="AG41" s="19"/>
      <c r="AH41" s="19"/>
      <c r="AI41" s="10"/>
      <c r="AJ41" s="10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1:62" ht="16.5" customHeight="1">
      <c r="A42" s="6"/>
      <c r="B42" s="29" t="s">
        <v>54</v>
      </c>
      <c r="C42" s="48">
        <v>0</v>
      </c>
      <c r="D42" s="49">
        <v>0</v>
      </c>
      <c r="E42" s="49">
        <v>1028.7</v>
      </c>
      <c r="F42" s="49">
        <v>0</v>
      </c>
      <c r="G42" s="49">
        <v>0</v>
      </c>
      <c r="H42" s="49">
        <v>0</v>
      </c>
      <c r="I42" s="49">
        <v>38.299999999999997</v>
      </c>
      <c r="J42" s="49">
        <v>163.9</v>
      </c>
      <c r="K42" s="49">
        <v>40.4</v>
      </c>
      <c r="L42" s="49">
        <v>0</v>
      </c>
      <c r="M42" s="49">
        <v>0</v>
      </c>
      <c r="N42" s="49">
        <v>102.5</v>
      </c>
      <c r="O42" s="23">
        <f t="shared" si="19"/>
        <v>1373.8000000000002</v>
      </c>
      <c r="P42" s="48">
        <v>0</v>
      </c>
      <c r="Q42" s="48">
        <v>0</v>
      </c>
      <c r="R42" s="49">
        <v>66.7</v>
      </c>
      <c r="S42" s="48">
        <v>0</v>
      </c>
      <c r="T42" s="48">
        <v>0</v>
      </c>
      <c r="U42" s="48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23">
        <f t="shared" si="20"/>
        <v>66.7</v>
      </c>
      <c r="AC42" s="22">
        <f t="shared" si="4"/>
        <v>-1307.1000000000001</v>
      </c>
      <c r="AD42" s="45">
        <f>+AC42/O42*100</f>
        <v>-95.14485369049352</v>
      </c>
      <c r="AE42" s="1"/>
      <c r="AF42" s="19"/>
      <c r="AG42" s="19"/>
      <c r="AH42" s="19"/>
      <c r="AI42" s="10"/>
      <c r="AJ42" s="10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 ht="16.5" customHeight="1">
      <c r="A43" s="6"/>
      <c r="B43" s="29" t="s">
        <v>55</v>
      </c>
      <c r="C43" s="48">
        <v>0</v>
      </c>
      <c r="D43" s="49">
        <v>0</v>
      </c>
      <c r="E43" s="49">
        <v>0</v>
      </c>
      <c r="F43" s="49">
        <v>672.9</v>
      </c>
      <c r="G43" s="49">
        <v>717.3</v>
      </c>
      <c r="H43" s="49">
        <v>371.9</v>
      </c>
      <c r="I43" s="49">
        <v>228.9</v>
      </c>
      <c r="J43" s="49">
        <v>149.80000000000001</v>
      </c>
      <c r="K43" s="49">
        <v>0.6</v>
      </c>
      <c r="L43" s="49">
        <v>3.9</v>
      </c>
      <c r="M43" s="49">
        <v>7.5</v>
      </c>
      <c r="N43" s="49">
        <v>4.8</v>
      </c>
      <c r="O43" s="23">
        <f t="shared" si="19"/>
        <v>2157.6000000000004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2">
        <v>589.29999999999995</v>
      </c>
      <c r="W43" s="42">
        <v>335.9</v>
      </c>
      <c r="X43" s="42">
        <v>276.8</v>
      </c>
      <c r="Y43" s="42">
        <v>0</v>
      </c>
      <c r="Z43" s="42">
        <v>0</v>
      </c>
      <c r="AA43" s="42">
        <v>0</v>
      </c>
      <c r="AB43" s="23">
        <f t="shared" si="20"/>
        <v>1202</v>
      </c>
      <c r="AC43" s="22">
        <f t="shared" si="4"/>
        <v>-955.60000000000036</v>
      </c>
      <c r="AD43" s="45">
        <f>+AC43/O43*100</f>
        <v>-44.28995179829441</v>
      </c>
      <c r="AE43" s="1"/>
      <c r="AF43" s="19"/>
      <c r="AG43" s="19"/>
      <c r="AH43" s="19"/>
      <c r="AI43" s="10"/>
      <c r="AJ43" s="10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ht="15" customHeight="1">
      <c r="A44" s="6"/>
      <c r="B44" s="29" t="s">
        <v>56</v>
      </c>
      <c r="C44" s="48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23">
        <f t="shared" si="19"/>
        <v>0</v>
      </c>
      <c r="P44" s="48">
        <v>0</v>
      </c>
      <c r="Q44" s="48">
        <v>0</v>
      </c>
      <c r="R44" s="49">
        <v>0</v>
      </c>
      <c r="S44" s="49">
        <v>0</v>
      </c>
      <c r="T44" s="49">
        <v>0</v>
      </c>
      <c r="U44" s="49">
        <v>0</v>
      </c>
      <c r="V44" s="49">
        <v>2.6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23">
        <f t="shared" si="20"/>
        <v>2.6</v>
      </c>
      <c r="AC44" s="22">
        <f t="shared" si="4"/>
        <v>2.6</v>
      </c>
      <c r="AD44" s="47" t="s">
        <v>38</v>
      </c>
      <c r="AE44" s="1"/>
      <c r="AF44" s="19"/>
      <c r="AG44" s="19"/>
      <c r="AH44" s="19"/>
      <c r="AI44" s="10"/>
      <c r="AJ44" s="10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1:62" ht="15.75" customHeight="1">
      <c r="A45" s="6"/>
      <c r="B45" s="29" t="s">
        <v>57</v>
      </c>
      <c r="C45" s="48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23">
        <f t="shared" si="19"/>
        <v>0</v>
      </c>
      <c r="P45" s="48">
        <v>0</v>
      </c>
      <c r="Q45" s="48">
        <v>0</v>
      </c>
      <c r="R45" s="49">
        <v>0</v>
      </c>
      <c r="S45" s="49">
        <v>0</v>
      </c>
      <c r="T45" s="49">
        <v>0</v>
      </c>
      <c r="U45" s="49">
        <v>0</v>
      </c>
      <c r="V45" s="49">
        <v>173.1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23">
        <f t="shared" si="20"/>
        <v>173.1</v>
      </c>
      <c r="AC45" s="22">
        <f t="shared" si="4"/>
        <v>173.1</v>
      </c>
      <c r="AD45" s="47" t="s">
        <v>38</v>
      </c>
      <c r="AE45" s="19"/>
      <c r="AF45" s="19"/>
      <c r="AG45" s="19"/>
      <c r="AH45" s="19"/>
      <c r="AI45" s="10"/>
      <c r="AJ45" s="10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ht="14.25" customHeight="1">
      <c r="A46" s="6"/>
      <c r="B46" s="29" t="s">
        <v>58</v>
      </c>
      <c r="C46" s="48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23">
        <f t="shared" si="19"/>
        <v>0</v>
      </c>
      <c r="P46" s="48">
        <v>0</v>
      </c>
      <c r="Q46" s="48">
        <v>0</v>
      </c>
      <c r="R46" s="49">
        <v>0</v>
      </c>
      <c r="S46" s="49">
        <v>0</v>
      </c>
      <c r="T46" s="49">
        <v>0</v>
      </c>
      <c r="U46" s="49">
        <v>0</v>
      </c>
      <c r="V46" s="49">
        <v>821.7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23">
        <f t="shared" si="20"/>
        <v>821.7</v>
      </c>
      <c r="AC46" s="22">
        <f t="shared" si="4"/>
        <v>821.7</v>
      </c>
      <c r="AD46" s="47" t="s">
        <v>38</v>
      </c>
      <c r="AE46" s="19"/>
      <c r="AF46" s="19"/>
      <c r="AG46" s="19"/>
      <c r="AH46" s="19"/>
      <c r="AI46" s="10"/>
      <c r="AJ46" s="10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ht="18" customHeight="1">
      <c r="A47" s="6"/>
      <c r="B47" s="20" t="s">
        <v>59</v>
      </c>
      <c r="C47" s="50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0">
        <v>0</v>
      </c>
      <c r="Q47" s="50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0">
        <f t="shared" si="4"/>
        <v>0</v>
      </c>
      <c r="AD47" s="46">
        <v>0</v>
      </c>
      <c r="AE47" s="19"/>
      <c r="AF47" s="19"/>
      <c r="AG47" s="19"/>
      <c r="AH47" s="19"/>
      <c r="AI47" s="10"/>
      <c r="AJ47" s="10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ht="18" customHeight="1">
      <c r="A48" s="6"/>
      <c r="B48" s="37" t="s">
        <v>60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27">
        <f>SUM(C48:N48)</f>
        <v>0</v>
      </c>
      <c r="P48" s="52">
        <v>0</v>
      </c>
      <c r="Q48" s="52">
        <v>0</v>
      </c>
      <c r="R48" s="53">
        <v>0</v>
      </c>
      <c r="S48" s="53">
        <v>0</v>
      </c>
      <c r="T48" s="53">
        <v>0</v>
      </c>
      <c r="U48" s="53">
        <v>0.1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27">
        <f>SUM(P48:AA48)</f>
        <v>0.1</v>
      </c>
      <c r="AC48" s="26">
        <f t="shared" si="4"/>
        <v>0.1</v>
      </c>
      <c r="AD48" s="28">
        <v>0</v>
      </c>
      <c r="AE48" s="19"/>
      <c r="AF48" s="19"/>
      <c r="AG48" s="19"/>
      <c r="AH48" s="19"/>
      <c r="AI48" s="10"/>
      <c r="AJ48" s="10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1:62" ht="15.75" customHeight="1">
      <c r="A49" s="6"/>
      <c r="B49" s="37" t="s">
        <v>61</v>
      </c>
      <c r="C49" s="31">
        <v>0.9</v>
      </c>
      <c r="D49" s="32">
        <v>1.2</v>
      </c>
      <c r="E49" s="32">
        <v>1.2</v>
      </c>
      <c r="F49" s="32">
        <v>0.7</v>
      </c>
      <c r="G49" s="32">
        <v>4.7</v>
      </c>
      <c r="H49" s="32">
        <v>11.7</v>
      </c>
      <c r="I49" s="32">
        <v>1.5</v>
      </c>
      <c r="J49" s="32">
        <v>0.5</v>
      </c>
      <c r="K49" s="32">
        <v>0.7</v>
      </c>
      <c r="L49" s="32">
        <v>0.6</v>
      </c>
      <c r="M49" s="32">
        <v>1</v>
      </c>
      <c r="N49" s="32">
        <v>2.5</v>
      </c>
      <c r="O49" s="27">
        <f>SUM(C49:N49)</f>
        <v>27.2</v>
      </c>
      <c r="P49" s="31">
        <v>0</v>
      </c>
      <c r="Q49" s="31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27">
        <f>SUM(P49:AA49)</f>
        <v>0</v>
      </c>
      <c r="AC49" s="26">
        <f t="shared" si="4"/>
        <v>-27.2</v>
      </c>
      <c r="AD49" s="28">
        <f t="shared" ref="AD49:AD58" si="21">+AC49/O49*100</f>
        <v>-100</v>
      </c>
      <c r="AE49" s="19"/>
      <c r="AF49" s="19"/>
      <c r="AG49" s="19"/>
      <c r="AH49" s="19"/>
      <c r="AI49" s="10"/>
      <c r="AJ49" s="10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ht="15.75" customHeight="1">
      <c r="A50" s="6"/>
      <c r="B50" s="37" t="s">
        <v>62</v>
      </c>
      <c r="C50" s="16">
        <f>+C51+C52</f>
        <v>0.4</v>
      </c>
      <c r="D50" s="16">
        <f t="shared" ref="D50:AA50" si="22">+D51+D52</f>
        <v>0</v>
      </c>
      <c r="E50" s="16">
        <f t="shared" si="22"/>
        <v>0</v>
      </c>
      <c r="F50" s="16">
        <f t="shared" si="22"/>
        <v>0</v>
      </c>
      <c r="G50" s="16">
        <f t="shared" si="22"/>
        <v>0</v>
      </c>
      <c r="H50" s="16">
        <f t="shared" si="22"/>
        <v>0</v>
      </c>
      <c r="I50" s="16">
        <f>+I51+I52</f>
        <v>0</v>
      </c>
      <c r="J50" s="16">
        <f>+J51+J52</f>
        <v>0</v>
      </c>
      <c r="K50" s="16">
        <f>+K51+K52</f>
        <v>0</v>
      </c>
      <c r="L50" s="16">
        <f>+L51+L52</f>
        <v>0</v>
      </c>
      <c r="M50" s="16">
        <f>+M51+M52</f>
        <v>0</v>
      </c>
      <c r="N50" s="16">
        <f t="shared" si="22"/>
        <v>0</v>
      </c>
      <c r="O50" s="16">
        <f t="shared" si="22"/>
        <v>0.4</v>
      </c>
      <c r="P50" s="16">
        <f t="shared" si="22"/>
        <v>0</v>
      </c>
      <c r="Q50" s="16">
        <f t="shared" si="22"/>
        <v>0</v>
      </c>
      <c r="R50" s="16">
        <f t="shared" si="22"/>
        <v>0</v>
      </c>
      <c r="S50" s="16">
        <f t="shared" si="22"/>
        <v>0</v>
      </c>
      <c r="T50" s="16">
        <f t="shared" si="22"/>
        <v>0</v>
      </c>
      <c r="U50" s="16">
        <f t="shared" si="22"/>
        <v>0</v>
      </c>
      <c r="V50" s="16">
        <f t="shared" si="22"/>
        <v>3061.3</v>
      </c>
      <c r="W50" s="16">
        <f>+W51+W52</f>
        <v>0</v>
      </c>
      <c r="X50" s="16">
        <f>+X51+X52</f>
        <v>0</v>
      </c>
      <c r="Y50" s="16">
        <f>+Y51+Y52</f>
        <v>0</v>
      </c>
      <c r="Z50" s="16">
        <f>+Z51+Z52</f>
        <v>0</v>
      </c>
      <c r="AA50" s="16">
        <f t="shared" si="22"/>
        <v>0</v>
      </c>
      <c r="AB50" s="16">
        <f>+AB52</f>
        <v>3061.3</v>
      </c>
      <c r="AC50" s="16">
        <f t="shared" si="4"/>
        <v>3060.9</v>
      </c>
      <c r="AD50" s="47" t="s">
        <v>38</v>
      </c>
      <c r="AE50" s="19"/>
      <c r="AF50" s="19"/>
      <c r="AG50" s="19"/>
      <c r="AH50" s="19"/>
      <c r="AI50" s="10"/>
      <c r="AJ50" s="10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ht="15.75" customHeight="1">
      <c r="A51" s="6"/>
      <c r="B51" s="54" t="s">
        <v>63</v>
      </c>
      <c r="C51" s="34">
        <v>0.4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23">
        <f>SUM(C51:N51)</f>
        <v>0.4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23">
        <f>SUM(P51:AA51)</f>
        <v>0</v>
      </c>
      <c r="AC51" s="26">
        <f t="shared" si="4"/>
        <v>-0.4</v>
      </c>
      <c r="AD51" s="47" t="s">
        <v>38</v>
      </c>
      <c r="AE51" s="19"/>
      <c r="AF51" s="19"/>
      <c r="AG51" s="19"/>
      <c r="AH51" s="19"/>
      <c r="AI51" s="10"/>
      <c r="AJ51" s="10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ht="15.75" customHeight="1">
      <c r="A52" s="6"/>
      <c r="B52" s="54" t="s">
        <v>64</v>
      </c>
      <c r="C52" s="34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23">
        <f>SUM(C52:N52)</f>
        <v>0</v>
      </c>
      <c r="P52" s="34">
        <f>+[2]PP!P86</f>
        <v>0</v>
      </c>
      <c r="Q52" s="34">
        <f>+[2]PP!Q86</f>
        <v>0</v>
      </c>
      <c r="R52" s="34">
        <f>+[2]PP!R86</f>
        <v>0</v>
      </c>
      <c r="S52" s="34">
        <f>+[2]PP!S86</f>
        <v>0</v>
      </c>
      <c r="T52" s="34">
        <f>+[2]PP!T86</f>
        <v>0</v>
      </c>
      <c r="U52" s="34">
        <f>+[2]PP!U86</f>
        <v>0</v>
      </c>
      <c r="V52" s="34">
        <f>+[2]PP!V86</f>
        <v>3061.3</v>
      </c>
      <c r="W52" s="34">
        <f>+[2]PP!W86</f>
        <v>0</v>
      </c>
      <c r="X52" s="34">
        <f>+[2]PP!X86</f>
        <v>0</v>
      </c>
      <c r="Y52" s="34">
        <f>+[2]PP!Y86</f>
        <v>0</v>
      </c>
      <c r="Z52" s="34">
        <f>+[2]PP!Z86</f>
        <v>0</v>
      </c>
      <c r="AA52" s="34">
        <f>+[2]PP!AA86</f>
        <v>0</v>
      </c>
      <c r="AB52" s="23">
        <f>SUM(P52:AA52)</f>
        <v>3061.3</v>
      </c>
      <c r="AC52" s="22">
        <f t="shared" si="4"/>
        <v>3061.3</v>
      </c>
      <c r="AD52" s="47" t="s">
        <v>38</v>
      </c>
      <c r="AE52" s="19"/>
      <c r="AF52" s="19"/>
      <c r="AG52" s="19"/>
      <c r="AH52" s="19"/>
      <c r="AI52" s="10"/>
      <c r="AJ52" s="10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ht="17.100000000000001" customHeight="1" thickBot="1">
      <c r="A53" s="6"/>
      <c r="B53" s="55" t="s">
        <v>65</v>
      </c>
      <c r="C53" s="56">
        <f t="shared" ref="C53:AB53" si="23">+C50+C8</f>
        <v>304.59999999999991</v>
      </c>
      <c r="D53" s="56">
        <f t="shared" si="23"/>
        <v>456.7</v>
      </c>
      <c r="E53" s="56">
        <f t="shared" si="23"/>
        <v>1592.6000000000001</v>
      </c>
      <c r="F53" s="56">
        <f t="shared" si="23"/>
        <v>1255.7</v>
      </c>
      <c r="G53" s="56">
        <f t="shared" si="23"/>
        <v>1399.7</v>
      </c>
      <c r="H53" s="56">
        <f t="shared" si="23"/>
        <v>4109.5999999999995</v>
      </c>
      <c r="I53" s="56">
        <f t="shared" si="23"/>
        <v>957.2</v>
      </c>
      <c r="J53" s="56">
        <f t="shared" si="23"/>
        <v>838.8</v>
      </c>
      <c r="K53" s="56">
        <f t="shared" si="23"/>
        <v>597.90000000000009</v>
      </c>
      <c r="L53" s="56">
        <f>+L50+L8</f>
        <v>561.40000000000009</v>
      </c>
      <c r="M53" s="56">
        <f>+M50+M8</f>
        <v>554.80000000000007</v>
      </c>
      <c r="N53" s="56">
        <f t="shared" si="23"/>
        <v>741.9</v>
      </c>
      <c r="O53" s="56">
        <f t="shared" si="23"/>
        <v>13370.9</v>
      </c>
      <c r="P53" s="56">
        <f t="shared" si="23"/>
        <v>866</v>
      </c>
      <c r="Q53" s="56">
        <f t="shared" si="23"/>
        <v>1174.5999999999999</v>
      </c>
      <c r="R53" s="56">
        <f t="shared" si="23"/>
        <v>1579.8999999999999</v>
      </c>
      <c r="S53" s="56">
        <f t="shared" si="23"/>
        <v>3402.5</v>
      </c>
      <c r="T53" s="56">
        <f t="shared" si="23"/>
        <v>781.4</v>
      </c>
      <c r="U53" s="56">
        <f t="shared" si="23"/>
        <v>765.1</v>
      </c>
      <c r="V53" s="56">
        <f t="shared" si="23"/>
        <v>7157.8</v>
      </c>
      <c r="W53" s="56">
        <f t="shared" si="23"/>
        <v>1509.7</v>
      </c>
      <c r="X53" s="56">
        <f t="shared" si="23"/>
        <v>1841.7</v>
      </c>
      <c r="Y53" s="56">
        <f>+Y50+Y8</f>
        <v>1269</v>
      </c>
      <c r="Z53" s="56">
        <f>+Z50+Z8</f>
        <v>1040.7</v>
      </c>
      <c r="AA53" s="56">
        <f t="shared" si="23"/>
        <v>1182.7</v>
      </c>
      <c r="AB53" s="56">
        <f t="shared" si="23"/>
        <v>22571.1</v>
      </c>
      <c r="AC53" s="56">
        <f t="shared" si="4"/>
        <v>9200.1999999999989</v>
      </c>
      <c r="AD53" s="57">
        <f t="shared" si="21"/>
        <v>68.807634489824906</v>
      </c>
      <c r="AE53" s="19"/>
      <c r="AG53" s="19"/>
      <c r="AH53" s="19"/>
      <c r="AI53" s="10"/>
      <c r="AJ53" s="10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ht="17.100000000000001" customHeight="1" thickTop="1">
      <c r="A54" s="6"/>
      <c r="B54" s="15" t="s">
        <v>66</v>
      </c>
      <c r="C54" s="16">
        <f>+[2]PP!C88</f>
        <v>52.8</v>
      </c>
      <c r="D54" s="16">
        <f>+[2]PP!D88</f>
        <v>132.80000000000001</v>
      </c>
      <c r="E54" s="16">
        <f>+[2]PP!E88</f>
        <v>47.7</v>
      </c>
      <c r="F54" s="16">
        <f>+[2]PP!F88</f>
        <v>51.2</v>
      </c>
      <c r="G54" s="16">
        <f>+[2]PP!G88</f>
        <v>40.299999999999997</v>
      </c>
      <c r="H54" s="16">
        <f>+[2]PP!H88</f>
        <v>309.5</v>
      </c>
      <c r="I54" s="16">
        <f>+[2]PP!I88</f>
        <v>79.900000000000006</v>
      </c>
      <c r="J54" s="16">
        <f>+[2]PP!J88</f>
        <v>49.1</v>
      </c>
      <c r="K54" s="16">
        <f>+[2]PP!K88</f>
        <v>51.1</v>
      </c>
      <c r="L54" s="16">
        <f>+[2]PP!L88</f>
        <v>199.1</v>
      </c>
      <c r="M54" s="16">
        <f>+[2]PP!M88</f>
        <v>80</v>
      </c>
      <c r="N54" s="16">
        <f>+[2]PP!N88</f>
        <v>1982.9</v>
      </c>
      <c r="O54" s="27">
        <f>SUM(C54:N54)</f>
        <v>3076.4</v>
      </c>
      <c r="P54" s="16">
        <f>+[2]PP!P88</f>
        <v>131.19999999999999</v>
      </c>
      <c r="Q54" s="16">
        <f>+[2]PP!Q88</f>
        <v>12.8</v>
      </c>
      <c r="R54" s="16">
        <f>+[2]PP!R88</f>
        <v>9.1</v>
      </c>
      <c r="S54" s="16">
        <f>+[2]PP!S88</f>
        <v>118.4</v>
      </c>
      <c r="T54" s="16">
        <f>+[2]PP!T88</f>
        <v>46.5</v>
      </c>
      <c r="U54" s="16">
        <f>+[2]PP!U88</f>
        <v>26.2</v>
      </c>
      <c r="V54" s="16">
        <f>+[2]PP!V88</f>
        <v>86.8</v>
      </c>
      <c r="W54" s="16">
        <f>+[2]PP!W88</f>
        <v>16.2</v>
      </c>
      <c r="X54" s="16">
        <f>+[2]PP!X88</f>
        <v>78.900000000000006</v>
      </c>
      <c r="Y54" s="16">
        <f>+[2]PP!Y88</f>
        <v>7.6</v>
      </c>
      <c r="Z54" s="16">
        <f>+[2]PP!Z88</f>
        <v>40.9</v>
      </c>
      <c r="AA54" s="16">
        <f>+[2]PP!AA88</f>
        <v>1526.4</v>
      </c>
      <c r="AB54" s="27">
        <f>SUM(P54:AA54)</f>
        <v>2101</v>
      </c>
      <c r="AC54" s="26">
        <f>+AB54-O54</f>
        <v>-975.40000000000009</v>
      </c>
      <c r="AD54" s="28">
        <f t="shared" si="21"/>
        <v>-31.705890001300226</v>
      </c>
      <c r="AE54" s="19"/>
      <c r="AF54" s="19"/>
      <c r="AG54" s="19"/>
      <c r="AH54" s="19"/>
      <c r="AI54" s="10"/>
      <c r="AJ54" s="10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ht="21" customHeight="1">
      <c r="A55" s="6"/>
      <c r="B55" s="15" t="s">
        <v>67</v>
      </c>
      <c r="C55" s="58">
        <f t="shared" ref="C55:AB55" si="24">+C58+C56</f>
        <v>1230.7</v>
      </c>
      <c r="D55" s="58">
        <f t="shared" si="24"/>
        <v>4916</v>
      </c>
      <c r="E55" s="58">
        <f t="shared" si="24"/>
        <v>13770.4</v>
      </c>
      <c r="F55" s="58">
        <f t="shared" si="24"/>
        <v>48992.200000000004</v>
      </c>
      <c r="G55" s="58">
        <f t="shared" si="24"/>
        <v>8777.6</v>
      </c>
      <c r="H55" s="58">
        <f t="shared" si="24"/>
        <v>6617.9</v>
      </c>
      <c r="I55" s="58">
        <f t="shared" si="24"/>
        <v>6275.2</v>
      </c>
      <c r="J55" s="58">
        <f t="shared" si="24"/>
        <v>5012.8999999999996</v>
      </c>
      <c r="K55" s="58">
        <f t="shared" si="24"/>
        <v>4351.7000000000007</v>
      </c>
      <c r="L55" s="58">
        <f t="shared" si="24"/>
        <v>23974.2</v>
      </c>
      <c r="M55" s="58">
        <f t="shared" si="24"/>
        <v>3490</v>
      </c>
      <c r="N55" s="58">
        <f t="shared" si="24"/>
        <v>28019.199999999997</v>
      </c>
      <c r="O55" s="58">
        <f t="shared" si="24"/>
        <v>155428</v>
      </c>
      <c r="P55" s="58">
        <f t="shared" si="24"/>
        <v>2757.2</v>
      </c>
      <c r="Q55" s="58">
        <f t="shared" si="24"/>
        <v>2688.5</v>
      </c>
      <c r="R55" s="58">
        <f t="shared" si="24"/>
        <v>2539.9999999999995</v>
      </c>
      <c r="S55" s="58">
        <f t="shared" si="24"/>
        <v>57954.899999999994</v>
      </c>
      <c r="T55" s="58">
        <f t="shared" si="24"/>
        <v>4436.3</v>
      </c>
      <c r="U55" s="58">
        <f t="shared" si="24"/>
        <v>1606.8</v>
      </c>
      <c r="V55" s="58">
        <f t="shared" si="24"/>
        <v>32659.8</v>
      </c>
      <c r="W55" s="58">
        <f t="shared" si="24"/>
        <v>13291.8</v>
      </c>
      <c r="X55" s="58">
        <f t="shared" si="24"/>
        <v>7306.5</v>
      </c>
      <c r="Y55" s="58">
        <f t="shared" si="24"/>
        <v>2255.2000000000003</v>
      </c>
      <c r="Z55" s="58">
        <f t="shared" si="24"/>
        <v>1634.3999999999999</v>
      </c>
      <c r="AA55" s="58">
        <f t="shared" si="24"/>
        <v>7815</v>
      </c>
      <c r="AB55" s="58">
        <f t="shared" si="24"/>
        <v>136946.40000000002</v>
      </c>
      <c r="AC55" s="58">
        <f t="shared" si="4"/>
        <v>-18481.599999999977</v>
      </c>
      <c r="AD55" s="59">
        <f t="shared" si="21"/>
        <v>-11.890779010216935</v>
      </c>
      <c r="AE55" s="19"/>
      <c r="AF55" s="19"/>
      <c r="AG55" s="19"/>
      <c r="AH55" s="19"/>
      <c r="AI55" s="10"/>
      <c r="AJ55" s="10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ht="17.100000000000001" customHeight="1">
      <c r="A56" s="6"/>
      <c r="B56" s="60" t="s">
        <v>68</v>
      </c>
      <c r="C56" s="61">
        <f t="shared" ref="C56:AB56" si="25">+C57</f>
        <v>0</v>
      </c>
      <c r="D56" s="61">
        <f t="shared" si="25"/>
        <v>6.7</v>
      </c>
      <c r="E56" s="61">
        <f t="shared" si="25"/>
        <v>17.2</v>
      </c>
      <c r="F56" s="61">
        <f t="shared" si="25"/>
        <v>0</v>
      </c>
      <c r="G56" s="61">
        <f t="shared" si="25"/>
        <v>0</v>
      </c>
      <c r="H56" s="61">
        <f t="shared" si="25"/>
        <v>0</v>
      </c>
      <c r="I56" s="61">
        <f t="shared" si="25"/>
        <v>0</v>
      </c>
      <c r="J56" s="61">
        <f t="shared" si="25"/>
        <v>6.7</v>
      </c>
      <c r="K56" s="61">
        <f t="shared" si="25"/>
        <v>63.6</v>
      </c>
      <c r="L56" s="61">
        <f t="shared" si="25"/>
        <v>0</v>
      </c>
      <c r="M56" s="61">
        <f t="shared" si="25"/>
        <v>0</v>
      </c>
      <c r="N56" s="61">
        <f t="shared" si="25"/>
        <v>0</v>
      </c>
      <c r="O56" s="61">
        <f t="shared" si="25"/>
        <v>94.2</v>
      </c>
      <c r="P56" s="61">
        <f t="shared" si="25"/>
        <v>0</v>
      </c>
      <c r="Q56" s="61">
        <f t="shared" si="25"/>
        <v>30.2</v>
      </c>
      <c r="R56" s="61">
        <f t="shared" si="25"/>
        <v>16.600000000000001</v>
      </c>
      <c r="S56" s="61">
        <f t="shared" si="25"/>
        <v>5.7</v>
      </c>
      <c r="T56" s="61">
        <f t="shared" si="25"/>
        <v>0</v>
      </c>
      <c r="U56" s="61">
        <f t="shared" si="25"/>
        <v>0</v>
      </c>
      <c r="V56" s="61">
        <f t="shared" si="25"/>
        <v>0</v>
      </c>
      <c r="W56" s="61">
        <f t="shared" si="25"/>
        <v>32</v>
      </c>
      <c r="X56" s="61">
        <f t="shared" si="25"/>
        <v>15.2</v>
      </c>
      <c r="Y56" s="61">
        <f t="shared" si="25"/>
        <v>0</v>
      </c>
      <c r="Z56" s="61">
        <f t="shared" si="25"/>
        <v>0</v>
      </c>
      <c r="AA56" s="61">
        <f t="shared" si="25"/>
        <v>0</v>
      </c>
      <c r="AB56" s="61">
        <f t="shared" si="25"/>
        <v>99.7</v>
      </c>
      <c r="AC56" s="61">
        <f>+AB56-O56</f>
        <v>5.5</v>
      </c>
      <c r="AD56" s="62">
        <f t="shared" si="21"/>
        <v>5.8386411889596603</v>
      </c>
      <c r="AE56" s="19"/>
      <c r="AF56" s="19"/>
      <c r="AG56" s="19"/>
      <c r="AH56" s="19"/>
      <c r="AI56" s="10"/>
      <c r="AJ56" s="10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ht="17.100000000000001" customHeight="1">
      <c r="A57" s="6"/>
      <c r="B57" s="63" t="s">
        <v>69</v>
      </c>
      <c r="C57" s="64">
        <f>+[2]PP!C91</f>
        <v>0</v>
      </c>
      <c r="D57" s="64">
        <f>+[2]PP!D91</f>
        <v>6.7</v>
      </c>
      <c r="E57" s="64">
        <f>+[2]PP!E91</f>
        <v>17.2</v>
      </c>
      <c r="F57" s="64">
        <f>+[2]PP!F91</f>
        <v>0</v>
      </c>
      <c r="G57" s="64">
        <f>+[2]PP!G91</f>
        <v>0</v>
      </c>
      <c r="H57" s="64">
        <f>+[2]PP!H91</f>
        <v>0</v>
      </c>
      <c r="I57" s="64">
        <f>+[2]PP!I91</f>
        <v>0</v>
      </c>
      <c r="J57" s="64">
        <f>+[2]PP!J91</f>
        <v>6.7</v>
      </c>
      <c r="K57" s="64">
        <f>+[2]PP!K91</f>
        <v>63.6</v>
      </c>
      <c r="L57" s="64">
        <f>+[2]PP!L91</f>
        <v>0</v>
      </c>
      <c r="M57" s="64">
        <f>+[2]PP!M91</f>
        <v>0</v>
      </c>
      <c r="N57" s="64">
        <f>+[2]PP!N91</f>
        <v>0</v>
      </c>
      <c r="O57" s="65">
        <f>SUM(C57:N57)</f>
        <v>94.2</v>
      </c>
      <c r="P57" s="64">
        <f>+[2]PP!P91</f>
        <v>0</v>
      </c>
      <c r="Q57" s="64">
        <f>+[2]PP!Q91</f>
        <v>30.2</v>
      </c>
      <c r="R57" s="64">
        <f>+[2]PP!R91</f>
        <v>16.600000000000001</v>
      </c>
      <c r="S57" s="64">
        <f>+[2]PP!S91</f>
        <v>5.7</v>
      </c>
      <c r="T57" s="64">
        <f>+[2]PP!T91</f>
        <v>0</v>
      </c>
      <c r="U57" s="64">
        <f>+[2]PP!U91</f>
        <v>0</v>
      </c>
      <c r="V57" s="64">
        <f>+[2]PP!V91</f>
        <v>0</v>
      </c>
      <c r="W57" s="64">
        <f>+[2]PP!W91</f>
        <v>32</v>
      </c>
      <c r="X57" s="64">
        <f>+[2]PP!X91</f>
        <v>15.2</v>
      </c>
      <c r="Y57" s="64">
        <f>+[2]PP!Y91</f>
        <v>0</v>
      </c>
      <c r="Z57" s="64">
        <f>+[2]PP!Z91</f>
        <v>0</v>
      </c>
      <c r="AA57" s="64">
        <f>+[2]PP!AA91</f>
        <v>0</v>
      </c>
      <c r="AB57" s="65">
        <f>SUM(P57:AA57)</f>
        <v>99.7</v>
      </c>
      <c r="AC57" s="64">
        <f>+AB57-O57</f>
        <v>5.5</v>
      </c>
      <c r="AD57" s="66">
        <f t="shared" si="21"/>
        <v>5.8386411889596603</v>
      </c>
      <c r="AE57" s="19"/>
      <c r="AF57" s="19"/>
      <c r="AG57" s="19"/>
      <c r="AH57" s="19"/>
      <c r="AI57" s="10"/>
      <c r="AJ57" s="10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ht="17.100000000000001" customHeight="1">
      <c r="A58" s="6"/>
      <c r="B58" s="60" t="s">
        <v>70</v>
      </c>
      <c r="C58" s="61">
        <f>+C59+C60</f>
        <v>1230.7</v>
      </c>
      <c r="D58" s="61">
        <f>+D59+D60</f>
        <v>4909.3</v>
      </c>
      <c r="E58" s="61">
        <f>+E59+E60</f>
        <v>13753.199999999999</v>
      </c>
      <c r="F58" s="61">
        <f>+F59+F60</f>
        <v>48992.200000000004</v>
      </c>
      <c r="G58" s="61">
        <f t="shared" ref="G58:Y58" si="26">+G59+G60</f>
        <v>8777.6</v>
      </c>
      <c r="H58" s="61">
        <f t="shared" si="26"/>
        <v>6617.9</v>
      </c>
      <c r="I58" s="61">
        <f t="shared" si="26"/>
        <v>6275.2</v>
      </c>
      <c r="J58" s="61">
        <f t="shared" si="26"/>
        <v>5006.2</v>
      </c>
      <c r="K58" s="61">
        <f t="shared" si="26"/>
        <v>4288.1000000000004</v>
      </c>
      <c r="L58" s="61">
        <f t="shared" si="26"/>
        <v>23974.2</v>
      </c>
      <c r="M58" s="61">
        <f t="shared" si="26"/>
        <v>3490</v>
      </c>
      <c r="N58" s="61">
        <f t="shared" si="26"/>
        <v>28019.199999999997</v>
      </c>
      <c r="O58" s="61">
        <f t="shared" si="26"/>
        <v>155333.79999999999</v>
      </c>
      <c r="P58" s="61">
        <f t="shared" si="26"/>
        <v>2757.2</v>
      </c>
      <c r="Q58" s="61">
        <f t="shared" si="26"/>
        <v>2658.3</v>
      </c>
      <c r="R58" s="61">
        <f t="shared" si="26"/>
        <v>2523.3999999999996</v>
      </c>
      <c r="S58" s="61">
        <f t="shared" si="26"/>
        <v>57949.2</v>
      </c>
      <c r="T58" s="61">
        <f t="shared" si="26"/>
        <v>4436.3</v>
      </c>
      <c r="U58" s="61">
        <f t="shared" si="26"/>
        <v>1606.8</v>
      </c>
      <c r="V58" s="61">
        <f t="shared" si="26"/>
        <v>32659.8</v>
      </c>
      <c r="W58" s="61">
        <f t="shared" si="26"/>
        <v>13259.8</v>
      </c>
      <c r="X58" s="61">
        <f t="shared" si="26"/>
        <v>7291.3</v>
      </c>
      <c r="Y58" s="61">
        <f t="shared" si="26"/>
        <v>2255.2000000000003</v>
      </c>
      <c r="Z58" s="61">
        <f>+Z59+Z60</f>
        <v>1634.3999999999999</v>
      </c>
      <c r="AA58" s="61">
        <f>+AA59+AA60</f>
        <v>7815</v>
      </c>
      <c r="AB58" s="61">
        <f>+AB59+AB60</f>
        <v>136846.70000000001</v>
      </c>
      <c r="AC58" s="61">
        <f t="shared" si="4"/>
        <v>-18487.099999999977</v>
      </c>
      <c r="AD58" s="62">
        <f t="shared" si="21"/>
        <v>-11.9015307679333</v>
      </c>
      <c r="AE58" s="19"/>
      <c r="AF58" s="19"/>
      <c r="AG58" s="19"/>
      <c r="AH58" s="19"/>
      <c r="AI58" s="10"/>
      <c r="AJ58" s="10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ht="17.100000000000001" customHeight="1">
      <c r="A59" s="6"/>
      <c r="B59" s="67" t="s">
        <v>71</v>
      </c>
      <c r="C59" s="68">
        <f>+[2]PP!C93</f>
        <v>0</v>
      </c>
      <c r="D59" s="68">
        <f>+[2]PP!D93</f>
        <v>0</v>
      </c>
      <c r="E59" s="68">
        <f>+[2]PP!E93</f>
        <v>0</v>
      </c>
      <c r="F59" s="68">
        <f>+[2]PP!F93</f>
        <v>0</v>
      </c>
      <c r="G59" s="68">
        <f>+[2]PP!G93</f>
        <v>0</v>
      </c>
      <c r="H59" s="68">
        <f>+[2]PP!H93</f>
        <v>0</v>
      </c>
      <c r="I59" s="68">
        <f>+[2]PP!I93</f>
        <v>0</v>
      </c>
      <c r="J59" s="68">
        <f>+[2]PP!J93</f>
        <v>0</v>
      </c>
      <c r="K59" s="68">
        <f>+[2]PP!K93</f>
        <v>0</v>
      </c>
      <c r="L59" s="68">
        <f>+[2]PP!L93</f>
        <v>0</v>
      </c>
      <c r="M59" s="68">
        <f>+[2]PP!M93</f>
        <v>0</v>
      </c>
      <c r="N59" s="68">
        <f>+[2]PP!N93</f>
        <v>0</v>
      </c>
      <c r="O59" s="69">
        <f>SUM(C59:N59)</f>
        <v>0</v>
      </c>
      <c r="P59" s="68">
        <v>0</v>
      </c>
      <c r="Q59" s="68">
        <v>0</v>
      </c>
      <c r="R59" s="69">
        <v>0</v>
      </c>
      <c r="S59" s="69">
        <v>0</v>
      </c>
      <c r="T59" s="69">
        <v>0</v>
      </c>
      <c r="U59" s="69">
        <v>0</v>
      </c>
      <c r="V59" s="69">
        <v>0</v>
      </c>
      <c r="W59" s="68">
        <v>0</v>
      </c>
      <c r="X59" s="69">
        <v>0</v>
      </c>
      <c r="Y59" s="68">
        <v>0</v>
      </c>
      <c r="Z59" s="68">
        <v>0</v>
      </c>
      <c r="AA59" s="69">
        <v>0</v>
      </c>
      <c r="AB59" s="69">
        <f>SUM(P59:AA59)</f>
        <v>0</v>
      </c>
      <c r="AC59" s="68">
        <v>0</v>
      </c>
      <c r="AD59" s="70">
        <v>0</v>
      </c>
      <c r="AE59" s="19"/>
      <c r="AF59" s="19"/>
      <c r="AG59" s="19"/>
      <c r="AH59" s="19"/>
      <c r="AI59" s="10"/>
      <c r="AJ59" s="10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ht="17.100000000000001" customHeight="1">
      <c r="A60" s="6"/>
      <c r="B60" s="67" t="s">
        <v>72</v>
      </c>
      <c r="C60" s="68">
        <f t="shared" ref="C60:Y60" si="27">+C62+C65</f>
        <v>1230.7</v>
      </c>
      <c r="D60" s="68">
        <f t="shared" si="27"/>
        <v>4909.3</v>
      </c>
      <c r="E60" s="68">
        <f t="shared" si="27"/>
        <v>13753.199999999999</v>
      </c>
      <c r="F60" s="68">
        <f t="shared" si="27"/>
        <v>48992.200000000004</v>
      </c>
      <c r="G60" s="68">
        <f t="shared" si="27"/>
        <v>8777.6</v>
      </c>
      <c r="H60" s="68">
        <f t="shared" si="27"/>
        <v>6617.9</v>
      </c>
      <c r="I60" s="68">
        <f t="shared" si="27"/>
        <v>6275.2</v>
      </c>
      <c r="J60" s="68">
        <f t="shared" si="27"/>
        <v>5006.2</v>
      </c>
      <c r="K60" s="68">
        <f t="shared" si="27"/>
        <v>4288.1000000000004</v>
      </c>
      <c r="L60" s="68">
        <f t="shared" si="27"/>
        <v>23974.2</v>
      </c>
      <c r="M60" s="68">
        <f>+M62+M65</f>
        <v>3490</v>
      </c>
      <c r="N60" s="68">
        <f t="shared" si="27"/>
        <v>28019.199999999997</v>
      </c>
      <c r="O60" s="68">
        <f t="shared" si="27"/>
        <v>155333.79999999999</v>
      </c>
      <c r="P60" s="68">
        <f t="shared" si="27"/>
        <v>2757.2</v>
      </c>
      <c r="Q60" s="68">
        <f t="shared" si="27"/>
        <v>2658.3</v>
      </c>
      <c r="R60" s="68">
        <f t="shared" si="27"/>
        <v>2523.3999999999996</v>
      </c>
      <c r="S60" s="68">
        <f t="shared" si="27"/>
        <v>57949.2</v>
      </c>
      <c r="T60" s="68">
        <f t="shared" si="27"/>
        <v>4436.3</v>
      </c>
      <c r="U60" s="68">
        <f t="shared" si="27"/>
        <v>1606.8</v>
      </c>
      <c r="V60" s="68">
        <f t="shared" si="27"/>
        <v>32659.8</v>
      </c>
      <c r="W60" s="68">
        <f t="shared" si="27"/>
        <v>13259.8</v>
      </c>
      <c r="X60" s="68">
        <f t="shared" si="27"/>
        <v>7291.3</v>
      </c>
      <c r="Y60" s="68">
        <f t="shared" si="27"/>
        <v>2255.2000000000003</v>
      </c>
      <c r="Z60" s="68">
        <f>+Z62+Z65</f>
        <v>1634.3999999999999</v>
      </c>
      <c r="AA60" s="68">
        <f>+AA62+AA65+AA61</f>
        <v>7815</v>
      </c>
      <c r="AB60" s="68">
        <f>+AB62+AB65+AB61</f>
        <v>136846.70000000001</v>
      </c>
      <c r="AC60" s="71">
        <f>+AB60-O60</f>
        <v>-18487.099999999977</v>
      </c>
      <c r="AD60" s="72">
        <f>+AC60/O60*100</f>
        <v>-11.9015307679333</v>
      </c>
      <c r="AE60" s="19"/>
      <c r="AF60" s="19"/>
      <c r="AG60" s="19"/>
      <c r="AH60" s="19"/>
      <c r="AI60" s="10"/>
      <c r="AJ60" s="10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1:62" ht="17.100000000000001" customHeight="1">
      <c r="A61" s="6"/>
      <c r="B61" s="73" t="s">
        <v>73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326.8</v>
      </c>
      <c r="AB61" s="58">
        <v>326.8</v>
      </c>
      <c r="AC61" s="26">
        <v>326.8</v>
      </c>
      <c r="AD61" s="28" t="s">
        <v>38</v>
      </c>
      <c r="AE61" s="19"/>
      <c r="AF61" s="19"/>
      <c r="AG61" s="19"/>
      <c r="AH61" s="19"/>
      <c r="AI61" s="10"/>
      <c r="AJ61" s="10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ht="17.100000000000001" customHeight="1">
      <c r="A62" s="6"/>
      <c r="B62" s="73" t="s">
        <v>74</v>
      </c>
      <c r="C62" s="58">
        <f>+C63+C64</f>
        <v>0</v>
      </c>
      <c r="D62" s="58">
        <f>+D63+D64</f>
        <v>240.7</v>
      </c>
      <c r="E62" s="58">
        <f>+E63+E64</f>
        <v>8868.7999999999993</v>
      </c>
      <c r="F62" s="58">
        <f>+F63+F64</f>
        <v>45019.4</v>
      </c>
      <c r="G62" s="58">
        <f t="shared" ref="G62:Y62" si="28">+G63+G64</f>
        <v>6089</v>
      </c>
      <c r="H62" s="58">
        <f t="shared" si="28"/>
        <v>3010.6</v>
      </c>
      <c r="I62" s="58">
        <f t="shared" si="28"/>
        <v>2698.7</v>
      </c>
      <c r="J62" s="58">
        <f t="shared" si="28"/>
        <v>1828.2</v>
      </c>
      <c r="K62" s="58">
        <f t="shared" si="28"/>
        <v>120.5</v>
      </c>
      <c r="L62" s="58">
        <f t="shared" si="28"/>
        <v>21666.400000000001</v>
      </c>
      <c r="M62" s="58">
        <f t="shared" si="28"/>
        <v>286</v>
      </c>
      <c r="N62" s="58">
        <f t="shared" si="28"/>
        <v>290.5</v>
      </c>
      <c r="O62" s="58">
        <f t="shared" si="28"/>
        <v>90118.799999999988</v>
      </c>
      <c r="P62" s="58">
        <f t="shared" si="28"/>
        <v>0</v>
      </c>
      <c r="Q62" s="58">
        <f t="shared" si="28"/>
        <v>0</v>
      </c>
      <c r="R62" s="58">
        <f t="shared" si="28"/>
        <v>0</v>
      </c>
      <c r="S62" s="58">
        <f t="shared" si="28"/>
        <v>53925.1</v>
      </c>
      <c r="T62" s="58">
        <f t="shared" si="28"/>
        <v>29.1</v>
      </c>
      <c r="U62" s="58">
        <f t="shared" si="28"/>
        <v>0</v>
      </c>
      <c r="V62" s="58">
        <f t="shared" si="28"/>
        <v>30849.5</v>
      </c>
      <c r="W62" s="58">
        <f t="shared" si="28"/>
        <v>10002.5</v>
      </c>
      <c r="X62" s="58">
        <f t="shared" si="28"/>
        <v>3668</v>
      </c>
      <c r="Y62" s="58">
        <f t="shared" si="28"/>
        <v>10.9</v>
      </c>
      <c r="Z62" s="58">
        <f>+Z63+Z64</f>
        <v>0</v>
      </c>
      <c r="AA62" s="58">
        <f>+AA63+AA64</f>
        <v>232</v>
      </c>
      <c r="AB62" s="58">
        <f>+AB63+AB64</f>
        <v>98717.1</v>
      </c>
      <c r="AC62" s="26">
        <f t="shared" si="4"/>
        <v>8598.3000000000175</v>
      </c>
      <c r="AD62" s="59">
        <f>+AC62/O62*100</f>
        <v>9.5410724510313258</v>
      </c>
      <c r="AE62" s="19"/>
      <c r="AF62" s="19"/>
      <c r="AG62" s="19"/>
      <c r="AH62" s="19"/>
      <c r="AI62" s="10"/>
      <c r="AJ62" s="10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ht="17.100000000000001" customHeight="1">
      <c r="A63" s="6"/>
      <c r="B63" s="74" t="s">
        <v>75</v>
      </c>
      <c r="C63" s="64">
        <f>+[2]PP!C97</f>
        <v>0</v>
      </c>
      <c r="D63" s="64">
        <f>+[2]PP!D97</f>
        <v>240.7</v>
      </c>
      <c r="E63" s="64">
        <f>+[2]PP!E97</f>
        <v>8868.7999999999993</v>
      </c>
      <c r="F63" s="64">
        <f>+[2]PP!F97</f>
        <v>4007.8</v>
      </c>
      <c r="G63" s="64">
        <f>+[2]PP!G97</f>
        <v>6089</v>
      </c>
      <c r="H63" s="64">
        <f>+[2]PP!H97</f>
        <v>3010.6</v>
      </c>
      <c r="I63" s="64">
        <f>+[2]PP!I97</f>
        <v>2698.7</v>
      </c>
      <c r="J63" s="64">
        <f>+[2]PP!J97</f>
        <v>1828.2</v>
      </c>
      <c r="K63" s="64">
        <f>+[2]PP!K97</f>
        <v>120.5</v>
      </c>
      <c r="L63" s="64">
        <f>+[2]PP!L97</f>
        <v>466</v>
      </c>
      <c r="M63" s="64">
        <f>+[2]PP!M97</f>
        <v>224.4</v>
      </c>
      <c r="N63" s="64">
        <f>+[2]PP!N97</f>
        <v>124.3</v>
      </c>
      <c r="O63" s="23">
        <f>SUM(C63:N63)</f>
        <v>27679</v>
      </c>
      <c r="P63" s="64">
        <f>+[2]PP!P97</f>
        <v>0</v>
      </c>
      <c r="Q63" s="64">
        <f>+[2]PP!Q97</f>
        <v>0</v>
      </c>
      <c r="R63" s="64">
        <f>+[2]PP!R97</f>
        <v>0</v>
      </c>
      <c r="S63" s="64">
        <f>+[2]PP!S97</f>
        <v>2.2000000000000002</v>
      </c>
      <c r="T63" s="64">
        <f>+[2]PP!T97</f>
        <v>29.1</v>
      </c>
      <c r="U63" s="64">
        <f>+[2]PP!U97</f>
        <v>0</v>
      </c>
      <c r="V63" s="64">
        <f>+[2]PP!V97</f>
        <v>20000</v>
      </c>
      <c r="W63" s="64">
        <f>+[2]PP!W97</f>
        <v>10002.5</v>
      </c>
      <c r="X63" s="64">
        <f>+[2]PP!X97</f>
        <v>3614</v>
      </c>
      <c r="Y63" s="64">
        <f>+[2]PP!Y97</f>
        <v>0</v>
      </c>
      <c r="Z63" s="64">
        <f>+[2]PP!Z97</f>
        <v>0</v>
      </c>
      <c r="AA63" s="64">
        <f>+[2]PP!AA97</f>
        <v>0</v>
      </c>
      <c r="AB63" s="23">
        <f>SUM(P63:AA63)</f>
        <v>33647.800000000003</v>
      </c>
      <c r="AC63" s="22">
        <f>+AB63-O63</f>
        <v>5968.8000000000029</v>
      </c>
      <c r="AD63" s="24">
        <f>+AC63/O63*100</f>
        <v>21.56436287438131</v>
      </c>
      <c r="AE63" s="19"/>
      <c r="AF63" s="19"/>
      <c r="AG63" s="19"/>
      <c r="AH63" s="19"/>
      <c r="AI63" s="10"/>
      <c r="AJ63" s="10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ht="17.100000000000001" customHeight="1">
      <c r="A64" s="6"/>
      <c r="B64" s="74" t="s">
        <v>76</v>
      </c>
      <c r="C64" s="64">
        <f>+[2]PP!C98</f>
        <v>0</v>
      </c>
      <c r="D64" s="64">
        <f>+[2]PP!D98</f>
        <v>0</v>
      </c>
      <c r="E64" s="64">
        <f>+[2]PP!E98</f>
        <v>0</v>
      </c>
      <c r="F64" s="64">
        <f>+[2]PP!F98</f>
        <v>41011.599999999999</v>
      </c>
      <c r="G64" s="64">
        <f>+[2]PP!G98</f>
        <v>0</v>
      </c>
      <c r="H64" s="64">
        <f>+[2]PP!H98</f>
        <v>0</v>
      </c>
      <c r="I64" s="64">
        <f>+[2]PP!I98</f>
        <v>0</v>
      </c>
      <c r="J64" s="64">
        <f>+[2]PP!J98</f>
        <v>0</v>
      </c>
      <c r="K64" s="64">
        <f>+[2]PP!K98</f>
        <v>0</v>
      </c>
      <c r="L64" s="64">
        <f>+[2]PP!L98</f>
        <v>21200.400000000001</v>
      </c>
      <c r="M64" s="64">
        <f>+[2]PP!M98</f>
        <v>61.6</v>
      </c>
      <c r="N64" s="64">
        <f>+[2]PP!N98</f>
        <v>166.2</v>
      </c>
      <c r="O64" s="23">
        <f>SUM(C64:N64)</f>
        <v>62439.799999999996</v>
      </c>
      <c r="P64" s="64">
        <f>+[2]PP!P98</f>
        <v>0</v>
      </c>
      <c r="Q64" s="64">
        <f>+[2]PP!Q98</f>
        <v>0</v>
      </c>
      <c r="R64" s="64">
        <f>+[2]PP!R98</f>
        <v>0</v>
      </c>
      <c r="S64" s="64">
        <f>+[2]PP!S98</f>
        <v>53922.9</v>
      </c>
      <c r="T64" s="64">
        <f>+[2]PP!T98</f>
        <v>0</v>
      </c>
      <c r="U64" s="64">
        <f>+[2]PP!U98</f>
        <v>0</v>
      </c>
      <c r="V64" s="64">
        <f>+[2]PP!V98</f>
        <v>10849.5</v>
      </c>
      <c r="W64" s="64">
        <f>+[2]PP!W98</f>
        <v>0</v>
      </c>
      <c r="X64" s="64">
        <f>+[2]PP!X98</f>
        <v>54</v>
      </c>
      <c r="Y64" s="64">
        <f>+[2]PP!Y98</f>
        <v>10.9</v>
      </c>
      <c r="Z64" s="64">
        <f>+[2]PP!Z98</f>
        <v>0</v>
      </c>
      <c r="AA64" s="64">
        <f>+[2]PP!AA98</f>
        <v>232</v>
      </c>
      <c r="AB64" s="23">
        <f>SUM(P64:AA64)</f>
        <v>65069.3</v>
      </c>
      <c r="AC64" s="22">
        <f>+AB64-O64</f>
        <v>2629.5000000000073</v>
      </c>
      <c r="AD64" s="24">
        <f>+AC64/O64*100</f>
        <v>4.2112562820508836</v>
      </c>
      <c r="AE64" s="19"/>
      <c r="AF64" s="19"/>
      <c r="AG64" s="19"/>
      <c r="AH64" s="19"/>
      <c r="AI64" s="10"/>
      <c r="AJ64" s="10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ht="17.100000000000001" customHeight="1">
      <c r="A65" s="6"/>
      <c r="B65" s="73" t="s">
        <v>77</v>
      </c>
      <c r="C65" s="58">
        <f>+C66+C67</f>
        <v>1230.7</v>
      </c>
      <c r="D65" s="58">
        <f>+D66+D67</f>
        <v>4668.6000000000004</v>
      </c>
      <c r="E65" s="58">
        <f>+E66+E67</f>
        <v>4884.3999999999996</v>
      </c>
      <c r="F65" s="58">
        <f>+F66+F67</f>
        <v>3972.8</v>
      </c>
      <c r="G65" s="58">
        <f t="shared" ref="G65:Y65" si="29">+G66+G67</f>
        <v>2688.6000000000004</v>
      </c>
      <c r="H65" s="58">
        <f t="shared" si="29"/>
        <v>3607.3</v>
      </c>
      <c r="I65" s="58">
        <f t="shared" si="29"/>
        <v>3576.5</v>
      </c>
      <c r="J65" s="58">
        <f t="shared" si="29"/>
        <v>3178</v>
      </c>
      <c r="K65" s="58">
        <f t="shared" si="29"/>
        <v>4167.6000000000004</v>
      </c>
      <c r="L65" s="58">
        <f t="shared" si="29"/>
        <v>2307.8000000000002</v>
      </c>
      <c r="M65" s="58">
        <f t="shared" si="29"/>
        <v>3204</v>
      </c>
      <c r="N65" s="58">
        <f t="shared" si="29"/>
        <v>27728.699999999997</v>
      </c>
      <c r="O65" s="58">
        <f t="shared" si="29"/>
        <v>65215</v>
      </c>
      <c r="P65" s="58">
        <f t="shared" si="29"/>
        <v>2757.2</v>
      </c>
      <c r="Q65" s="58">
        <f t="shared" si="29"/>
        <v>2658.3</v>
      </c>
      <c r="R65" s="58">
        <f t="shared" si="29"/>
        <v>2523.3999999999996</v>
      </c>
      <c r="S65" s="58">
        <f t="shared" si="29"/>
        <v>4024.1000000000004</v>
      </c>
      <c r="T65" s="58">
        <f t="shared" si="29"/>
        <v>4407.2</v>
      </c>
      <c r="U65" s="58">
        <f t="shared" si="29"/>
        <v>1606.8</v>
      </c>
      <c r="V65" s="58">
        <f t="shared" si="29"/>
        <v>1810.3000000000002</v>
      </c>
      <c r="W65" s="58">
        <f t="shared" si="29"/>
        <v>3257.3</v>
      </c>
      <c r="X65" s="58">
        <f t="shared" si="29"/>
        <v>3623.3</v>
      </c>
      <c r="Y65" s="58">
        <f t="shared" si="29"/>
        <v>2244.3000000000002</v>
      </c>
      <c r="Z65" s="58">
        <f>+Z66+Z67</f>
        <v>1634.3999999999999</v>
      </c>
      <c r="AA65" s="58">
        <f>+AA66+AA67</f>
        <v>7256.2</v>
      </c>
      <c r="AB65" s="58">
        <f>+AB66+AB67</f>
        <v>37802.800000000003</v>
      </c>
      <c r="AC65" s="26">
        <f>+AB65-O65</f>
        <v>-27412.199999999997</v>
      </c>
      <c r="AD65" s="28">
        <f>+AC65/O65*100</f>
        <v>-42.033581231311814</v>
      </c>
      <c r="AE65" s="46"/>
      <c r="AF65" s="46"/>
      <c r="AG65" s="19"/>
      <c r="AH65" s="19"/>
      <c r="AI65" s="10"/>
      <c r="AJ65" s="10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ht="17.100000000000001" customHeight="1">
      <c r="A66" s="6"/>
      <c r="B66" s="74" t="s">
        <v>78</v>
      </c>
      <c r="C66" s="64">
        <f>+[2]PP!C100</f>
        <v>0</v>
      </c>
      <c r="D66" s="64">
        <f>+[2]PP!D100</f>
        <v>0</v>
      </c>
      <c r="E66" s="64">
        <f>+[2]PP!E100</f>
        <v>0</v>
      </c>
      <c r="F66" s="64">
        <f>+[2]PP!F100</f>
        <v>0</v>
      </c>
      <c r="G66" s="64">
        <f>+[2]PP!G100</f>
        <v>0</v>
      </c>
      <c r="H66" s="64">
        <f>+[2]PP!H100</f>
        <v>0</v>
      </c>
      <c r="I66" s="64">
        <f>+[2]PP!I100</f>
        <v>0</v>
      </c>
      <c r="J66" s="64">
        <f>+[2]PP!J100</f>
        <v>0</v>
      </c>
      <c r="K66" s="64">
        <f>+[2]PP!K100</f>
        <v>0</v>
      </c>
      <c r="L66" s="64">
        <f>+[2]PP!L100</f>
        <v>0</v>
      </c>
      <c r="M66" s="64">
        <f>+[2]PP!M100</f>
        <v>0</v>
      </c>
      <c r="N66" s="64">
        <f>+[2]PP!N100</f>
        <v>0</v>
      </c>
      <c r="O66" s="23">
        <f>SUM(C66:N66)</f>
        <v>0</v>
      </c>
      <c r="P66" s="64">
        <v>0</v>
      </c>
      <c r="Q66" s="64">
        <v>0</v>
      </c>
      <c r="R66" s="65">
        <v>0</v>
      </c>
      <c r="S66" s="65">
        <v>0</v>
      </c>
      <c r="T66" s="65">
        <v>0</v>
      </c>
      <c r="U66" s="65">
        <v>0</v>
      </c>
      <c r="V66" s="65">
        <v>0</v>
      </c>
      <c r="W66" s="65">
        <v>0</v>
      </c>
      <c r="X66" s="65">
        <v>0</v>
      </c>
      <c r="Y66" s="65">
        <v>0</v>
      </c>
      <c r="Z66" s="65">
        <v>0</v>
      </c>
      <c r="AA66" s="65">
        <v>0</v>
      </c>
      <c r="AB66" s="23">
        <f>SUM(P66:AA66)</f>
        <v>0</v>
      </c>
      <c r="AC66" s="23">
        <f>+AB66-O66</f>
        <v>0</v>
      </c>
      <c r="AD66" s="75" t="s">
        <v>38</v>
      </c>
      <c r="AE66" s="19"/>
      <c r="AF66" s="19"/>
      <c r="AG66" s="19"/>
      <c r="AH66" s="19"/>
      <c r="AI66" s="10"/>
      <c r="AJ66" s="10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ht="17.100000000000001" customHeight="1">
      <c r="A67" s="6"/>
      <c r="B67" s="74" t="s">
        <v>79</v>
      </c>
      <c r="C67" s="64">
        <f>+C68+C69</f>
        <v>1230.7</v>
      </c>
      <c r="D67" s="64">
        <f>+D68+D69</f>
        <v>4668.6000000000004</v>
      </c>
      <c r="E67" s="64">
        <f>+E68+E69</f>
        <v>4884.3999999999996</v>
      </c>
      <c r="F67" s="64">
        <f>+F68+F69</f>
        <v>3972.8</v>
      </c>
      <c r="G67" s="64">
        <f t="shared" ref="G67:Y67" si="30">+G68+G69</f>
        <v>2688.6000000000004</v>
      </c>
      <c r="H67" s="64">
        <f t="shared" si="30"/>
        <v>3607.3</v>
      </c>
      <c r="I67" s="64">
        <f t="shared" si="30"/>
        <v>3576.5</v>
      </c>
      <c r="J67" s="64">
        <f t="shared" si="30"/>
        <v>3178</v>
      </c>
      <c r="K67" s="64">
        <f t="shared" si="30"/>
        <v>4167.6000000000004</v>
      </c>
      <c r="L67" s="64">
        <f t="shared" si="30"/>
        <v>2307.8000000000002</v>
      </c>
      <c r="M67" s="64">
        <f t="shared" si="30"/>
        <v>3204</v>
      </c>
      <c r="N67" s="64">
        <f t="shared" si="30"/>
        <v>27728.699999999997</v>
      </c>
      <c r="O67" s="64">
        <f t="shared" si="30"/>
        <v>65215</v>
      </c>
      <c r="P67" s="64">
        <f t="shared" si="30"/>
        <v>2757.2</v>
      </c>
      <c r="Q67" s="64">
        <f t="shared" si="30"/>
        <v>2658.3</v>
      </c>
      <c r="R67" s="64">
        <f t="shared" si="30"/>
        <v>2523.3999999999996</v>
      </c>
      <c r="S67" s="64">
        <f t="shared" si="30"/>
        <v>4024.1000000000004</v>
      </c>
      <c r="T67" s="64">
        <f t="shared" si="30"/>
        <v>4407.2</v>
      </c>
      <c r="U67" s="64">
        <f t="shared" si="30"/>
        <v>1606.8</v>
      </c>
      <c r="V67" s="64">
        <f t="shared" si="30"/>
        <v>1810.3000000000002</v>
      </c>
      <c r="W67" s="64">
        <f t="shared" si="30"/>
        <v>3257.3</v>
      </c>
      <c r="X67" s="64">
        <f t="shared" si="30"/>
        <v>3623.3</v>
      </c>
      <c r="Y67" s="64">
        <f t="shared" si="30"/>
        <v>2244.3000000000002</v>
      </c>
      <c r="Z67" s="64">
        <f>+Z68+Z69</f>
        <v>1634.3999999999999</v>
      </c>
      <c r="AA67" s="64">
        <f>+AA68+AA69</f>
        <v>7256.2</v>
      </c>
      <c r="AB67" s="64">
        <f>+AB68+AB69</f>
        <v>37802.800000000003</v>
      </c>
      <c r="AC67" s="64">
        <f>+AC68+AC69</f>
        <v>-1220.1000000000004</v>
      </c>
      <c r="AD67" s="76">
        <f>+AD68+AD69</f>
        <v>-37.86565803235483</v>
      </c>
      <c r="AE67" s="19"/>
      <c r="AF67" s="19"/>
      <c r="AG67" s="19"/>
      <c r="AH67" s="19"/>
      <c r="AI67" s="10"/>
      <c r="AJ67" s="10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ht="17.100000000000001" customHeight="1">
      <c r="A68" s="6"/>
      <c r="B68" s="77" t="s">
        <v>80</v>
      </c>
      <c r="C68" s="64">
        <f>+[2]PP!C102</f>
        <v>417.6</v>
      </c>
      <c r="D68" s="64">
        <f>+[2]PP!D102</f>
        <v>2367.8000000000002</v>
      </c>
      <c r="E68" s="64">
        <f>+[2]PP!E102</f>
        <v>2550.1999999999998</v>
      </c>
      <c r="F68" s="64">
        <f>+[2]PP!F102</f>
        <v>3350.3</v>
      </c>
      <c r="G68" s="64">
        <f>+[2]PP!G102</f>
        <v>1800.4</v>
      </c>
      <c r="H68" s="64">
        <f>+[2]PP!H102</f>
        <v>2612.6</v>
      </c>
      <c r="I68" s="64">
        <f>+[2]PP!I102</f>
        <v>2934.7</v>
      </c>
      <c r="J68" s="64">
        <f>+[2]PP!J102</f>
        <v>2431.6</v>
      </c>
      <c r="K68" s="64">
        <f>+[2]PP!K102</f>
        <v>2471.9</v>
      </c>
      <c r="L68" s="64">
        <f>+[2]PP!L102</f>
        <v>1886.3</v>
      </c>
      <c r="M68" s="64">
        <f>+[2]PP!M102</f>
        <v>2494.4</v>
      </c>
      <c r="N68" s="64">
        <f>+[2]PP!N102</f>
        <v>2390.1</v>
      </c>
      <c r="O68" s="23">
        <f>SUM(C68:N68)</f>
        <v>27707.9</v>
      </c>
      <c r="P68" s="64">
        <f>+[2]PP!P102</f>
        <v>2696.2</v>
      </c>
      <c r="Q68" s="64">
        <f>+[2]PP!Q102</f>
        <v>2435.8000000000002</v>
      </c>
      <c r="R68" s="64">
        <f>+[2]PP!R102</f>
        <v>2217.6999999999998</v>
      </c>
      <c r="S68" s="64">
        <f>+[2]PP!S102</f>
        <v>3317.9</v>
      </c>
      <c r="T68" s="64">
        <f>+[2]PP!T102</f>
        <v>4024.8</v>
      </c>
      <c r="U68" s="64">
        <f>+[2]PP!U102</f>
        <v>1175</v>
      </c>
      <c r="V68" s="64">
        <f>+[2]PP!V102</f>
        <v>1465.7</v>
      </c>
      <c r="W68" s="64">
        <f>+[2]PP!W102</f>
        <v>2802.5</v>
      </c>
      <c r="X68" s="64">
        <f>+[2]PP!X102</f>
        <v>3086.4</v>
      </c>
      <c r="Y68" s="64">
        <f>+[2]PP!Y102</f>
        <v>1303</v>
      </c>
      <c r="Z68" s="64">
        <f>+[2]PP!Z102</f>
        <v>220.1</v>
      </c>
      <c r="AA68" s="64">
        <f>+[2]PP!AA102</f>
        <v>965</v>
      </c>
      <c r="AB68" s="23">
        <f>SUM(P68:AA68)</f>
        <v>25710.100000000002</v>
      </c>
      <c r="AC68" s="22">
        <v>4206.1000000000004</v>
      </c>
      <c r="AD68" s="24">
        <v>40.110429798880446</v>
      </c>
      <c r="AE68" s="19"/>
      <c r="AF68" s="19"/>
      <c r="AG68" s="19"/>
      <c r="AH68" s="19"/>
      <c r="AI68" s="10"/>
      <c r="AJ68" s="10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1:62" ht="17.100000000000001" customHeight="1">
      <c r="A69" s="6"/>
      <c r="B69" s="77" t="s">
        <v>43</v>
      </c>
      <c r="C69" s="64">
        <f>+[2]PP!C103</f>
        <v>813.1</v>
      </c>
      <c r="D69" s="64">
        <f>+[2]PP!D103</f>
        <v>2300.8000000000002</v>
      </c>
      <c r="E69" s="64">
        <f>+[2]PP!E103</f>
        <v>2334.1999999999998</v>
      </c>
      <c r="F69" s="64">
        <f>+[2]PP!F103</f>
        <v>622.5</v>
      </c>
      <c r="G69" s="64">
        <f>+[2]PP!G103</f>
        <v>888.2</v>
      </c>
      <c r="H69" s="64">
        <f>+[2]PP!H103</f>
        <v>994.7</v>
      </c>
      <c r="I69" s="64">
        <f>+[2]PP!I103</f>
        <v>641.79999999999995</v>
      </c>
      <c r="J69" s="64">
        <f>+[2]PP!J103</f>
        <v>746.4</v>
      </c>
      <c r="K69" s="64">
        <f>+[2]PP!K103</f>
        <v>1695.7</v>
      </c>
      <c r="L69" s="64">
        <f>+[2]PP!L103</f>
        <v>421.5</v>
      </c>
      <c r="M69" s="64">
        <f>+[2]PP!M103</f>
        <v>709.6</v>
      </c>
      <c r="N69" s="64">
        <f>+[2]PP!N103</f>
        <v>25338.6</v>
      </c>
      <c r="O69" s="23">
        <f>SUM(C69:N69)</f>
        <v>37507.1</v>
      </c>
      <c r="P69" s="64">
        <f>+[2]PP!P103</f>
        <v>61</v>
      </c>
      <c r="Q69" s="64">
        <f>+[2]PP!Q103</f>
        <v>222.5</v>
      </c>
      <c r="R69" s="64">
        <f>+[2]PP!R103</f>
        <v>305.7</v>
      </c>
      <c r="S69" s="64">
        <f>+[2]PP!S103</f>
        <v>706.2</v>
      </c>
      <c r="T69" s="64">
        <f>+[2]PP!T103</f>
        <v>382.4</v>
      </c>
      <c r="U69" s="64">
        <f>+[2]PP!U103</f>
        <v>431.8</v>
      </c>
      <c r="V69" s="64">
        <f>+[2]PP!V103</f>
        <v>344.6</v>
      </c>
      <c r="W69" s="64">
        <f>+[2]PP!W103</f>
        <v>454.8</v>
      </c>
      <c r="X69" s="64">
        <f>+[2]PP!X103</f>
        <v>536.9</v>
      </c>
      <c r="Y69" s="64">
        <f>+[2]PP!Y103</f>
        <v>941.3</v>
      </c>
      <c r="Z69" s="64">
        <f>+[2]PP!Z103</f>
        <v>1414.3</v>
      </c>
      <c r="AA69" s="64">
        <f>+[2]PP!AA103</f>
        <v>6291.2</v>
      </c>
      <c r="AB69" s="23">
        <f>SUM(P69:AA69)</f>
        <v>12092.7</v>
      </c>
      <c r="AC69" s="22">
        <v>-5426.2000000000007</v>
      </c>
      <c r="AD69" s="24">
        <v>-77.976087831235276</v>
      </c>
      <c r="AE69" s="19"/>
      <c r="AF69" s="19"/>
      <c r="AG69" s="19"/>
      <c r="AH69" s="19"/>
      <c r="AI69" s="10"/>
      <c r="AJ69" s="10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ht="17.100000000000001" customHeight="1">
      <c r="A70" s="6"/>
      <c r="B70" s="15" t="s">
        <v>81</v>
      </c>
      <c r="C70" s="78">
        <f t="shared" ref="C70:AA70" si="31">+C71</f>
        <v>1.3</v>
      </c>
      <c r="D70" s="78">
        <f t="shared" si="31"/>
        <v>1.3</v>
      </c>
      <c r="E70" s="78">
        <f t="shared" si="31"/>
        <v>0.6</v>
      </c>
      <c r="F70" s="78">
        <f t="shared" si="31"/>
        <v>0.2</v>
      </c>
      <c r="G70" s="78">
        <f t="shared" si="31"/>
        <v>0</v>
      </c>
      <c r="H70" s="78">
        <f t="shared" si="31"/>
        <v>1</v>
      </c>
      <c r="I70" s="78">
        <f t="shared" si="31"/>
        <v>0</v>
      </c>
      <c r="J70" s="78">
        <f t="shared" si="31"/>
        <v>0</v>
      </c>
      <c r="K70" s="78">
        <f t="shared" si="31"/>
        <v>0</v>
      </c>
      <c r="L70" s="78">
        <f t="shared" si="31"/>
        <v>25</v>
      </c>
      <c r="M70" s="78">
        <f t="shared" si="31"/>
        <v>0</v>
      </c>
      <c r="N70" s="78">
        <f t="shared" si="31"/>
        <v>0</v>
      </c>
      <c r="O70" s="78">
        <f t="shared" si="31"/>
        <v>29.4</v>
      </c>
      <c r="P70" s="78">
        <f t="shared" si="31"/>
        <v>2.1</v>
      </c>
      <c r="Q70" s="78">
        <f t="shared" si="31"/>
        <v>5.8</v>
      </c>
      <c r="R70" s="78">
        <f t="shared" si="31"/>
        <v>18</v>
      </c>
      <c r="S70" s="78">
        <f t="shared" si="31"/>
        <v>6.3</v>
      </c>
      <c r="T70" s="78">
        <f t="shared" si="31"/>
        <v>7.2</v>
      </c>
      <c r="U70" s="78">
        <f t="shared" si="31"/>
        <v>3.3</v>
      </c>
      <c r="V70" s="78">
        <f t="shared" si="31"/>
        <v>3</v>
      </c>
      <c r="W70" s="78">
        <f t="shared" si="31"/>
        <v>24.2</v>
      </c>
      <c r="X70" s="78">
        <f t="shared" si="31"/>
        <v>0.5</v>
      </c>
      <c r="Y70" s="78">
        <f t="shared" si="31"/>
        <v>2.2999999999999998</v>
      </c>
      <c r="Z70" s="78">
        <f t="shared" si="31"/>
        <v>1.4</v>
      </c>
      <c r="AA70" s="78">
        <f t="shared" si="31"/>
        <v>4.2</v>
      </c>
      <c r="AB70" s="78">
        <f>SUM(P70:AA70)</f>
        <v>78.3</v>
      </c>
      <c r="AC70" s="78">
        <f>+AB70-O70</f>
        <v>48.9</v>
      </c>
      <c r="AD70" s="59">
        <f>+AC70/O70*100</f>
        <v>166.32653061224488</v>
      </c>
      <c r="AE70" s="19"/>
      <c r="AF70" s="19"/>
      <c r="AG70" s="19"/>
      <c r="AH70" s="19"/>
      <c r="AI70" s="10"/>
      <c r="AJ70" s="10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1:62" ht="17.100000000000001" customHeight="1">
      <c r="A71" s="6"/>
      <c r="B71" s="29" t="s">
        <v>82</v>
      </c>
      <c r="C71" s="65">
        <f>+[2]PP!C105</f>
        <v>1.3</v>
      </c>
      <c r="D71" s="65">
        <f>+[2]PP!D105</f>
        <v>1.3</v>
      </c>
      <c r="E71" s="65">
        <f>+[2]PP!E105</f>
        <v>0.6</v>
      </c>
      <c r="F71" s="65">
        <f>+[2]PP!F105</f>
        <v>0.2</v>
      </c>
      <c r="G71" s="65">
        <f>+[2]PP!G105</f>
        <v>0</v>
      </c>
      <c r="H71" s="65">
        <f>+[2]PP!H105</f>
        <v>1</v>
      </c>
      <c r="I71" s="65">
        <f>+[2]PP!I105</f>
        <v>0</v>
      </c>
      <c r="J71" s="65">
        <f>+[2]PP!J105</f>
        <v>0</v>
      </c>
      <c r="K71" s="65">
        <f>+[2]PP!K105</f>
        <v>0</v>
      </c>
      <c r="L71" s="65">
        <f>+[2]PP!L105</f>
        <v>25</v>
      </c>
      <c r="M71" s="65">
        <f>+[2]PP!M105</f>
        <v>0</v>
      </c>
      <c r="N71" s="65">
        <f>+[2]PP!N105</f>
        <v>0</v>
      </c>
      <c r="O71" s="23">
        <f>SUM(C71:N71)</f>
        <v>29.4</v>
      </c>
      <c r="P71" s="65">
        <f>+[2]PP!P105</f>
        <v>2.1</v>
      </c>
      <c r="Q71" s="65">
        <f>+[2]PP!Q105</f>
        <v>5.8</v>
      </c>
      <c r="R71" s="65">
        <f>+[2]PP!R105</f>
        <v>18</v>
      </c>
      <c r="S71" s="65">
        <f>+[2]PP!S105</f>
        <v>6.3</v>
      </c>
      <c r="T71" s="65">
        <f>+[2]PP!T105</f>
        <v>7.2</v>
      </c>
      <c r="U71" s="65">
        <f>+[2]PP!U105</f>
        <v>3.3</v>
      </c>
      <c r="V71" s="65">
        <f>+[2]PP!V105</f>
        <v>3</v>
      </c>
      <c r="W71" s="65">
        <f>+[2]PP!W105</f>
        <v>24.2</v>
      </c>
      <c r="X71" s="65">
        <f>+[2]PP!X105</f>
        <v>0.5</v>
      </c>
      <c r="Y71" s="65">
        <f>+[2]PP!Y105</f>
        <v>2.2999999999999998</v>
      </c>
      <c r="Z71" s="65">
        <f>+[2]PP!Z105</f>
        <v>1.4</v>
      </c>
      <c r="AA71" s="65">
        <f>+[2]PP!AA105</f>
        <v>4.2</v>
      </c>
      <c r="AB71" s="23">
        <f>SUM(P71:AA71)</f>
        <v>78.3</v>
      </c>
      <c r="AC71" s="22">
        <v>-5426.2000000000007</v>
      </c>
      <c r="AD71" s="24">
        <v>-77.976087831235276</v>
      </c>
      <c r="AE71" s="19"/>
      <c r="AF71" s="19"/>
      <c r="AG71" s="19"/>
      <c r="AH71" s="19"/>
      <c r="AI71" s="10"/>
      <c r="AJ71" s="10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ht="17.100000000000001" customHeight="1" thickBot="1">
      <c r="A72" s="6"/>
      <c r="B72" s="79" t="s">
        <v>83</v>
      </c>
      <c r="C72" s="80">
        <f>+C70+C55+C54+C53</f>
        <v>1589.3999999999999</v>
      </c>
      <c r="D72" s="80">
        <f>+D70+D55+D54+D53</f>
        <v>5506.8</v>
      </c>
      <c r="E72" s="80">
        <f>+E70+E55+E54+E53</f>
        <v>15411.300000000001</v>
      </c>
      <c r="F72" s="80">
        <f>+F70+F55+F54+F53</f>
        <v>50299.299999999996</v>
      </c>
      <c r="G72" s="80">
        <f t="shared" ref="G72:Y72" si="32">+G70+G55+G54+G53</f>
        <v>10217.6</v>
      </c>
      <c r="H72" s="80">
        <f t="shared" si="32"/>
        <v>11038</v>
      </c>
      <c r="I72" s="80">
        <f t="shared" si="32"/>
        <v>7312.2999999999993</v>
      </c>
      <c r="J72" s="80">
        <f t="shared" si="32"/>
        <v>5900.8</v>
      </c>
      <c r="K72" s="80">
        <f t="shared" si="32"/>
        <v>5000.7000000000007</v>
      </c>
      <c r="L72" s="80">
        <f t="shared" si="32"/>
        <v>24759.7</v>
      </c>
      <c r="M72" s="80">
        <f t="shared" si="32"/>
        <v>4124.8</v>
      </c>
      <c r="N72" s="80">
        <f t="shared" si="32"/>
        <v>30744</v>
      </c>
      <c r="O72" s="80">
        <f t="shared" si="32"/>
        <v>171904.69999999998</v>
      </c>
      <c r="P72" s="80">
        <f t="shared" si="32"/>
        <v>3756.4999999999995</v>
      </c>
      <c r="Q72" s="80">
        <f t="shared" si="32"/>
        <v>3881.7000000000003</v>
      </c>
      <c r="R72" s="80">
        <f t="shared" si="32"/>
        <v>4146.9999999999991</v>
      </c>
      <c r="S72" s="80">
        <f t="shared" si="32"/>
        <v>61482.1</v>
      </c>
      <c r="T72" s="80">
        <f t="shared" si="32"/>
        <v>5271.4</v>
      </c>
      <c r="U72" s="80">
        <f t="shared" si="32"/>
        <v>2401.4</v>
      </c>
      <c r="V72" s="80">
        <f t="shared" si="32"/>
        <v>39907.4</v>
      </c>
      <c r="W72" s="80">
        <f t="shared" si="32"/>
        <v>14841.900000000001</v>
      </c>
      <c r="X72" s="80">
        <f t="shared" si="32"/>
        <v>9227.6</v>
      </c>
      <c r="Y72" s="80">
        <f t="shared" si="32"/>
        <v>3534.1000000000004</v>
      </c>
      <c r="Z72" s="80">
        <f>+Z70+Z55+Z54+Z53</f>
        <v>2717.4</v>
      </c>
      <c r="AA72" s="80">
        <f>+AA70+AA55+AA54+AA53</f>
        <v>10528.300000000001</v>
      </c>
      <c r="AB72" s="80">
        <f>+AB70+AB55+AB54+AB53</f>
        <v>161696.80000000002</v>
      </c>
      <c r="AC72" s="80">
        <f t="shared" si="4"/>
        <v>-10207.899999999965</v>
      </c>
      <c r="AD72" s="81">
        <f>+AC72/O72*100</f>
        <v>-5.9381157117868018</v>
      </c>
      <c r="AE72" s="19"/>
      <c r="AF72" s="19"/>
      <c r="AG72" s="19"/>
      <c r="AH72" s="19"/>
      <c r="AI72" s="10"/>
      <c r="AJ72" s="10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1:62" ht="17.100000000000001" customHeight="1" thickTop="1">
      <c r="A73" s="6"/>
      <c r="B73" s="82" t="s">
        <v>84</v>
      </c>
      <c r="C73" s="83">
        <v>162.9</v>
      </c>
      <c r="D73" s="83">
        <v>169.1</v>
      </c>
      <c r="E73" s="83">
        <v>162.1</v>
      </c>
      <c r="F73" s="83">
        <v>171.8</v>
      </c>
      <c r="G73" s="83">
        <v>174.9</v>
      </c>
      <c r="H73" s="83">
        <v>168.7</v>
      </c>
      <c r="I73" s="83">
        <v>189</v>
      </c>
      <c r="J73" s="83">
        <v>177</v>
      </c>
      <c r="K73" s="83">
        <v>172.2</v>
      </c>
      <c r="L73" s="83">
        <v>172.2</v>
      </c>
      <c r="M73" s="83">
        <v>172.2</v>
      </c>
      <c r="N73" s="83">
        <v>174.4</v>
      </c>
      <c r="O73" s="83">
        <f>SUM(C73:N73)</f>
        <v>2066.5</v>
      </c>
      <c r="P73" s="83">
        <v>179.6</v>
      </c>
      <c r="Q73" s="83">
        <v>181.2</v>
      </c>
      <c r="R73" s="83">
        <v>216.6</v>
      </c>
      <c r="S73" s="83">
        <v>189.1</v>
      </c>
      <c r="T73" s="83">
        <v>181.4</v>
      </c>
      <c r="U73" s="83">
        <v>344.2</v>
      </c>
      <c r="V73" s="83">
        <v>205.7</v>
      </c>
      <c r="W73" s="83">
        <v>193.6</v>
      </c>
      <c r="X73" s="83">
        <v>207.2</v>
      </c>
      <c r="Y73" s="83">
        <v>201.4</v>
      </c>
      <c r="Z73" s="83">
        <v>199.4</v>
      </c>
      <c r="AA73" s="83">
        <v>214.2</v>
      </c>
      <c r="AB73" s="83">
        <f>SUM(P73:AA73)</f>
        <v>2513.6</v>
      </c>
      <c r="AC73" s="83">
        <f>+AB73-O73</f>
        <v>447.09999999999991</v>
      </c>
      <c r="AD73" s="84">
        <f>+AC73/O73*100</f>
        <v>21.635615775465759</v>
      </c>
      <c r="AE73" s="19"/>
      <c r="AF73" s="19"/>
      <c r="AG73" s="19"/>
      <c r="AH73" s="19"/>
      <c r="AI73" s="10"/>
      <c r="AJ73" s="10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1:62" ht="17.100000000000001" customHeight="1" thickBot="1">
      <c r="A74" s="6"/>
      <c r="B74" s="85" t="s">
        <v>85</v>
      </c>
      <c r="C74" s="86">
        <v>0</v>
      </c>
      <c r="D74" s="86">
        <v>14.5</v>
      </c>
      <c r="E74" s="86">
        <v>0</v>
      </c>
      <c r="F74" s="86">
        <v>0</v>
      </c>
      <c r="G74" s="86">
        <v>0</v>
      </c>
      <c r="H74" s="86">
        <v>0</v>
      </c>
      <c r="I74" s="86">
        <v>0</v>
      </c>
      <c r="J74" s="86">
        <v>0</v>
      </c>
      <c r="K74" s="86">
        <v>17.8</v>
      </c>
      <c r="L74" s="86">
        <v>17.8</v>
      </c>
      <c r="M74" s="86">
        <v>17.8</v>
      </c>
      <c r="N74" s="86">
        <v>0</v>
      </c>
      <c r="O74" s="86">
        <f>SUM(C74:N74)</f>
        <v>67.899999999999991</v>
      </c>
      <c r="P74" s="86">
        <v>0</v>
      </c>
      <c r="Q74" s="86">
        <v>0</v>
      </c>
      <c r="R74" s="86">
        <v>0</v>
      </c>
      <c r="S74" s="86">
        <v>0</v>
      </c>
      <c r="T74" s="86">
        <v>0</v>
      </c>
      <c r="U74" s="86">
        <v>0</v>
      </c>
      <c r="V74" s="86">
        <v>0</v>
      </c>
      <c r="W74" s="86">
        <v>0</v>
      </c>
      <c r="X74" s="86">
        <v>0</v>
      </c>
      <c r="Y74" s="86">
        <v>0</v>
      </c>
      <c r="Z74" s="86">
        <v>0</v>
      </c>
      <c r="AA74" s="86">
        <v>0</v>
      </c>
      <c r="AB74" s="86">
        <f>SUM(P74:AA74)</f>
        <v>0</v>
      </c>
      <c r="AC74" s="86">
        <f t="shared" si="4"/>
        <v>-67.899999999999991</v>
      </c>
      <c r="AD74" s="87">
        <f>+AC74/O74*100</f>
        <v>-100</v>
      </c>
      <c r="AE74" s="19"/>
      <c r="AF74" s="19"/>
      <c r="AG74" s="19"/>
      <c r="AH74" s="19"/>
      <c r="AI74" s="10"/>
      <c r="AJ74" s="10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1:62" ht="15" customHeight="1" thickTop="1">
      <c r="A75" s="6"/>
      <c r="B75" s="88" t="s">
        <v>86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10"/>
      <c r="AF75" s="10"/>
      <c r="AG75" s="10"/>
      <c r="AH75" s="10"/>
      <c r="AI75" s="10"/>
      <c r="AJ75" s="10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ht="11.25" customHeight="1">
      <c r="A76" s="6"/>
      <c r="B76" s="90" t="s">
        <v>87</v>
      </c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10"/>
      <c r="AF76" s="10"/>
      <c r="AG76" s="10"/>
      <c r="AH76" s="10"/>
      <c r="AI76" s="10"/>
      <c r="AJ76" s="10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1:62" ht="13.5" customHeight="1">
      <c r="A77" s="6"/>
      <c r="B77" s="91" t="s">
        <v>89</v>
      </c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10"/>
      <c r="AF77" s="10"/>
      <c r="AG77" s="10"/>
      <c r="AH77" s="10"/>
      <c r="AI77" s="10"/>
      <c r="AJ77" s="10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ht="23.25" customHeight="1">
      <c r="A78" s="6"/>
      <c r="B78" s="93" t="s">
        <v>88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9"/>
      <c r="AC78" s="10"/>
      <c r="AD78" s="10"/>
      <c r="AE78" s="94"/>
      <c r="AF78" s="94"/>
      <c r="AG78" s="10"/>
      <c r="AH78" s="10"/>
      <c r="AI78" s="10"/>
      <c r="AJ78" s="10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1:62" ht="17.25" customHeight="1">
      <c r="A79" s="6"/>
      <c r="B79" s="95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89"/>
      <c r="AC79" s="96"/>
      <c r="AD79" s="96"/>
      <c r="AE79" s="10"/>
      <c r="AF79" s="10"/>
      <c r="AG79" s="10"/>
      <c r="AH79" s="10"/>
      <c r="AI79" s="10"/>
      <c r="AJ79" s="10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1:62">
      <c r="A80" s="6"/>
      <c r="B80" s="97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10"/>
      <c r="AF80" s="10"/>
      <c r="AG80" s="10"/>
      <c r="AH80" s="10"/>
      <c r="AI80" s="10"/>
      <c r="AJ80" s="10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1:62">
      <c r="A81" s="6"/>
      <c r="B81" s="99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"/>
      <c r="AF81" s="10"/>
      <c r="AG81" s="10"/>
      <c r="AH81" s="10"/>
      <c r="AI81" s="10"/>
      <c r="AJ81" s="10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1:62">
      <c r="A82" s="6"/>
      <c r="B82" s="99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"/>
      <c r="AF82" s="10"/>
      <c r="AG82" s="10"/>
      <c r="AH82" s="10"/>
      <c r="AI82" s="10"/>
      <c r="AJ82" s="10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62">
      <c r="A83" s="6"/>
      <c r="B83" s="9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>
      <c r="B84" s="9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1:62" ht="14.25">
      <c r="B85" s="1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1:62">
      <c r="B86" s="1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1:62">
      <c r="B87" s="10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>
      <c r="B88" s="10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1:62">
      <c r="B89" s="10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>
      <c r="B90" s="10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1:62">
      <c r="B91" s="10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1:6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1:6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2:62">
      <c r="B97" s="10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2:62">
      <c r="B98" s="10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2:6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2:62">
      <c r="B100" s="10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2:62">
      <c r="B101" s="10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2:62">
      <c r="B102" s="10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2:6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2:62">
      <c r="B104" s="104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2:62">
      <c r="B105" s="10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2:62">
      <c r="B106" s="10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2:6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2:62">
      <c r="B108" s="10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2:62">
      <c r="B109" s="104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2:62">
      <c r="B110" s="104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2:62">
      <c r="B111" s="104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2:6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2:6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2:6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2:6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2:6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2:6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2:6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2:6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2:6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2:6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2:6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2:6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2:6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2:6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2:6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2:6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2:6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2:6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2:6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2:6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2:6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2:6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2:6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2:6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2:6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2:6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2:6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2:6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2:6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2:6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2:6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2:6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2:6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2:6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2:6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2:6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2:6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2:6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2:6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2:6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2:6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2:6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2:6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2:6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2:6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2:6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2:6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2:6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2:6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2:6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2:6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2:6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2:6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2:6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2:6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2:6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2:6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2:6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2:6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2:6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2:6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2:6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2:6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2:6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2:6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2:6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2:6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2:6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2:6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2:6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2:6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2:6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2:6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2:6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2:6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2:6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2:6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2:6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2:6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2:6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2:6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2:6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2:6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2:6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2:6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2:6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2:6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2:6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2:6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2:6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2:6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2:6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2:6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2:6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2:6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2:6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2:6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2:6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2:6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2:6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2:6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2:6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2:6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2:6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2:6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2:6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2:6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2:6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2:6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2:6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2:6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2:6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2:6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2:6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2:6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2:6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2:6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2:6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2:6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2:6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2:6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2:6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2:6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2:6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2:6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2:6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2:6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2:6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2:6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2:6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2:6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2:6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2:6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2:6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2:6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2:6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2:6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2:6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2:6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2:6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2:6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2:6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2:6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2:6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2:6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2:6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2:6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2:6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2:6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1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2:6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1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2:6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1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2:6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1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2:6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1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2:6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1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2:6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1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2:6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1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2:6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1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2:6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1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2:6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1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2:6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1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2:6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1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2:6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1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2:6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2:6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1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2:6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1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2:6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1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2:6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1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2:6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1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2:6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2:6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1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2:6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1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2:6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1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2:6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2:6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1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2:6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1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2:6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1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2:6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1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2:6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1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2:6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2:6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1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2:6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1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2:6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1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2:6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1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2:6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1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2:6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1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2:6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1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2:6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1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2:6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1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2:6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1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2:6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1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2:6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1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2:6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1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2:6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1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2:6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1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2:6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1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2:6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1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2:6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1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2:6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1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2:6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1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2:6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1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2:6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1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2:6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1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2:6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1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2:6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1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2:6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1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2:6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1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2:6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1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2:6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1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2:6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1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2:6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1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2:6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1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2:6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1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2:6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1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2:6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1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2:6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1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2:6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1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2:6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1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TESORERIA</vt:lpstr>
      <vt:lpstr>TESORERIA!Print_Area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emorales</cp:lastModifiedBy>
  <dcterms:created xsi:type="dcterms:W3CDTF">2015-02-24T15:51:33Z</dcterms:created>
  <dcterms:modified xsi:type="dcterms:W3CDTF">2015-02-26T22:06:13Z</dcterms:modified>
</cp:coreProperties>
</file>