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3\INGRESOS PARA INTERNET 2023\"/>
    </mc:Choice>
  </mc:AlternateContent>
  <xr:revisionPtr revIDLastSave="0" documentId="13_ncr:1_{93F8787D-D922-4C5E-8728-A147D2676FE4}" xr6:coauthVersionLast="47" xr6:coauthVersionMax="47" xr10:uidLastSave="{00000000-0000-0000-0000-000000000000}"/>
  <bookViews>
    <workbookView xWindow="-120" yWindow="-120" windowWidth="29040" windowHeight="15840" xr2:uid="{78A0942B-C601-4AB2-9586-9368652B05A7}"/>
  </bookViews>
  <sheets>
    <sheet name="DGII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DGII!$B$4:$AD$71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DGII!$4:$8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0" i="1" l="1"/>
  <c r="AC70" i="1" s="1"/>
  <c r="AD70" i="1" s="1"/>
  <c r="O70" i="1"/>
  <c r="AA69" i="1"/>
  <c r="Z69" i="1"/>
  <c r="Z66" i="1" s="1"/>
  <c r="Y69" i="1"/>
  <c r="X69" i="1"/>
  <c r="W69" i="1"/>
  <c r="V69" i="1"/>
  <c r="V66" i="1" s="1"/>
  <c r="U69" i="1"/>
  <c r="T69" i="1"/>
  <c r="T66" i="1" s="1"/>
  <c r="S69" i="1"/>
  <c r="R69" i="1"/>
  <c r="Q69" i="1"/>
  <c r="P69" i="1"/>
  <c r="AB69" i="1" s="1"/>
  <c r="AC69" i="1" s="1"/>
  <c r="AD69" i="1" s="1"/>
  <c r="O69" i="1"/>
  <c r="AB68" i="1"/>
  <c r="N68" i="1"/>
  <c r="M68" i="1"/>
  <c r="L68" i="1"/>
  <c r="K68" i="1"/>
  <c r="K66" i="1" s="1"/>
  <c r="J68" i="1"/>
  <c r="J66" i="1" s="1"/>
  <c r="I68" i="1"/>
  <c r="H68" i="1"/>
  <c r="G68" i="1"/>
  <c r="F68" i="1"/>
  <c r="E68" i="1"/>
  <c r="E66" i="1" s="1"/>
  <c r="D68" i="1"/>
  <c r="D66" i="1" s="1"/>
  <c r="C68" i="1"/>
  <c r="O68" i="1" s="1"/>
  <c r="AB67" i="1"/>
  <c r="O67" i="1"/>
  <c r="AC67" i="1" s="1"/>
  <c r="AD67" i="1" s="1"/>
  <c r="AA66" i="1"/>
  <c r="Y66" i="1"/>
  <c r="X66" i="1"/>
  <c r="W66" i="1"/>
  <c r="U66" i="1"/>
  <c r="S66" i="1"/>
  <c r="R66" i="1"/>
  <c r="Q66" i="1"/>
  <c r="N66" i="1"/>
  <c r="M66" i="1"/>
  <c r="L66" i="1"/>
  <c r="I66" i="1"/>
  <c r="H66" i="1"/>
  <c r="G66" i="1"/>
  <c r="F66" i="1"/>
  <c r="C66" i="1"/>
  <c r="AA64" i="1"/>
  <c r="Z64" i="1"/>
  <c r="Y64" i="1"/>
  <c r="X64" i="1"/>
  <c r="W64" i="1"/>
  <c r="V64" i="1"/>
  <c r="U64" i="1"/>
  <c r="T64" i="1"/>
  <c r="S64" i="1"/>
  <c r="R64" i="1"/>
  <c r="Q64" i="1"/>
  <c r="O64" i="1"/>
  <c r="Z63" i="1"/>
  <c r="Y63" i="1"/>
  <c r="X63" i="1"/>
  <c r="W63" i="1"/>
  <c r="V63" i="1"/>
  <c r="T63" i="1"/>
  <c r="S63" i="1"/>
  <c r="R63" i="1"/>
  <c r="AB63" i="1" s="1"/>
  <c r="Q63" i="1"/>
  <c r="O63" i="1"/>
  <c r="AB62" i="1"/>
  <c r="O62" i="1"/>
  <c r="AC62" i="1" s="1"/>
  <c r="AD62" i="1" s="1"/>
  <c r="AC61" i="1"/>
  <c r="AD61" i="1" s="1"/>
  <c r="AB61" i="1"/>
  <c r="AB59" i="1" s="1"/>
  <c r="O61" i="1"/>
  <c r="AB60" i="1"/>
  <c r="O60" i="1"/>
  <c r="AC60" i="1" s="1"/>
  <c r="AD60" i="1" s="1"/>
  <c r="AA59" i="1"/>
  <c r="AA58" i="1" s="1"/>
  <c r="AA57" i="1" s="1"/>
  <c r="Z59" i="1"/>
  <c r="Y59" i="1"/>
  <c r="X59" i="1"/>
  <c r="X58" i="1" s="1"/>
  <c r="X57" i="1" s="1"/>
  <c r="W59" i="1"/>
  <c r="V59" i="1"/>
  <c r="U59" i="1"/>
  <c r="U58" i="1" s="1"/>
  <c r="U57" i="1" s="1"/>
  <c r="T59" i="1"/>
  <c r="S59" i="1"/>
  <c r="R59" i="1"/>
  <c r="R58" i="1" s="1"/>
  <c r="R57" i="1" s="1"/>
  <c r="Q59" i="1"/>
  <c r="P59" i="1"/>
  <c r="O59" i="1"/>
  <c r="O58" i="1" s="1"/>
  <c r="O57" i="1" s="1"/>
  <c r="N59" i="1"/>
  <c r="M59" i="1"/>
  <c r="L59" i="1"/>
  <c r="L58" i="1" s="1"/>
  <c r="L57" i="1" s="1"/>
  <c r="K59" i="1"/>
  <c r="J59" i="1"/>
  <c r="I59" i="1"/>
  <c r="I58" i="1" s="1"/>
  <c r="I57" i="1" s="1"/>
  <c r="H59" i="1"/>
  <c r="G59" i="1"/>
  <c r="F59" i="1"/>
  <c r="F58" i="1" s="1"/>
  <c r="F57" i="1" s="1"/>
  <c r="E59" i="1"/>
  <c r="D59" i="1"/>
  <c r="C59" i="1"/>
  <c r="C58" i="1" s="1"/>
  <c r="C57" i="1" s="1"/>
  <c r="Z58" i="1"/>
  <c r="Y58" i="1"/>
  <c r="Y57" i="1" s="1"/>
  <c r="W58" i="1"/>
  <c r="V58" i="1"/>
  <c r="V57" i="1" s="1"/>
  <c r="T58" i="1"/>
  <c r="S58" i="1"/>
  <c r="S57" i="1" s="1"/>
  <c r="Q58" i="1"/>
  <c r="P58" i="1"/>
  <c r="P57" i="1" s="1"/>
  <c r="N58" i="1"/>
  <c r="M58" i="1"/>
  <c r="M57" i="1" s="1"/>
  <c r="K58" i="1"/>
  <c r="J58" i="1"/>
  <c r="J57" i="1" s="1"/>
  <c r="H58" i="1"/>
  <c r="G58" i="1"/>
  <c r="G57" i="1" s="1"/>
  <c r="E58" i="1"/>
  <c r="D58" i="1"/>
  <c r="D57" i="1" s="1"/>
  <c r="Z57" i="1"/>
  <c r="W57" i="1"/>
  <c r="T57" i="1"/>
  <c r="Q57" i="1"/>
  <c r="N57" i="1"/>
  <c r="K57" i="1"/>
  <c r="H57" i="1"/>
  <c r="E57" i="1"/>
  <c r="AA56" i="1"/>
  <c r="Z56" i="1"/>
  <c r="Y56" i="1"/>
  <c r="X56" i="1"/>
  <c r="W56" i="1"/>
  <c r="V56" i="1"/>
  <c r="U56" i="1"/>
  <c r="S56" i="1"/>
  <c r="R56" i="1"/>
  <c r="Q56" i="1"/>
  <c r="AB56" i="1" s="1"/>
  <c r="N56" i="1"/>
  <c r="M56" i="1"/>
  <c r="L56" i="1"/>
  <c r="K56" i="1"/>
  <c r="J56" i="1"/>
  <c r="I56" i="1"/>
  <c r="H56" i="1"/>
  <c r="G56" i="1"/>
  <c r="F56" i="1"/>
  <c r="E56" i="1"/>
  <c r="D56" i="1"/>
  <c r="C56" i="1"/>
  <c r="O56" i="1" s="1"/>
  <c r="AA55" i="1"/>
  <c r="Z55" i="1"/>
  <c r="Z53" i="1" s="1"/>
  <c r="Z49" i="1" s="1"/>
  <c r="Y55" i="1"/>
  <c r="X55" i="1"/>
  <c r="W55" i="1"/>
  <c r="V55" i="1"/>
  <c r="U55" i="1"/>
  <c r="T55" i="1"/>
  <c r="T53" i="1" s="1"/>
  <c r="T49" i="1" s="1"/>
  <c r="S55" i="1"/>
  <c r="R55" i="1"/>
  <c r="Q55" i="1"/>
  <c r="P55" i="1"/>
  <c r="AB55" i="1" s="1"/>
  <c r="AC55" i="1" s="1"/>
  <c r="AD55" i="1" s="1"/>
  <c r="O55" i="1"/>
  <c r="AA54" i="1"/>
  <c r="AA53" i="1" s="1"/>
  <c r="Z54" i="1"/>
  <c r="Y54" i="1"/>
  <c r="X54" i="1"/>
  <c r="X53" i="1" s="1"/>
  <c r="W54" i="1"/>
  <c r="V54" i="1"/>
  <c r="U54" i="1"/>
  <c r="U53" i="1" s="1"/>
  <c r="T54" i="1"/>
  <c r="S54" i="1"/>
  <c r="R54" i="1"/>
  <c r="R53" i="1" s="1"/>
  <c r="Q54" i="1"/>
  <c r="P54" i="1"/>
  <c r="AB54" i="1" s="1"/>
  <c r="N54" i="1"/>
  <c r="M54" i="1"/>
  <c r="L54" i="1"/>
  <c r="L53" i="1" s="1"/>
  <c r="K54" i="1"/>
  <c r="J54" i="1"/>
  <c r="I54" i="1"/>
  <c r="I53" i="1" s="1"/>
  <c r="H54" i="1"/>
  <c r="G54" i="1"/>
  <c r="F54" i="1"/>
  <c r="F53" i="1" s="1"/>
  <c r="E54" i="1"/>
  <c r="D54" i="1"/>
  <c r="C54" i="1"/>
  <c r="O54" i="1" s="1"/>
  <c r="O53" i="1" s="1"/>
  <c r="Y53" i="1"/>
  <c r="Y49" i="1" s="1"/>
  <c r="W53" i="1"/>
  <c r="W49" i="1" s="1"/>
  <c r="V53" i="1"/>
  <c r="S53" i="1"/>
  <c r="S49" i="1" s="1"/>
  <c r="Q53" i="1"/>
  <c r="Q49" i="1" s="1"/>
  <c r="P53" i="1"/>
  <c r="N53" i="1"/>
  <c r="M53" i="1"/>
  <c r="M49" i="1" s="1"/>
  <c r="K53" i="1"/>
  <c r="K49" i="1" s="1"/>
  <c r="J53" i="1"/>
  <c r="H53" i="1"/>
  <c r="G53" i="1"/>
  <c r="G49" i="1" s="1"/>
  <c r="E53" i="1"/>
  <c r="E49" i="1" s="1"/>
  <c r="D53" i="1"/>
  <c r="AB52" i="1"/>
  <c r="AB50" i="1" s="1"/>
  <c r="O52" i="1"/>
  <c r="AD51" i="1"/>
  <c r="AC51" i="1"/>
  <c r="AB51" i="1"/>
  <c r="O51" i="1"/>
  <c r="AA50" i="1"/>
  <c r="AA49" i="1" s="1"/>
  <c r="Z50" i="1"/>
  <c r="Y50" i="1"/>
  <c r="X50" i="1"/>
  <c r="W50" i="1"/>
  <c r="V50" i="1"/>
  <c r="U50" i="1"/>
  <c r="U49" i="1" s="1"/>
  <c r="T50" i="1"/>
  <c r="S50" i="1"/>
  <c r="R50" i="1"/>
  <c r="Q50" i="1"/>
  <c r="P50" i="1"/>
  <c r="O50" i="1"/>
  <c r="N50" i="1"/>
  <c r="M50" i="1"/>
  <c r="L50" i="1"/>
  <c r="K50" i="1"/>
  <c r="J50" i="1"/>
  <c r="I50" i="1"/>
  <c r="I49" i="1" s="1"/>
  <c r="H50" i="1"/>
  <c r="G50" i="1"/>
  <c r="F50" i="1"/>
  <c r="E50" i="1"/>
  <c r="D50" i="1"/>
  <c r="C50" i="1"/>
  <c r="V49" i="1"/>
  <c r="P49" i="1"/>
  <c r="N49" i="1"/>
  <c r="J49" i="1"/>
  <c r="H49" i="1"/>
  <c r="D49" i="1"/>
  <c r="AA48" i="1"/>
  <c r="Z48" i="1"/>
  <c r="Y48" i="1"/>
  <c r="X48" i="1"/>
  <c r="W48" i="1"/>
  <c r="V48" i="1"/>
  <c r="U48" i="1"/>
  <c r="T48" i="1"/>
  <c r="S48" i="1"/>
  <c r="R48" i="1"/>
  <c r="Q48" i="1"/>
  <c r="AB48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AA47" i="1"/>
  <c r="Z47" i="1"/>
  <c r="Y47" i="1"/>
  <c r="X47" i="1"/>
  <c r="W47" i="1"/>
  <c r="V47" i="1"/>
  <c r="U47" i="1"/>
  <c r="T47" i="1"/>
  <c r="S47" i="1"/>
  <c r="R47" i="1"/>
  <c r="Q47" i="1"/>
  <c r="P47" i="1"/>
  <c r="AB47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AB46" i="1"/>
  <c r="O46" i="1"/>
  <c r="AC46" i="1" s="1"/>
  <c r="AD46" i="1" s="1"/>
  <c r="AA45" i="1"/>
  <c r="Z45" i="1"/>
  <c r="Y45" i="1"/>
  <c r="Y44" i="1" s="1"/>
  <c r="X45" i="1"/>
  <c r="W45" i="1"/>
  <c r="V45" i="1"/>
  <c r="V44" i="1" s="1"/>
  <c r="U45" i="1"/>
  <c r="T45" i="1"/>
  <c r="S45" i="1"/>
  <c r="S44" i="1" s="1"/>
  <c r="R45" i="1"/>
  <c r="Q45" i="1"/>
  <c r="P45" i="1"/>
  <c r="P44" i="1" s="1"/>
  <c r="N45" i="1"/>
  <c r="M45" i="1"/>
  <c r="M44" i="1" s="1"/>
  <c r="L45" i="1"/>
  <c r="K45" i="1"/>
  <c r="J45" i="1"/>
  <c r="J44" i="1" s="1"/>
  <c r="I45" i="1"/>
  <c r="H45" i="1"/>
  <c r="G45" i="1"/>
  <c r="G44" i="1" s="1"/>
  <c r="F45" i="1"/>
  <c r="E45" i="1"/>
  <c r="D45" i="1"/>
  <c r="D44" i="1" s="1"/>
  <c r="C45" i="1"/>
  <c r="O45" i="1" s="1"/>
  <c r="O44" i="1" s="1"/>
  <c r="AA44" i="1"/>
  <c r="Z44" i="1"/>
  <c r="X44" i="1"/>
  <c r="W44" i="1"/>
  <c r="U44" i="1"/>
  <c r="T44" i="1"/>
  <c r="R44" i="1"/>
  <c r="Q44" i="1"/>
  <c r="N44" i="1"/>
  <c r="L44" i="1"/>
  <c r="K44" i="1"/>
  <c r="I44" i="1"/>
  <c r="H44" i="1"/>
  <c r="F44" i="1"/>
  <c r="E44" i="1"/>
  <c r="C44" i="1"/>
  <c r="AB43" i="1"/>
  <c r="O43" i="1"/>
  <c r="AC43" i="1" s="1"/>
  <c r="AD43" i="1" s="1"/>
  <c r="AA42" i="1"/>
  <c r="Z42" i="1"/>
  <c r="Y42" i="1"/>
  <c r="Y38" i="1" s="1"/>
  <c r="Y26" i="1" s="1"/>
  <c r="X42" i="1"/>
  <c r="W42" i="1"/>
  <c r="V42" i="1"/>
  <c r="U42" i="1"/>
  <c r="T42" i="1"/>
  <c r="S42" i="1"/>
  <c r="S38" i="1" s="1"/>
  <c r="S26" i="1" s="1"/>
  <c r="R42" i="1"/>
  <c r="P42" i="1"/>
  <c r="AB42" i="1" s="1"/>
  <c r="N42" i="1"/>
  <c r="M42" i="1"/>
  <c r="L42" i="1"/>
  <c r="K42" i="1"/>
  <c r="J42" i="1"/>
  <c r="I42" i="1"/>
  <c r="H42" i="1"/>
  <c r="G42" i="1"/>
  <c r="F42" i="1"/>
  <c r="E42" i="1"/>
  <c r="D42" i="1"/>
  <c r="C42" i="1"/>
  <c r="AA41" i="1"/>
  <c r="Z41" i="1"/>
  <c r="Y41" i="1"/>
  <c r="X41" i="1"/>
  <c r="W41" i="1"/>
  <c r="V41" i="1"/>
  <c r="V38" i="1" s="1"/>
  <c r="U41" i="1"/>
  <c r="T41" i="1"/>
  <c r="S41" i="1"/>
  <c r="R41" i="1"/>
  <c r="Q41" i="1"/>
  <c r="P41" i="1"/>
  <c r="AB41" i="1" s="1"/>
  <c r="AC41" i="1" s="1"/>
  <c r="AD41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AA40" i="1"/>
  <c r="Z40" i="1"/>
  <c r="Y40" i="1"/>
  <c r="X40" i="1"/>
  <c r="W40" i="1"/>
  <c r="W38" i="1" s="1"/>
  <c r="W26" i="1" s="1"/>
  <c r="V40" i="1"/>
  <c r="U40" i="1"/>
  <c r="T40" i="1"/>
  <c r="T38" i="1" s="1"/>
  <c r="S40" i="1"/>
  <c r="R40" i="1"/>
  <c r="Q40" i="1"/>
  <c r="Q38" i="1" s="1"/>
  <c r="Q26" i="1" s="1"/>
  <c r="P40" i="1"/>
  <c r="N40" i="1"/>
  <c r="M40" i="1"/>
  <c r="L40" i="1"/>
  <c r="K40" i="1"/>
  <c r="K38" i="1" s="1"/>
  <c r="K26" i="1" s="1"/>
  <c r="J40" i="1"/>
  <c r="I40" i="1"/>
  <c r="H40" i="1"/>
  <c r="G40" i="1"/>
  <c r="F40" i="1"/>
  <c r="E40" i="1"/>
  <c r="E38" i="1" s="1"/>
  <c r="E26" i="1" s="1"/>
  <c r="D40" i="1"/>
  <c r="C40" i="1"/>
  <c r="AA39" i="1"/>
  <c r="AA38" i="1" s="1"/>
  <c r="AA26" i="1" s="1"/>
  <c r="Z39" i="1"/>
  <c r="Y39" i="1"/>
  <c r="X39" i="1"/>
  <c r="W39" i="1"/>
  <c r="V39" i="1"/>
  <c r="U39" i="1"/>
  <c r="U38" i="1" s="1"/>
  <c r="U26" i="1" s="1"/>
  <c r="T39" i="1"/>
  <c r="S39" i="1"/>
  <c r="R39" i="1"/>
  <c r="Q39" i="1"/>
  <c r="P39" i="1"/>
  <c r="P38" i="1" s="1"/>
  <c r="P26" i="1" s="1"/>
  <c r="N39" i="1"/>
  <c r="M39" i="1"/>
  <c r="L39" i="1"/>
  <c r="L38" i="1" s="1"/>
  <c r="K39" i="1"/>
  <c r="J39" i="1"/>
  <c r="I39" i="1"/>
  <c r="I38" i="1" s="1"/>
  <c r="I26" i="1" s="1"/>
  <c r="H39" i="1"/>
  <c r="G39" i="1"/>
  <c r="F39" i="1"/>
  <c r="F38" i="1" s="1"/>
  <c r="E39" i="1"/>
  <c r="D39" i="1"/>
  <c r="C39" i="1"/>
  <c r="C38" i="1" s="1"/>
  <c r="C26" i="1" s="1"/>
  <c r="Z38" i="1"/>
  <c r="N38" i="1"/>
  <c r="M38" i="1"/>
  <c r="J38" i="1"/>
  <c r="H38" i="1"/>
  <c r="G38" i="1"/>
  <c r="AD37" i="1"/>
  <c r="AC37" i="1"/>
  <c r="AB37" i="1"/>
  <c r="O37" i="1"/>
  <c r="AA36" i="1"/>
  <c r="Z36" i="1"/>
  <c r="Y36" i="1"/>
  <c r="X36" i="1"/>
  <c r="W36" i="1"/>
  <c r="V36" i="1"/>
  <c r="U36" i="1"/>
  <c r="T36" i="1"/>
  <c r="S36" i="1"/>
  <c r="R36" i="1"/>
  <c r="Q36" i="1"/>
  <c r="P36" i="1"/>
  <c r="AB36" i="1" s="1"/>
  <c r="N36" i="1"/>
  <c r="M36" i="1"/>
  <c r="L36" i="1"/>
  <c r="K36" i="1"/>
  <c r="J36" i="1"/>
  <c r="I36" i="1"/>
  <c r="H36" i="1"/>
  <c r="G36" i="1"/>
  <c r="F36" i="1"/>
  <c r="E36" i="1"/>
  <c r="D36" i="1"/>
  <c r="C36" i="1"/>
  <c r="AA35" i="1"/>
  <c r="Z35" i="1"/>
  <c r="Y35" i="1"/>
  <c r="X35" i="1"/>
  <c r="W35" i="1"/>
  <c r="V35" i="1"/>
  <c r="U35" i="1"/>
  <c r="T35" i="1"/>
  <c r="S35" i="1"/>
  <c r="R35" i="1"/>
  <c r="Q35" i="1"/>
  <c r="P35" i="1"/>
  <c r="AB35" i="1" s="1"/>
  <c r="N35" i="1"/>
  <c r="M35" i="1"/>
  <c r="L35" i="1"/>
  <c r="K35" i="1"/>
  <c r="J35" i="1"/>
  <c r="I35" i="1"/>
  <c r="H35" i="1"/>
  <c r="H29" i="1" s="1"/>
  <c r="H26" i="1" s="1"/>
  <c r="G35" i="1"/>
  <c r="F35" i="1"/>
  <c r="E35" i="1"/>
  <c r="D35" i="1"/>
  <c r="C35" i="1"/>
  <c r="AD34" i="1"/>
  <c r="AC34" i="1"/>
  <c r="AB34" i="1"/>
  <c r="O34" i="1"/>
  <c r="AB33" i="1"/>
  <c r="AC33" i="1" s="1"/>
  <c r="AD33" i="1" s="1"/>
  <c r="O33" i="1"/>
  <c r="AB32" i="1"/>
  <c r="AC32" i="1" s="1"/>
  <c r="AD32" i="1" s="1"/>
  <c r="O32" i="1"/>
  <c r="AA31" i="1"/>
  <c r="Z31" i="1"/>
  <c r="Y31" i="1"/>
  <c r="X31" i="1"/>
  <c r="W31" i="1"/>
  <c r="V31" i="1"/>
  <c r="U31" i="1"/>
  <c r="T31" i="1"/>
  <c r="T29" i="1" s="1"/>
  <c r="S31" i="1"/>
  <c r="R31" i="1"/>
  <c r="Q31" i="1"/>
  <c r="P31" i="1"/>
  <c r="N31" i="1"/>
  <c r="M31" i="1"/>
  <c r="L31" i="1"/>
  <c r="K31" i="1"/>
  <c r="J31" i="1"/>
  <c r="I31" i="1"/>
  <c r="H31" i="1"/>
  <c r="G31" i="1"/>
  <c r="F31" i="1"/>
  <c r="E31" i="1"/>
  <c r="D31" i="1"/>
  <c r="C31" i="1"/>
  <c r="AA30" i="1"/>
  <c r="Z30" i="1"/>
  <c r="Y30" i="1"/>
  <c r="X30" i="1"/>
  <c r="W30" i="1"/>
  <c r="V30" i="1"/>
  <c r="V29" i="1" s="1"/>
  <c r="V26" i="1" s="1"/>
  <c r="U30" i="1"/>
  <c r="T30" i="1"/>
  <c r="S30" i="1"/>
  <c r="R30" i="1"/>
  <c r="Q30" i="1"/>
  <c r="P30" i="1"/>
  <c r="P29" i="1" s="1"/>
  <c r="N30" i="1"/>
  <c r="M30" i="1"/>
  <c r="L30" i="1"/>
  <c r="L29" i="1" s="1"/>
  <c r="K30" i="1"/>
  <c r="J30" i="1"/>
  <c r="I30" i="1"/>
  <c r="H30" i="1"/>
  <c r="G30" i="1"/>
  <c r="F30" i="1"/>
  <c r="F29" i="1" s="1"/>
  <c r="E30" i="1"/>
  <c r="D30" i="1"/>
  <c r="C30" i="1"/>
  <c r="AA29" i="1"/>
  <c r="Z29" i="1"/>
  <c r="Y29" i="1"/>
  <c r="W29" i="1"/>
  <c r="U29" i="1"/>
  <c r="S29" i="1"/>
  <c r="Q29" i="1"/>
  <c r="N29" i="1"/>
  <c r="M29" i="1"/>
  <c r="K29" i="1"/>
  <c r="J29" i="1"/>
  <c r="I29" i="1"/>
  <c r="G29" i="1"/>
  <c r="E29" i="1"/>
  <c r="D29" i="1"/>
  <c r="C29" i="1"/>
  <c r="AA28" i="1"/>
  <c r="Z28" i="1"/>
  <c r="Z27" i="1" s="1"/>
  <c r="Z26" i="1" s="1"/>
  <c r="Y28" i="1"/>
  <c r="X28" i="1"/>
  <c r="W28" i="1"/>
  <c r="V28" i="1"/>
  <c r="U28" i="1"/>
  <c r="T28" i="1"/>
  <c r="T27" i="1" s="1"/>
  <c r="S28" i="1"/>
  <c r="R28" i="1"/>
  <c r="R27" i="1" s="1"/>
  <c r="Q28" i="1"/>
  <c r="P28" i="1"/>
  <c r="N28" i="1"/>
  <c r="N27" i="1" s="1"/>
  <c r="M28" i="1"/>
  <c r="L28" i="1"/>
  <c r="K28" i="1"/>
  <c r="J28" i="1"/>
  <c r="I28" i="1"/>
  <c r="H28" i="1"/>
  <c r="H27" i="1" s="1"/>
  <c r="G28" i="1"/>
  <c r="F28" i="1"/>
  <c r="F27" i="1" s="1"/>
  <c r="E28" i="1"/>
  <c r="D28" i="1"/>
  <c r="C28" i="1"/>
  <c r="AA27" i="1"/>
  <c r="Y27" i="1"/>
  <c r="X27" i="1"/>
  <c r="W27" i="1"/>
  <c r="V27" i="1"/>
  <c r="U27" i="1"/>
  <c r="S27" i="1"/>
  <c r="Q27" i="1"/>
  <c r="P27" i="1"/>
  <c r="M27" i="1"/>
  <c r="L27" i="1"/>
  <c r="K27" i="1"/>
  <c r="J27" i="1"/>
  <c r="I27" i="1"/>
  <c r="G27" i="1"/>
  <c r="E27" i="1"/>
  <c r="D27" i="1"/>
  <c r="C27" i="1"/>
  <c r="N26" i="1"/>
  <c r="M26" i="1"/>
  <c r="G26" i="1"/>
  <c r="AA25" i="1"/>
  <c r="Z25" i="1"/>
  <c r="Y25" i="1"/>
  <c r="X25" i="1"/>
  <c r="W25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AC24" i="1" s="1"/>
  <c r="AD24" i="1" s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AB23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AD22" i="1"/>
  <c r="AB22" i="1"/>
  <c r="O22" i="1"/>
  <c r="AC22" i="1" s="1"/>
  <c r="AA21" i="1"/>
  <c r="Z21" i="1"/>
  <c r="Y21" i="1"/>
  <c r="X21" i="1"/>
  <c r="W21" i="1"/>
  <c r="W17" i="1" s="1"/>
  <c r="W16" i="1" s="1"/>
  <c r="V21" i="1"/>
  <c r="U21" i="1"/>
  <c r="T21" i="1"/>
  <c r="S21" i="1"/>
  <c r="R21" i="1"/>
  <c r="Q21" i="1"/>
  <c r="P21" i="1"/>
  <c r="AB21" i="1" s="1"/>
  <c r="N21" i="1"/>
  <c r="M21" i="1"/>
  <c r="L21" i="1"/>
  <c r="K21" i="1"/>
  <c r="J21" i="1"/>
  <c r="I21" i="1"/>
  <c r="H21" i="1"/>
  <c r="G21" i="1"/>
  <c r="F21" i="1"/>
  <c r="E21" i="1"/>
  <c r="D21" i="1"/>
  <c r="C21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AC20" i="1" s="1"/>
  <c r="AD20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AA19" i="1"/>
  <c r="Z19" i="1"/>
  <c r="Y19" i="1"/>
  <c r="X19" i="1"/>
  <c r="W19" i="1"/>
  <c r="V19" i="1"/>
  <c r="U19" i="1"/>
  <c r="U17" i="1" s="1"/>
  <c r="U16" i="1" s="1"/>
  <c r="T19" i="1"/>
  <c r="T17" i="1" s="1"/>
  <c r="T16" i="1" s="1"/>
  <c r="S19" i="1"/>
  <c r="R19" i="1"/>
  <c r="Q19" i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C17" i="1" s="1"/>
  <c r="C16" i="1" s="1"/>
  <c r="AB18" i="1"/>
  <c r="AC18" i="1" s="1"/>
  <c r="AD18" i="1" s="1"/>
  <c r="AA18" i="1"/>
  <c r="Z18" i="1"/>
  <c r="Y18" i="1"/>
  <c r="X18" i="1"/>
  <c r="W18" i="1"/>
  <c r="V18" i="1"/>
  <c r="U18" i="1"/>
  <c r="T18" i="1"/>
  <c r="S18" i="1"/>
  <c r="R18" i="1"/>
  <c r="Q18" i="1"/>
  <c r="Q17" i="1" s="1"/>
  <c r="Q16" i="1" s="1"/>
  <c r="P18" i="1"/>
  <c r="P17" i="1" s="1"/>
  <c r="P16" i="1" s="1"/>
  <c r="N18" i="1"/>
  <c r="M18" i="1"/>
  <c r="L18" i="1"/>
  <c r="K18" i="1"/>
  <c r="K17" i="1" s="1"/>
  <c r="K16" i="1" s="1"/>
  <c r="J18" i="1"/>
  <c r="J17" i="1" s="1"/>
  <c r="J16" i="1" s="1"/>
  <c r="I18" i="1"/>
  <c r="H18" i="1"/>
  <c r="G18" i="1"/>
  <c r="F18" i="1"/>
  <c r="E18" i="1"/>
  <c r="D18" i="1"/>
  <c r="C18" i="1"/>
  <c r="O18" i="1" s="1"/>
  <c r="AA17" i="1"/>
  <c r="Z17" i="1"/>
  <c r="Z16" i="1" s="1"/>
  <c r="Z10" i="1" s="1"/>
  <c r="Z9" i="1" s="1"/>
  <c r="Z65" i="1" s="1"/>
  <c r="V17" i="1"/>
  <c r="V16" i="1" s="1"/>
  <c r="N17" i="1"/>
  <c r="N16" i="1" s="1"/>
  <c r="N10" i="1" s="1"/>
  <c r="N9" i="1" s="1"/>
  <c r="N65" i="1" s="1"/>
  <c r="N71" i="1" s="1"/>
  <c r="I17" i="1"/>
  <c r="H17" i="1"/>
  <c r="H16" i="1" s="1"/>
  <c r="E17" i="1"/>
  <c r="E16" i="1" s="1"/>
  <c r="D17" i="1"/>
  <c r="D16" i="1" s="1"/>
  <c r="AA16" i="1"/>
  <c r="I16" i="1"/>
  <c r="AA15" i="1"/>
  <c r="Z15" i="1"/>
  <c r="Y15" i="1"/>
  <c r="X15" i="1"/>
  <c r="W15" i="1"/>
  <c r="V15" i="1"/>
  <c r="U15" i="1"/>
  <c r="T15" i="1"/>
  <c r="S15" i="1"/>
  <c r="R15" i="1"/>
  <c r="Q15" i="1"/>
  <c r="P15" i="1"/>
  <c r="AB15" i="1" s="1"/>
  <c r="N15" i="1"/>
  <c r="M15" i="1"/>
  <c r="L15" i="1"/>
  <c r="K15" i="1"/>
  <c r="J15" i="1"/>
  <c r="I15" i="1"/>
  <c r="H15" i="1"/>
  <c r="G15" i="1"/>
  <c r="F15" i="1"/>
  <c r="E15" i="1"/>
  <c r="D15" i="1"/>
  <c r="C15" i="1"/>
  <c r="AA14" i="1"/>
  <c r="Z14" i="1"/>
  <c r="Y14" i="1"/>
  <c r="X14" i="1"/>
  <c r="W14" i="1"/>
  <c r="V14" i="1"/>
  <c r="U14" i="1"/>
  <c r="T14" i="1"/>
  <c r="S14" i="1"/>
  <c r="R14" i="1"/>
  <c r="Q14" i="1"/>
  <c r="P14" i="1"/>
  <c r="AB14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AA13" i="1"/>
  <c r="Z13" i="1"/>
  <c r="Y13" i="1"/>
  <c r="X13" i="1"/>
  <c r="W13" i="1"/>
  <c r="V13" i="1"/>
  <c r="U13" i="1"/>
  <c r="U11" i="1" s="1"/>
  <c r="T13" i="1"/>
  <c r="T11" i="1" s="1"/>
  <c r="S13" i="1"/>
  <c r="R13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  <c r="C11" i="1" s="1"/>
  <c r="AB12" i="1"/>
  <c r="AA12" i="1"/>
  <c r="Z12" i="1"/>
  <c r="Y12" i="1"/>
  <c r="X12" i="1"/>
  <c r="W12" i="1"/>
  <c r="W11" i="1" s="1"/>
  <c r="W10" i="1" s="1"/>
  <c r="W9" i="1" s="1"/>
  <c r="W65" i="1" s="1"/>
  <c r="V12" i="1"/>
  <c r="U12" i="1"/>
  <c r="T12" i="1"/>
  <c r="S12" i="1"/>
  <c r="R12" i="1"/>
  <c r="Q12" i="1"/>
  <c r="Q11" i="1" s="1"/>
  <c r="P12" i="1"/>
  <c r="P11" i="1" s="1"/>
  <c r="N12" i="1"/>
  <c r="M12" i="1"/>
  <c r="L12" i="1"/>
  <c r="K12" i="1"/>
  <c r="K11" i="1" s="1"/>
  <c r="J12" i="1"/>
  <c r="J11" i="1" s="1"/>
  <c r="I12" i="1"/>
  <c r="H12" i="1"/>
  <c r="G12" i="1"/>
  <c r="F12" i="1"/>
  <c r="E12" i="1"/>
  <c r="D12" i="1"/>
  <c r="C12" i="1"/>
  <c r="O12" i="1" s="1"/>
  <c r="AA11" i="1"/>
  <c r="Z11" i="1"/>
  <c r="V11" i="1"/>
  <c r="N11" i="1"/>
  <c r="I11" i="1"/>
  <c r="H11" i="1"/>
  <c r="E11" i="1"/>
  <c r="E10" i="1" s="1"/>
  <c r="E9" i="1" s="1"/>
  <c r="E65" i="1" s="1"/>
  <c r="D11" i="1"/>
  <c r="AA10" i="1"/>
  <c r="AA9" i="1" s="1"/>
  <c r="AA65" i="1" s="1"/>
  <c r="I10" i="1"/>
  <c r="I9" i="1" s="1"/>
  <c r="I65" i="1" s="1"/>
  <c r="H10" i="1" l="1"/>
  <c r="H9" i="1" s="1"/>
  <c r="H65" i="1" s="1"/>
  <c r="H71" i="1" s="1"/>
  <c r="P10" i="1"/>
  <c r="P9" i="1" s="1"/>
  <c r="P65" i="1" s="1"/>
  <c r="U10" i="1"/>
  <c r="U9" i="1" s="1"/>
  <c r="U65" i="1" s="1"/>
  <c r="AC21" i="1"/>
  <c r="AD21" i="1" s="1"/>
  <c r="T26" i="1"/>
  <c r="J10" i="1"/>
  <c r="J9" i="1" s="1"/>
  <c r="J65" i="1" s="1"/>
  <c r="Q10" i="1"/>
  <c r="Q9" i="1" s="1"/>
  <c r="Q65" i="1" s="1"/>
  <c r="C10" i="1"/>
  <c r="AC14" i="1"/>
  <c r="AD14" i="1" s="1"/>
  <c r="K10" i="1"/>
  <c r="K9" i="1" s="1"/>
  <c r="K65" i="1" s="1"/>
  <c r="K71" i="1" s="1"/>
  <c r="AC23" i="1"/>
  <c r="AD23" i="1" s="1"/>
  <c r="D26" i="1"/>
  <c r="D10" i="1" s="1"/>
  <c r="D9" i="1" s="1"/>
  <c r="D65" i="1" s="1"/>
  <c r="D71" i="1" s="1"/>
  <c r="T10" i="1"/>
  <c r="T9" i="1" s="1"/>
  <c r="T65" i="1" s="1"/>
  <c r="T71" i="1" s="1"/>
  <c r="AC12" i="1"/>
  <c r="AD12" i="1" s="1"/>
  <c r="R17" i="1"/>
  <c r="R16" i="1" s="1"/>
  <c r="F11" i="1"/>
  <c r="F10" i="1" s="1"/>
  <c r="F9" i="1" s="1"/>
  <c r="F65" i="1" s="1"/>
  <c r="F71" i="1" s="1"/>
  <c r="L11" i="1"/>
  <c r="L10" i="1" s="1"/>
  <c r="L9" i="1" s="1"/>
  <c r="L65" i="1" s="1"/>
  <c r="L71" i="1" s="1"/>
  <c r="Y11" i="1"/>
  <c r="O13" i="1"/>
  <c r="F17" i="1"/>
  <c r="F16" i="1" s="1"/>
  <c r="L17" i="1"/>
  <c r="L16" i="1" s="1"/>
  <c r="S17" i="1"/>
  <c r="S16" i="1" s="1"/>
  <c r="Y17" i="1"/>
  <c r="Y16" i="1" s="1"/>
  <c r="O19" i="1"/>
  <c r="O17" i="1" s="1"/>
  <c r="O16" i="1" s="1"/>
  <c r="O30" i="1"/>
  <c r="AB30" i="1"/>
  <c r="G11" i="1"/>
  <c r="G10" i="1" s="1"/>
  <c r="G9" i="1" s="1"/>
  <c r="G65" i="1" s="1"/>
  <c r="M11" i="1"/>
  <c r="M10" i="1" s="1"/>
  <c r="M9" i="1" s="1"/>
  <c r="M65" i="1" s="1"/>
  <c r="AB13" i="1"/>
  <c r="AC13" i="1" s="1"/>
  <c r="AD13" i="1" s="1"/>
  <c r="G17" i="1"/>
  <c r="G16" i="1" s="1"/>
  <c r="M17" i="1"/>
  <c r="M16" i="1" s="1"/>
  <c r="O25" i="1"/>
  <c r="AB25" i="1"/>
  <c r="AC25" i="1" s="1"/>
  <c r="AD25" i="1" s="1"/>
  <c r="X26" i="1"/>
  <c r="O21" i="1"/>
  <c r="J26" i="1"/>
  <c r="F26" i="1"/>
  <c r="AC36" i="1"/>
  <c r="AD36" i="1" s="1"/>
  <c r="AC56" i="1"/>
  <c r="AD56" i="1" s="1"/>
  <c r="G71" i="1"/>
  <c r="L26" i="1"/>
  <c r="D38" i="1"/>
  <c r="O42" i="1"/>
  <c r="AC42" i="1" s="1"/>
  <c r="AD42" i="1" s="1"/>
  <c r="AC35" i="1"/>
  <c r="AD35" i="1" s="1"/>
  <c r="X11" i="1"/>
  <c r="X17" i="1"/>
  <c r="X16" i="1" s="1"/>
  <c r="O49" i="1"/>
  <c r="AC50" i="1"/>
  <c r="AD50" i="1" s="1"/>
  <c r="V10" i="1"/>
  <c r="V9" i="1" s="1"/>
  <c r="V65" i="1" s="1"/>
  <c r="V71" i="1" s="1"/>
  <c r="O15" i="1"/>
  <c r="AC15" i="1" s="1"/>
  <c r="AD15" i="1" s="1"/>
  <c r="S11" i="1"/>
  <c r="R11" i="1"/>
  <c r="O35" i="1"/>
  <c r="AB39" i="1"/>
  <c r="AC47" i="1"/>
  <c r="AD47" i="1" s="1"/>
  <c r="U71" i="1"/>
  <c r="AB66" i="1"/>
  <c r="AB19" i="1"/>
  <c r="AC19" i="1" s="1"/>
  <c r="AD19" i="1" s="1"/>
  <c r="O36" i="1"/>
  <c r="O28" i="1"/>
  <c r="O27" i="1" s="1"/>
  <c r="AB28" i="1"/>
  <c r="R29" i="1"/>
  <c r="R26" i="1" s="1"/>
  <c r="X29" i="1"/>
  <c r="O31" i="1"/>
  <c r="AB31" i="1"/>
  <c r="AC31" i="1" s="1"/>
  <c r="AD31" i="1" s="1"/>
  <c r="R38" i="1"/>
  <c r="X38" i="1"/>
  <c r="O40" i="1"/>
  <c r="AB40" i="1"/>
  <c r="F49" i="1"/>
  <c r="L49" i="1"/>
  <c r="R49" i="1"/>
  <c r="X49" i="1"/>
  <c r="AB53" i="1"/>
  <c r="AC53" i="1" s="1"/>
  <c r="AD53" i="1" s="1"/>
  <c r="AC54" i="1"/>
  <c r="AD54" i="1" s="1"/>
  <c r="J71" i="1"/>
  <c r="Q71" i="1"/>
  <c r="E71" i="1"/>
  <c r="AA71" i="1"/>
  <c r="AB58" i="1"/>
  <c r="AC59" i="1"/>
  <c r="AD59" i="1" s="1"/>
  <c r="AC63" i="1"/>
  <c r="AD63" i="1" s="1"/>
  <c r="I71" i="1"/>
  <c r="AC48" i="1"/>
  <c r="AD48" i="1" s="1"/>
  <c r="M71" i="1"/>
  <c r="W71" i="1"/>
  <c r="O66" i="1"/>
  <c r="AC68" i="1"/>
  <c r="Z71" i="1"/>
  <c r="AC52" i="1"/>
  <c r="P66" i="1"/>
  <c r="P71" i="1" s="1"/>
  <c r="C53" i="1"/>
  <c r="C49" i="1" s="1"/>
  <c r="O39" i="1"/>
  <c r="AB45" i="1"/>
  <c r="AB64" i="1"/>
  <c r="AC64" i="1" s="1"/>
  <c r="AD64" i="1" s="1"/>
  <c r="C9" i="1" l="1"/>
  <c r="C65" i="1" s="1"/>
  <c r="C71" i="1" s="1"/>
  <c r="O11" i="1"/>
  <c r="AB44" i="1"/>
  <c r="AC44" i="1" s="1"/>
  <c r="AD44" i="1" s="1"/>
  <c r="AC45" i="1"/>
  <c r="AD45" i="1" s="1"/>
  <c r="AB49" i="1"/>
  <c r="AC49" i="1" s="1"/>
  <c r="AD49" i="1" s="1"/>
  <c r="AC30" i="1"/>
  <c r="AD30" i="1" s="1"/>
  <c r="AB29" i="1"/>
  <c r="O38" i="1"/>
  <c r="AB57" i="1"/>
  <c r="AC57" i="1" s="1"/>
  <c r="AD57" i="1" s="1"/>
  <c r="AC58" i="1"/>
  <c r="AD58" i="1" s="1"/>
  <c r="R10" i="1"/>
  <c r="R9" i="1" s="1"/>
  <c r="R65" i="1" s="1"/>
  <c r="R71" i="1" s="1"/>
  <c r="O29" i="1"/>
  <c r="O26" i="1" s="1"/>
  <c r="AC40" i="1"/>
  <c r="AD40" i="1" s="1"/>
  <c r="AC66" i="1"/>
  <c r="AD66" i="1" s="1"/>
  <c r="S10" i="1"/>
  <c r="S9" i="1" s="1"/>
  <c r="S65" i="1" s="1"/>
  <c r="S71" i="1" s="1"/>
  <c r="AB17" i="1"/>
  <c r="Y10" i="1"/>
  <c r="Y9" i="1" s="1"/>
  <c r="Y65" i="1" s="1"/>
  <c r="Y71" i="1" s="1"/>
  <c r="AC28" i="1"/>
  <c r="AD28" i="1" s="1"/>
  <c r="AB27" i="1"/>
  <c r="X10" i="1"/>
  <c r="X9" i="1" s="1"/>
  <c r="X65" i="1" s="1"/>
  <c r="X71" i="1" s="1"/>
  <c r="AB11" i="1"/>
  <c r="AC39" i="1"/>
  <c r="AD39" i="1" s="1"/>
  <c r="AB38" i="1"/>
  <c r="AC38" i="1" s="1"/>
  <c r="AD38" i="1" s="1"/>
  <c r="AB16" i="1" l="1"/>
  <c r="AC16" i="1" s="1"/>
  <c r="AD16" i="1" s="1"/>
  <c r="AC17" i="1"/>
  <c r="AD17" i="1" s="1"/>
  <c r="AB10" i="1"/>
  <c r="AC11" i="1"/>
  <c r="AD11" i="1" s="1"/>
  <c r="AC29" i="1"/>
  <c r="AD29" i="1" s="1"/>
  <c r="AC27" i="1"/>
  <c r="AD27" i="1" s="1"/>
  <c r="AB26" i="1"/>
  <c r="AC26" i="1" s="1"/>
  <c r="AD26" i="1" s="1"/>
  <c r="O10" i="1"/>
  <c r="O9" i="1" s="1"/>
  <c r="O65" i="1" s="1"/>
  <c r="O71" i="1" s="1"/>
  <c r="AC10" i="1" l="1"/>
  <c r="AD10" i="1" s="1"/>
  <c r="AB9" i="1"/>
  <c r="AB65" i="1" l="1"/>
  <c r="AC9" i="1"/>
  <c r="AD9" i="1" s="1"/>
  <c r="AC65" i="1" l="1"/>
  <c r="AD65" i="1" s="1"/>
  <c r="AB71" i="1"/>
  <c r="AC71" i="1" l="1"/>
  <c r="AD71" i="1" s="1"/>
</calcChain>
</file>

<file path=xl/sharedStrings.xml><?xml version="1.0" encoding="utf-8"?>
<sst xmlns="http://schemas.openxmlformats.org/spreadsheetml/2006/main" count="101" uniqueCount="85">
  <si>
    <t xml:space="preserve"> CUADRO No.2</t>
  </si>
  <si>
    <t>INGRESOS FISCALES COMPARADOS POR PARTIDAS, DIRECCION GENERAL DE IMPUESTOS INTERNOS</t>
  </si>
  <si>
    <t>ENERO-DICIEMBRE 2022/2021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</si>
  <si>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</si>
  <si>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</si>
  <si>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</si>
  <si>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</si>
  <si>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</si>
  <si>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</si>
  <si>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</si>
  <si>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</si>
  <si>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</si>
  <si>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</si>
  <si>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</si>
  <si>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</si>
  <si>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</si>
  <si>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</si>
  <si>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</si>
  <si>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</si>
  <si>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</si>
  <si>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</si>
  <si>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</si>
  <si>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</si>
  <si>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</si>
  <si>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</si>
  <si>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</si>
  <si>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</si>
  <si>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</si>
  <si>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</si>
  <si>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</si>
  <si>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</si>
  <si>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</si>
  <si>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</si>
  <si>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</si>
  <si>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</si>
  <si>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</si>
  <si>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</si>
  <si>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</si>
  <si>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</si>
  <si>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</si>
  <si>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</si>
  <si>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</si>
  <si>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</si>
  <si>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</si>
  <si>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</si>
  <si>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</si>
  <si>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</si>
  <si>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</si>
  <si>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</si>
  <si>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</si>
  <si>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</si>
  <si>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</si>
  <si>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</si>
  <si>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</si>
  <si>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</si>
  <si>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</si>
  <si>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</si>
  <si>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</si>
  <si>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</si>
  <si>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</si>
  <si>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</si>
  <si>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</si>
  <si>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</si>
  <si>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</si>
  <si>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</si>
  <si>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</si>
  <si>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</si>
  <si>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</si>
  <si>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</si>
  <si>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</si>
  <si>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</si>
  <si>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</si>
  <si>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</si>
  <si>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</si>
  <si>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>Depósitos a Cargo del Estado o Fondos Especiales y de Terceros</t>
  </si>
  <si>
    <t>Fondo de contribución especial para la gestión integral de residuos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</si>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</sst>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_(* #,##0.0_);_(* \(#,##0.0\);_(* &quot;-&quot;??_);_(@_)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sz val="10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sz val="11"/>
      <name val="Gotham"/>
    </font>
    <font>
      <u/>
      <sz val="7"/>
      <color indexed="12"/>
      <name val="Arial"/>
      <family val="2"/>
    </font>
    <font>
      <b/>
      <u/>
      <sz val="7"/>
      <color indexed="12"/>
      <name val="Gotham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8"/>
      <color indexed="8"/>
      <name val="Gotham"/>
    </font>
    <font>
      <b/>
      <sz val="8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10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0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164" fontId="9" fillId="0" borderId="8" xfId="3" applyNumberFormat="1" applyFont="1" applyBorder="1"/>
    <xf numFmtId="164" fontId="9" fillId="2" borderId="8" xfId="3" applyNumberFormat="1" applyFont="1" applyFill="1" applyBorder="1"/>
    <xf numFmtId="43" fontId="4" fillId="0" borderId="0" xfId="1" applyFont="1"/>
    <xf numFmtId="0" fontId="9" fillId="0" borderId="8" xfId="2" applyFont="1" applyBorder="1"/>
    <xf numFmtId="164" fontId="9" fillId="0" borderId="8" xfId="2" applyNumberFormat="1" applyFont="1" applyBorder="1"/>
    <xf numFmtId="164" fontId="9" fillId="2" borderId="9" xfId="2" applyNumberFormat="1" applyFont="1" applyFill="1" applyBorder="1"/>
    <xf numFmtId="164" fontId="4" fillId="0" borderId="0" xfId="0" applyNumberFormat="1" applyFont="1"/>
    <xf numFmtId="49" fontId="11" fillId="0" borderId="8" xfId="4" applyNumberFormat="1" applyFont="1" applyBorder="1" applyAlignment="1">
      <alignment horizontal="left" indent="1"/>
    </xf>
    <xf numFmtId="164" fontId="11" fillId="0" borderId="8" xfId="2" applyNumberFormat="1" applyFont="1" applyBorder="1"/>
    <xf numFmtId="164" fontId="11" fillId="2" borderId="9" xfId="2" applyNumberFormat="1" applyFont="1" applyFill="1" applyBorder="1"/>
    <xf numFmtId="49" fontId="9" fillId="0" borderId="8" xfId="2" applyNumberFormat="1" applyFont="1" applyBorder="1" applyAlignment="1">
      <alignment horizontal="left" indent="1"/>
    </xf>
    <xf numFmtId="49" fontId="11" fillId="0" borderId="8" xfId="4" applyNumberFormat="1" applyFont="1" applyBorder="1" applyAlignment="1">
      <alignment horizontal="left" indent="2"/>
    </xf>
    <xf numFmtId="164" fontId="11" fillId="2" borderId="8" xfId="5" applyNumberFormat="1" applyFont="1" applyFill="1" applyBorder="1"/>
    <xf numFmtId="49" fontId="11" fillId="0" borderId="8" xfId="0" applyNumberFormat="1" applyFont="1" applyBorder="1" applyAlignment="1">
      <alignment horizontal="left" indent="2"/>
    </xf>
    <xf numFmtId="43" fontId="4" fillId="0" borderId="0" xfId="1" applyFont="1" applyBorder="1"/>
    <xf numFmtId="49" fontId="11" fillId="0" borderId="8" xfId="2" applyNumberFormat="1" applyFont="1" applyBorder="1" applyAlignment="1">
      <alignment horizontal="left" indent="2"/>
    </xf>
    <xf numFmtId="0" fontId="9" fillId="0" borderId="8" xfId="2" applyFont="1" applyBorder="1" applyAlignment="1">
      <alignment horizontal="left" indent="1"/>
    </xf>
    <xf numFmtId="165" fontId="11" fillId="2" borderId="8" xfId="5" applyNumberFormat="1" applyFont="1" applyFill="1" applyBorder="1"/>
    <xf numFmtId="49" fontId="11" fillId="0" borderId="8" xfId="6" applyNumberFormat="1" applyFont="1" applyBorder="1" applyAlignment="1">
      <alignment horizontal="left" indent="2"/>
    </xf>
    <xf numFmtId="164" fontId="9" fillId="2" borderId="8" xfId="5" applyNumberFormat="1" applyFont="1" applyFill="1" applyBorder="1"/>
    <xf numFmtId="0" fontId="12" fillId="0" borderId="8" xfId="0" applyFont="1" applyBorder="1"/>
    <xf numFmtId="0" fontId="13" fillId="0" borderId="0" xfId="0" applyFont="1"/>
    <xf numFmtId="49" fontId="9" fillId="0" borderId="8" xfId="6" applyNumberFormat="1" applyFont="1" applyBorder="1" applyAlignment="1">
      <alignment horizontal="left" indent="1"/>
    </xf>
    <xf numFmtId="43" fontId="11" fillId="2" borderId="9" xfId="1" applyFont="1" applyFill="1" applyBorder="1"/>
    <xf numFmtId="0" fontId="0" fillId="0" borderId="0" xfId="0" applyAlignment="1">
      <alignment vertical="center"/>
    </xf>
    <xf numFmtId="164" fontId="9" fillId="2" borderId="8" xfId="2" applyNumberFormat="1" applyFont="1" applyFill="1" applyBorder="1"/>
    <xf numFmtId="49" fontId="9" fillId="0" borderId="8" xfId="6" applyNumberFormat="1" applyFont="1" applyBorder="1" applyAlignment="1">
      <alignment horizontal="left"/>
    </xf>
    <xf numFmtId="0" fontId="14" fillId="0" borderId="0" xfId="0" applyFont="1"/>
    <xf numFmtId="43" fontId="15" fillId="0" borderId="0" xfId="1" applyFont="1"/>
    <xf numFmtId="0" fontId="15" fillId="0" borderId="0" xfId="0" applyFont="1"/>
    <xf numFmtId="0" fontId="16" fillId="0" borderId="0" xfId="0" applyFont="1"/>
    <xf numFmtId="43" fontId="17" fillId="0" borderId="0" xfId="1" applyFont="1" applyAlignment="1" applyProtection="1"/>
    <xf numFmtId="0" fontId="17" fillId="0" borderId="0" xfId="7" applyFont="1" applyAlignment="1" applyProtection="1"/>
    <xf numFmtId="0" fontId="19" fillId="0" borderId="0" xfId="7" applyFont="1" applyAlignment="1" applyProtection="1"/>
    <xf numFmtId="0" fontId="8" fillId="3" borderId="10" xfId="2" applyFont="1" applyFill="1" applyBorder="1" applyAlignment="1">
      <alignment horizontal="left" vertical="center"/>
    </xf>
    <xf numFmtId="164" fontId="8" fillId="3" borderId="10" xfId="2" applyNumberFormat="1" applyFont="1" applyFill="1" applyBorder="1" applyAlignment="1">
      <alignment vertical="center"/>
    </xf>
    <xf numFmtId="0" fontId="9" fillId="0" borderId="11" xfId="2" applyFont="1" applyBorder="1" applyAlignment="1">
      <alignment horizontal="left" vertical="center"/>
    </xf>
    <xf numFmtId="164" fontId="9" fillId="0" borderId="9" xfId="2" applyNumberFormat="1" applyFont="1" applyBorder="1" applyAlignment="1">
      <alignment vertical="center"/>
    </xf>
    <xf numFmtId="49" fontId="11" fillId="0" borderId="8" xfId="0" applyNumberFormat="1" applyFont="1" applyBorder="1" applyAlignment="1">
      <alignment horizontal="left"/>
    </xf>
    <xf numFmtId="164" fontId="11" fillId="2" borderId="9" xfId="5" applyNumberFormat="1" applyFont="1" applyFill="1" applyBorder="1" applyAlignment="1">
      <alignment vertical="center"/>
    </xf>
    <xf numFmtId="164" fontId="11" fillId="2" borderId="8" xfId="2" applyNumberFormat="1" applyFont="1" applyFill="1" applyBorder="1" applyAlignment="1">
      <alignment vertical="center"/>
    </xf>
    <xf numFmtId="165" fontId="11" fillId="2" borderId="9" xfId="1" applyNumberFormat="1" applyFont="1" applyFill="1" applyBorder="1" applyAlignment="1" applyProtection="1">
      <alignment vertical="center"/>
    </xf>
    <xf numFmtId="165" fontId="11" fillId="2" borderId="8" xfId="1" applyNumberFormat="1" applyFont="1" applyFill="1" applyBorder="1" applyAlignment="1" applyProtection="1">
      <alignment vertical="center"/>
    </xf>
    <xf numFmtId="49" fontId="11" fillId="0" borderId="12" xfId="0" applyNumberFormat="1" applyFont="1" applyBorder="1" applyAlignment="1">
      <alignment horizontal="left"/>
    </xf>
    <xf numFmtId="164" fontId="11" fillId="2" borderId="13" xfId="5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horizontal="left" vertical="center"/>
    </xf>
    <xf numFmtId="164" fontId="8" fillId="3" borderId="15" xfId="0" applyNumberFormat="1" applyFont="1" applyFill="1" applyBorder="1" applyAlignment="1">
      <alignment vertical="center"/>
    </xf>
    <xf numFmtId="164" fontId="20" fillId="0" borderId="0" xfId="0" applyNumberFormat="1" applyFont="1"/>
    <xf numFmtId="164" fontId="11" fillId="0" borderId="0" xfId="2" applyNumberFormat="1" applyFont="1" applyAlignment="1">
      <alignment vertical="center"/>
    </xf>
    <xf numFmtId="164" fontId="4" fillId="2" borderId="0" xfId="0" applyNumberFormat="1" applyFont="1" applyFill="1"/>
    <xf numFmtId="164" fontId="11" fillId="2" borderId="0" xfId="2" applyNumberFormat="1" applyFont="1" applyFill="1" applyAlignment="1">
      <alignment vertical="center"/>
    </xf>
    <xf numFmtId="164" fontId="11" fillId="0" borderId="0" xfId="2" applyNumberFormat="1" applyFont="1"/>
    <xf numFmtId="49" fontId="21" fillId="0" borderId="0" xfId="0" applyNumberFormat="1" applyFont="1"/>
    <xf numFmtId="0" fontId="0" fillId="2" borderId="0" xfId="0" applyFill="1"/>
    <xf numFmtId="164" fontId="0" fillId="2" borderId="0" xfId="0" applyNumberFormat="1" applyFill="1"/>
    <xf numFmtId="0" fontId="22" fillId="0" borderId="0" xfId="0" applyFont="1"/>
    <xf numFmtId="0" fontId="22" fillId="0" borderId="0" xfId="0" applyFont="1" applyAlignment="1">
      <alignment horizontal="left" indent="1"/>
    </xf>
    <xf numFmtId="165" fontId="4" fillId="0" borderId="0" xfId="1" applyNumberFormat="1" applyFont="1" applyFill="1" applyBorder="1"/>
    <xf numFmtId="0" fontId="4" fillId="2" borderId="0" xfId="0" applyFont="1" applyFill="1"/>
    <xf numFmtId="165" fontId="4" fillId="2" borderId="0" xfId="1" applyNumberFormat="1" applyFont="1" applyFill="1" applyBorder="1"/>
    <xf numFmtId="165" fontId="22" fillId="0" borderId="0" xfId="2" applyNumberFormat="1" applyFont="1" applyAlignment="1">
      <alignment vertical="center"/>
    </xf>
    <xf numFmtId="164" fontId="22" fillId="2" borderId="0" xfId="8" applyNumberFormat="1" applyFont="1" applyFill="1" applyAlignment="1">
      <alignment horizontal="right"/>
    </xf>
    <xf numFmtId="164" fontId="23" fillId="0" borderId="0" xfId="2" applyNumberFormat="1" applyFont="1" applyAlignment="1">
      <alignment vertical="center"/>
    </xf>
    <xf numFmtId="165" fontId="24" fillId="0" borderId="0" xfId="0" applyNumberFormat="1" applyFont="1"/>
    <xf numFmtId="164" fontId="22" fillId="0" borderId="0" xfId="8" applyNumberFormat="1" applyFont="1" applyAlignment="1">
      <alignment horizontal="right"/>
    </xf>
    <xf numFmtId="164" fontId="23" fillId="0" borderId="0" xfId="2" applyNumberFormat="1" applyFont="1"/>
    <xf numFmtId="164" fontId="24" fillId="0" borderId="0" xfId="0" applyNumberFormat="1" applyFont="1"/>
    <xf numFmtId="43" fontId="22" fillId="2" borderId="0" xfId="0" applyNumberFormat="1" applyFont="1" applyFill="1" applyAlignment="1">
      <alignment horizontal="right"/>
    </xf>
    <xf numFmtId="164" fontId="23" fillId="0" borderId="0" xfId="0" applyNumberFormat="1" applyFont="1" applyAlignment="1">
      <alignment vertical="center" wrapText="1"/>
    </xf>
    <xf numFmtId="43" fontId="22" fillId="0" borderId="0" xfId="0" applyNumberFormat="1" applyFont="1" applyAlignment="1">
      <alignment horizontal="right"/>
    </xf>
    <xf numFmtId="164" fontId="24" fillId="2" borderId="0" xfId="0" applyNumberFormat="1" applyFont="1" applyFill="1"/>
    <xf numFmtId="39" fontId="22" fillId="0" borderId="0" xfId="0" applyNumberFormat="1" applyFont="1" applyAlignment="1">
      <alignment horizontal="right"/>
    </xf>
    <xf numFmtId="0" fontId="24" fillId="0" borderId="0" xfId="0" applyFont="1"/>
    <xf numFmtId="43" fontId="24" fillId="2" borderId="0" xfId="1" applyFont="1" applyFill="1" applyBorder="1" applyAlignment="1"/>
    <xf numFmtId="165" fontId="12" fillId="2" borderId="0" xfId="0" applyNumberFormat="1" applyFont="1" applyFill="1"/>
    <xf numFmtId="165" fontId="24" fillId="2" borderId="0" xfId="1" applyNumberFormat="1" applyFont="1" applyFill="1" applyBorder="1" applyAlignment="1"/>
    <xf numFmtId="165" fontId="4" fillId="2" borderId="0" xfId="0" applyNumberFormat="1" applyFont="1" applyFill="1"/>
    <xf numFmtId="0" fontId="25" fillId="0" borderId="0" xfId="0" applyFont="1"/>
    <xf numFmtId="0" fontId="25" fillId="2" borderId="0" xfId="0" applyFont="1" applyFill="1"/>
    <xf numFmtId="0" fontId="26" fillId="0" borderId="0" xfId="0" applyFont="1"/>
  </cellXfs>
  <cellStyles count="9">
    <cellStyle name="Hipervínculo" xfId="7" builtinId="8"/>
    <cellStyle name="Millares" xfId="1" builtinId="3"/>
    <cellStyle name="Normal" xfId="0" builtinId="0"/>
    <cellStyle name="Normal 2 2 2" xfId="3" xr:uid="{8EEEFEDB-5DA1-4B45-81B6-4E5DC9DA2C93}"/>
    <cellStyle name="Normal 2 2 2 2" xfId="8" xr:uid="{0E2920CA-A3E4-44D8-A09F-5904A1A1533A}"/>
    <cellStyle name="Normal 3" xfId="6" xr:uid="{BCF0A3D3-0158-47B9-A797-A51FC6221063}"/>
    <cellStyle name="Normal_COMPARACION 2002-2001" xfId="2" xr:uid="{47B2CBED-203A-4B14-9B6F-634BBAC0DA17}"/>
    <cellStyle name="Normal_COMPARACION 2002-2001 2" xfId="5" xr:uid="{16C5E232-A46F-47C5-8836-9E19D81AD0E0}"/>
    <cellStyle name="Normal_Hoja4" xfId="4" xr:uid="{4945BB75-3BB1-4F52-9A19-F5794E2FF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2/INGRESOS%20ENERO-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1-2022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/>
      <sheetData sheetId="1"/>
      <sheetData sheetId="2"/>
      <sheetData sheetId="3">
        <row r="11">
          <cell r="D11">
            <v>6347.1</v>
          </cell>
          <cell r="E11">
            <v>5866.4</v>
          </cell>
          <cell r="F11">
            <v>6287.3</v>
          </cell>
          <cell r="G11">
            <v>5482.9</v>
          </cell>
          <cell r="H11">
            <v>6263.3</v>
          </cell>
          <cell r="I11">
            <v>5392</v>
          </cell>
          <cell r="J11">
            <v>5315.5</v>
          </cell>
          <cell r="K11">
            <v>5631.3</v>
          </cell>
          <cell r="L11">
            <v>5465.1</v>
          </cell>
          <cell r="M11">
            <v>5051.3</v>
          </cell>
          <cell r="N11">
            <v>5656.9</v>
          </cell>
          <cell r="O11">
            <v>6266.7</v>
          </cell>
          <cell r="Q11">
            <v>8213.4</v>
          </cell>
          <cell r="R11">
            <v>6823.7</v>
          </cell>
          <cell r="S11">
            <v>7665.4</v>
          </cell>
          <cell r="T11">
            <v>7677.4</v>
          </cell>
          <cell r="U11">
            <v>8262.4</v>
          </cell>
          <cell r="V11">
            <v>6881.5</v>
          </cell>
          <cell r="W11">
            <v>5893.1</v>
          </cell>
          <cell r="X11">
            <v>6865.2</v>
          </cell>
          <cell r="Y11">
            <v>7789</v>
          </cell>
          <cell r="Z11">
            <v>6428.4</v>
          </cell>
          <cell r="AA11">
            <v>6916.1</v>
          </cell>
          <cell r="AB11">
            <v>7784.1</v>
          </cell>
        </row>
        <row r="12">
          <cell r="D12">
            <v>11336.3</v>
          </cell>
          <cell r="E12">
            <v>11432.6</v>
          </cell>
          <cell r="F12">
            <v>6592.9</v>
          </cell>
          <cell r="G12">
            <v>30794.799999999999</v>
          </cell>
          <cell r="H12">
            <v>12656.5</v>
          </cell>
          <cell r="I12">
            <v>9294.6</v>
          </cell>
          <cell r="J12">
            <v>19286.7</v>
          </cell>
          <cell r="K12">
            <v>12063.2</v>
          </cell>
          <cell r="L12">
            <v>7034.6</v>
          </cell>
          <cell r="M12">
            <v>11562.4</v>
          </cell>
          <cell r="N12">
            <v>11648.4</v>
          </cell>
          <cell r="O12">
            <v>7171.8</v>
          </cell>
          <cell r="Q12">
            <v>10863.5</v>
          </cell>
          <cell r="R12">
            <v>6754.3</v>
          </cell>
          <cell r="S12">
            <v>7280.6</v>
          </cell>
          <cell r="T12">
            <v>24162.1</v>
          </cell>
          <cell r="U12">
            <v>18167.7</v>
          </cell>
          <cell r="V12">
            <v>9882.7000000000007</v>
          </cell>
          <cell r="W12">
            <v>13510.8</v>
          </cell>
          <cell r="X12">
            <v>9376.2000000000007</v>
          </cell>
          <cell r="Y12">
            <v>9413.7999999999993</v>
          </cell>
          <cell r="Z12">
            <v>12478</v>
          </cell>
          <cell r="AA12">
            <v>9433.2999999999993</v>
          </cell>
          <cell r="AB12">
            <v>9561.2999999999993</v>
          </cell>
        </row>
        <row r="13">
          <cell r="D13">
            <v>4044.1</v>
          </cell>
          <cell r="E13">
            <v>2100.1999999999998</v>
          </cell>
          <cell r="F13">
            <v>2215.3000000000002</v>
          </cell>
          <cell r="G13">
            <v>3480.7</v>
          </cell>
          <cell r="H13">
            <v>3462.7</v>
          </cell>
          <cell r="I13">
            <v>3799.2</v>
          </cell>
          <cell r="J13">
            <v>4774.3999999999996</v>
          </cell>
          <cell r="K13">
            <v>3831.8</v>
          </cell>
          <cell r="L13">
            <v>3921.2</v>
          </cell>
          <cell r="M13">
            <v>3683.3</v>
          </cell>
          <cell r="N13">
            <v>4314.3999999999996</v>
          </cell>
          <cell r="O13">
            <v>3733.8</v>
          </cell>
          <cell r="Q13">
            <v>5706.1</v>
          </cell>
          <cell r="R13">
            <v>2498.9</v>
          </cell>
          <cell r="S13">
            <v>2986.7</v>
          </cell>
          <cell r="T13">
            <v>4221.2</v>
          </cell>
          <cell r="U13">
            <v>4423.3</v>
          </cell>
          <cell r="V13">
            <v>4380.8</v>
          </cell>
          <cell r="W13">
            <v>4877.7</v>
          </cell>
          <cell r="X13">
            <v>3242.5</v>
          </cell>
          <cell r="Y13">
            <v>4514</v>
          </cell>
          <cell r="Z13">
            <v>3424.5</v>
          </cell>
          <cell r="AA13">
            <v>3722.4</v>
          </cell>
          <cell r="AB13">
            <v>4382.2</v>
          </cell>
        </row>
        <row r="14">
          <cell r="D14">
            <v>75.8</v>
          </cell>
          <cell r="E14">
            <v>66.3</v>
          </cell>
          <cell r="F14">
            <v>84.3</v>
          </cell>
          <cell r="G14">
            <v>89.5</v>
          </cell>
          <cell r="H14">
            <v>123.8</v>
          </cell>
          <cell r="I14">
            <v>126.1</v>
          </cell>
          <cell r="J14">
            <v>140.1</v>
          </cell>
          <cell r="K14">
            <v>161.6</v>
          </cell>
          <cell r="L14">
            <v>138.5</v>
          </cell>
          <cell r="M14">
            <v>128</v>
          </cell>
          <cell r="N14">
            <v>117.5</v>
          </cell>
          <cell r="O14">
            <v>118.1</v>
          </cell>
          <cell r="Q14">
            <v>99.1</v>
          </cell>
          <cell r="R14">
            <v>170</v>
          </cell>
          <cell r="S14">
            <v>133</v>
          </cell>
          <cell r="T14">
            <v>110.7</v>
          </cell>
          <cell r="U14">
            <v>145.30000000000001</v>
          </cell>
          <cell r="V14">
            <v>177.1</v>
          </cell>
          <cell r="W14">
            <v>159</v>
          </cell>
          <cell r="X14">
            <v>199.8</v>
          </cell>
          <cell r="Y14">
            <v>147.9</v>
          </cell>
          <cell r="Z14">
            <v>196.1</v>
          </cell>
          <cell r="AA14">
            <v>138.30000000000001</v>
          </cell>
          <cell r="AB14">
            <v>361.6</v>
          </cell>
        </row>
        <row r="17">
          <cell r="D17">
            <v>116.3</v>
          </cell>
          <cell r="E17">
            <v>270.7</v>
          </cell>
          <cell r="F17">
            <v>1198.3</v>
          </cell>
          <cell r="G17">
            <v>237.5</v>
          </cell>
          <cell r="H17">
            <v>227.3</v>
          </cell>
          <cell r="I17">
            <v>187.8</v>
          </cell>
          <cell r="J17">
            <v>268.7</v>
          </cell>
          <cell r="K17">
            <v>256.10000000000002</v>
          </cell>
          <cell r="L17">
            <v>1006.8</v>
          </cell>
          <cell r="M17">
            <v>149.19999999999999</v>
          </cell>
          <cell r="N17">
            <v>134.6</v>
          </cell>
          <cell r="O17">
            <v>117.4</v>
          </cell>
          <cell r="Q17">
            <v>95.3</v>
          </cell>
          <cell r="R17">
            <v>354</v>
          </cell>
          <cell r="S17">
            <v>1483.4</v>
          </cell>
          <cell r="T17">
            <v>189.1</v>
          </cell>
          <cell r="U17">
            <v>168.8</v>
          </cell>
          <cell r="V17">
            <v>140.1</v>
          </cell>
          <cell r="W17">
            <v>136.6</v>
          </cell>
          <cell r="X17">
            <v>334.9</v>
          </cell>
          <cell r="Y17">
            <v>1180.0999999999999</v>
          </cell>
          <cell r="Z17">
            <v>145.1</v>
          </cell>
          <cell r="AA17">
            <v>113.4</v>
          </cell>
          <cell r="AB17">
            <v>96.7</v>
          </cell>
        </row>
        <row r="18">
          <cell r="D18">
            <v>248.2</v>
          </cell>
          <cell r="E18">
            <v>181.9</v>
          </cell>
          <cell r="F18">
            <v>264.8</v>
          </cell>
          <cell r="G18">
            <v>2740.6</v>
          </cell>
          <cell r="H18">
            <v>413</v>
          </cell>
          <cell r="I18">
            <v>393.7</v>
          </cell>
          <cell r="J18">
            <v>658.6</v>
          </cell>
          <cell r="K18">
            <v>238.5</v>
          </cell>
          <cell r="L18">
            <v>198.4</v>
          </cell>
          <cell r="M18">
            <v>2562.6</v>
          </cell>
          <cell r="N18">
            <v>288</v>
          </cell>
          <cell r="O18">
            <v>207.4</v>
          </cell>
          <cell r="Q18">
            <v>257.10000000000002</v>
          </cell>
          <cell r="R18">
            <v>217.9</v>
          </cell>
          <cell r="S18">
            <v>234.2</v>
          </cell>
          <cell r="T18">
            <v>1658.7</v>
          </cell>
          <cell r="U18">
            <v>2019.9</v>
          </cell>
          <cell r="V18">
            <v>317.10000000000002</v>
          </cell>
          <cell r="W18">
            <v>349.9</v>
          </cell>
          <cell r="X18">
            <v>170.8</v>
          </cell>
          <cell r="Y18">
            <v>193.6</v>
          </cell>
          <cell r="Z18">
            <v>2749.6</v>
          </cell>
          <cell r="AA18">
            <v>285.89999999999998</v>
          </cell>
          <cell r="AB18">
            <v>159.80000000000001</v>
          </cell>
        </row>
        <row r="19">
          <cell r="D19">
            <v>515.29999999999995</v>
          </cell>
          <cell r="E19">
            <v>901.1</v>
          </cell>
          <cell r="F19">
            <v>1133.2</v>
          </cell>
          <cell r="G19">
            <v>1096.5999999999999</v>
          </cell>
          <cell r="H19">
            <v>1191.3</v>
          </cell>
          <cell r="I19">
            <v>1343.4</v>
          </cell>
          <cell r="J19">
            <v>2367.8000000000002</v>
          </cell>
          <cell r="K19">
            <v>1219</v>
          </cell>
          <cell r="L19">
            <v>1427.7</v>
          </cell>
          <cell r="M19">
            <v>2822.9</v>
          </cell>
          <cell r="N19">
            <v>1701.8</v>
          </cell>
          <cell r="O19">
            <v>1347.8</v>
          </cell>
          <cell r="Q19">
            <v>810.2</v>
          </cell>
          <cell r="R19">
            <v>983.3</v>
          </cell>
          <cell r="S19">
            <v>1189.0999999999999</v>
          </cell>
          <cell r="T19">
            <v>954.5</v>
          </cell>
          <cell r="U19">
            <v>1003.2</v>
          </cell>
          <cell r="V19">
            <v>1151</v>
          </cell>
          <cell r="W19">
            <v>1047.5</v>
          </cell>
          <cell r="X19">
            <v>1359.9</v>
          </cell>
          <cell r="Y19">
            <v>1113.8</v>
          </cell>
          <cell r="Z19">
            <v>1011.6</v>
          </cell>
          <cell r="AA19">
            <v>1121.8</v>
          </cell>
          <cell r="AB19">
            <v>1268.8</v>
          </cell>
        </row>
        <row r="20">
          <cell r="D20">
            <v>105.3</v>
          </cell>
          <cell r="E20">
            <v>159.6</v>
          </cell>
          <cell r="F20">
            <v>187.4</v>
          </cell>
          <cell r="G20">
            <v>160.69999999999999</v>
          </cell>
          <cell r="H20">
            <v>163</v>
          </cell>
          <cell r="I20">
            <v>153.1</v>
          </cell>
          <cell r="J20">
            <v>162.30000000000001</v>
          </cell>
          <cell r="K20">
            <v>155.19999999999999</v>
          </cell>
          <cell r="L20">
            <v>167</v>
          </cell>
          <cell r="M20">
            <v>158.9</v>
          </cell>
          <cell r="N20">
            <v>168.6</v>
          </cell>
          <cell r="O20">
            <v>165.8</v>
          </cell>
          <cell r="Q20">
            <v>150.19999999999999</v>
          </cell>
          <cell r="R20">
            <v>186.7</v>
          </cell>
          <cell r="S20">
            <v>205</v>
          </cell>
          <cell r="T20">
            <v>156.5</v>
          </cell>
          <cell r="U20">
            <v>171.8</v>
          </cell>
          <cell r="V20">
            <v>168.6</v>
          </cell>
          <cell r="W20">
            <v>165.1</v>
          </cell>
          <cell r="X20">
            <v>170.4</v>
          </cell>
          <cell r="Y20">
            <v>159.6</v>
          </cell>
          <cell r="Z20">
            <v>158</v>
          </cell>
          <cell r="AA20">
            <v>176.8</v>
          </cell>
          <cell r="AB20">
            <v>179.6</v>
          </cell>
        </row>
        <row r="21">
          <cell r="D21">
            <v>773.8</v>
          </cell>
          <cell r="E21">
            <v>777.5</v>
          </cell>
          <cell r="F21">
            <v>795.8</v>
          </cell>
          <cell r="G21">
            <v>986.5</v>
          </cell>
          <cell r="H21">
            <v>832</v>
          </cell>
          <cell r="I21">
            <v>802.7</v>
          </cell>
          <cell r="J21">
            <v>1074</v>
          </cell>
          <cell r="K21">
            <v>828</v>
          </cell>
          <cell r="L21">
            <v>909.9</v>
          </cell>
          <cell r="M21">
            <v>1124.9000000000001</v>
          </cell>
          <cell r="N21">
            <v>924.6</v>
          </cell>
          <cell r="O21">
            <v>1401.6</v>
          </cell>
          <cell r="Q21">
            <v>833.9</v>
          </cell>
          <cell r="R21">
            <v>1008.5</v>
          </cell>
          <cell r="S21">
            <v>1007.9</v>
          </cell>
          <cell r="T21">
            <v>1287.3</v>
          </cell>
          <cell r="U21">
            <v>1032.5999999999999</v>
          </cell>
          <cell r="V21">
            <v>1029.5</v>
          </cell>
          <cell r="W21">
            <v>1328.1</v>
          </cell>
          <cell r="X21">
            <v>996.7</v>
          </cell>
          <cell r="Y21">
            <v>1294.5999999999999</v>
          </cell>
          <cell r="Z21">
            <v>1066.3</v>
          </cell>
          <cell r="AA21">
            <v>1041.9000000000001</v>
          </cell>
          <cell r="AB21">
            <v>1620.2</v>
          </cell>
        </row>
        <row r="23">
          <cell r="D23">
            <v>56.1</v>
          </cell>
          <cell r="E23">
            <v>80.2</v>
          </cell>
          <cell r="F23">
            <v>94.4</v>
          </cell>
          <cell r="G23">
            <v>93.3</v>
          </cell>
          <cell r="H23">
            <v>132.19999999999999</v>
          </cell>
          <cell r="I23">
            <v>141.9</v>
          </cell>
          <cell r="J23">
            <v>208.1</v>
          </cell>
          <cell r="K23">
            <v>178.2</v>
          </cell>
          <cell r="L23">
            <v>219.9</v>
          </cell>
          <cell r="M23">
            <v>172.6</v>
          </cell>
          <cell r="N23">
            <v>237.3</v>
          </cell>
          <cell r="O23">
            <v>235.5</v>
          </cell>
          <cell r="Q23">
            <v>128.69999999999999</v>
          </cell>
          <cell r="R23">
            <v>194.2</v>
          </cell>
          <cell r="S23">
            <v>246</v>
          </cell>
          <cell r="T23">
            <v>184.8</v>
          </cell>
          <cell r="U23">
            <v>220.6</v>
          </cell>
          <cell r="V23">
            <v>202</v>
          </cell>
          <cell r="W23">
            <v>194.2</v>
          </cell>
          <cell r="X23">
            <v>190.7</v>
          </cell>
          <cell r="Y23">
            <v>195.2</v>
          </cell>
          <cell r="Z23">
            <v>182.6</v>
          </cell>
          <cell r="AA23">
            <v>167.4</v>
          </cell>
          <cell r="AB23">
            <v>194.6</v>
          </cell>
        </row>
        <row r="26">
          <cell r="D26">
            <v>12113.7</v>
          </cell>
          <cell r="E26">
            <v>9274.2000000000007</v>
          </cell>
          <cell r="F26">
            <v>9410.5</v>
          </cell>
          <cell r="G26">
            <v>11287.9</v>
          </cell>
          <cell r="H26">
            <v>11011.3</v>
          </cell>
          <cell r="I26">
            <v>11301.3</v>
          </cell>
          <cell r="J26">
            <v>11912.6</v>
          </cell>
          <cell r="K26">
            <v>11634.3</v>
          </cell>
          <cell r="L26">
            <v>11841.9</v>
          </cell>
          <cell r="M26">
            <v>11927.8</v>
          </cell>
          <cell r="N26">
            <v>11673.1</v>
          </cell>
          <cell r="O26">
            <v>12790.7</v>
          </cell>
          <cell r="Q26">
            <v>15662.9</v>
          </cell>
          <cell r="R26">
            <v>11723.7</v>
          </cell>
          <cell r="S26">
            <v>11686.7</v>
          </cell>
          <cell r="T26">
            <v>13848.8</v>
          </cell>
          <cell r="U26">
            <v>12830.5</v>
          </cell>
          <cell r="V26">
            <v>13337.9</v>
          </cell>
          <cell r="W26">
            <v>12961.8</v>
          </cell>
          <cell r="X26">
            <v>13257.7</v>
          </cell>
          <cell r="Y26">
            <v>13104.2</v>
          </cell>
          <cell r="Z26">
            <v>12059.5</v>
          </cell>
          <cell r="AA26">
            <v>13623.9</v>
          </cell>
          <cell r="AB26">
            <v>15111</v>
          </cell>
        </row>
        <row r="29">
          <cell r="D29">
            <v>3073.3</v>
          </cell>
          <cell r="E29">
            <v>3024.6</v>
          </cell>
          <cell r="F29">
            <v>3906</v>
          </cell>
          <cell r="G29">
            <v>3223.3</v>
          </cell>
          <cell r="H29">
            <v>3326.2</v>
          </cell>
          <cell r="I29">
            <v>3294.7</v>
          </cell>
          <cell r="J29">
            <v>4042.6</v>
          </cell>
          <cell r="K29">
            <v>3442.7</v>
          </cell>
          <cell r="L29">
            <v>4389.2</v>
          </cell>
          <cell r="M29">
            <v>3494.3</v>
          </cell>
          <cell r="N29">
            <v>3583</v>
          </cell>
          <cell r="O29">
            <v>4460.2</v>
          </cell>
          <cell r="Q29">
            <v>3331.9</v>
          </cell>
          <cell r="R29">
            <v>3380.1</v>
          </cell>
          <cell r="S29">
            <v>4348.7</v>
          </cell>
          <cell r="T29">
            <v>3361</v>
          </cell>
          <cell r="U29">
            <v>3609.5</v>
          </cell>
          <cell r="V29">
            <v>4276.2</v>
          </cell>
          <cell r="W29">
            <v>3528.5</v>
          </cell>
          <cell r="X29">
            <v>3615.1</v>
          </cell>
          <cell r="Y29">
            <v>4322.6000000000004</v>
          </cell>
          <cell r="Z29">
            <v>4113.8</v>
          </cell>
          <cell r="AA29">
            <v>3276.4</v>
          </cell>
          <cell r="AB29">
            <v>4514.5</v>
          </cell>
        </row>
        <row r="30">
          <cell r="D30">
            <v>1429.9</v>
          </cell>
          <cell r="E30">
            <v>1585.9</v>
          </cell>
          <cell r="F30">
            <v>2115.8000000000002</v>
          </cell>
          <cell r="G30">
            <v>1712.4</v>
          </cell>
          <cell r="H30">
            <v>1853.4</v>
          </cell>
          <cell r="I30">
            <v>1842.8</v>
          </cell>
          <cell r="J30">
            <v>2327.4</v>
          </cell>
          <cell r="K30">
            <v>1925.1</v>
          </cell>
          <cell r="L30">
            <v>2535.3000000000002</v>
          </cell>
          <cell r="M30">
            <v>2073.4</v>
          </cell>
          <cell r="N30">
            <v>2308.5</v>
          </cell>
          <cell r="O30">
            <v>2853</v>
          </cell>
          <cell r="Q30">
            <v>2150.6999999999998</v>
          </cell>
          <cell r="R30">
            <v>2365.4</v>
          </cell>
          <cell r="S30">
            <v>3121.7</v>
          </cell>
          <cell r="T30">
            <v>2418.1</v>
          </cell>
          <cell r="U30">
            <v>2772.3</v>
          </cell>
          <cell r="V30">
            <v>3073.6</v>
          </cell>
          <cell r="W30">
            <v>2693.2</v>
          </cell>
          <cell r="X30">
            <v>2548.8000000000002</v>
          </cell>
          <cell r="Y30">
            <v>3267.4</v>
          </cell>
          <cell r="Z30">
            <v>2891.7</v>
          </cell>
          <cell r="AA30">
            <v>2428.6</v>
          </cell>
          <cell r="AB30">
            <v>3165.1</v>
          </cell>
        </row>
        <row r="33">
          <cell r="D33">
            <v>670.1</v>
          </cell>
          <cell r="E33">
            <v>660.3</v>
          </cell>
          <cell r="F33">
            <v>657.5</v>
          </cell>
          <cell r="G33">
            <v>666</v>
          </cell>
          <cell r="H33">
            <v>658.9</v>
          </cell>
          <cell r="I33">
            <v>684.3</v>
          </cell>
          <cell r="J33">
            <v>669.9</v>
          </cell>
          <cell r="K33">
            <v>751.8</v>
          </cell>
          <cell r="L33">
            <v>688.7</v>
          </cell>
          <cell r="M33">
            <v>686</v>
          </cell>
          <cell r="N33">
            <v>699.8</v>
          </cell>
          <cell r="O33">
            <v>688.5</v>
          </cell>
          <cell r="Q33">
            <v>746</v>
          </cell>
          <cell r="R33">
            <v>692.8</v>
          </cell>
          <cell r="S33">
            <v>704</v>
          </cell>
          <cell r="T33">
            <v>726.7</v>
          </cell>
          <cell r="U33">
            <v>718.1</v>
          </cell>
          <cell r="V33">
            <v>727.8</v>
          </cell>
          <cell r="W33">
            <v>722.4</v>
          </cell>
          <cell r="X33">
            <v>738.1</v>
          </cell>
          <cell r="Y33">
            <v>728.5</v>
          </cell>
          <cell r="Z33">
            <v>736.9</v>
          </cell>
          <cell r="AA33">
            <v>739.2</v>
          </cell>
          <cell r="AB33">
            <v>735.2</v>
          </cell>
        </row>
        <row r="34">
          <cell r="D34">
            <v>710.6</v>
          </cell>
          <cell r="E34">
            <v>543.6</v>
          </cell>
          <cell r="F34">
            <v>689.7</v>
          </cell>
          <cell r="G34">
            <v>1065.5</v>
          </cell>
          <cell r="H34">
            <v>667.6</v>
          </cell>
          <cell r="I34">
            <v>672.4</v>
          </cell>
          <cell r="J34">
            <v>757.6</v>
          </cell>
          <cell r="K34">
            <v>687.3</v>
          </cell>
          <cell r="L34">
            <v>698.4</v>
          </cell>
          <cell r="M34">
            <v>678.3</v>
          </cell>
          <cell r="N34">
            <v>669.4</v>
          </cell>
          <cell r="O34">
            <v>655.1</v>
          </cell>
          <cell r="Q34">
            <v>873.5</v>
          </cell>
          <cell r="R34">
            <v>631.5</v>
          </cell>
          <cell r="S34">
            <v>748.5</v>
          </cell>
          <cell r="T34">
            <v>1152.8</v>
          </cell>
          <cell r="U34">
            <v>793.5</v>
          </cell>
          <cell r="V34">
            <v>708.3</v>
          </cell>
          <cell r="W34">
            <v>848.9</v>
          </cell>
          <cell r="X34">
            <v>853.5</v>
          </cell>
          <cell r="Y34">
            <v>778.7</v>
          </cell>
          <cell r="Z34">
            <v>750.1</v>
          </cell>
          <cell r="AA34">
            <v>682.9</v>
          </cell>
          <cell r="AB34">
            <v>744.8</v>
          </cell>
        </row>
        <row r="37">
          <cell r="D37">
            <v>797.8</v>
          </cell>
          <cell r="E37">
            <v>1147.8</v>
          </cell>
          <cell r="F37">
            <v>1420.9</v>
          </cell>
          <cell r="G37">
            <v>1145.5</v>
          </cell>
          <cell r="H37">
            <v>1242.5</v>
          </cell>
          <cell r="I37">
            <v>1262.8</v>
          </cell>
          <cell r="J37">
            <v>1267.5999999999999</v>
          </cell>
          <cell r="K37">
            <v>1263</v>
          </cell>
          <cell r="L37">
            <v>1196</v>
          </cell>
          <cell r="M37">
            <v>1358.5</v>
          </cell>
          <cell r="N37">
            <v>1398.3</v>
          </cell>
          <cell r="O37">
            <v>1687.5</v>
          </cell>
          <cell r="Q37">
            <v>1169.5</v>
          </cell>
          <cell r="R37">
            <v>1542.1</v>
          </cell>
          <cell r="S37">
            <v>1576.3</v>
          </cell>
          <cell r="T37">
            <v>1231.0999999999999</v>
          </cell>
          <cell r="U37">
            <v>1448.9</v>
          </cell>
          <cell r="V37">
            <v>1428.9</v>
          </cell>
          <cell r="W37">
            <v>1373.3</v>
          </cell>
          <cell r="X37">
            <v>1383.1</v>
          </cell>
          <cell r="Y37">
            <v>1285.0999999999999</v>
          </cell>
          <cell r="Z37">
            <v>1295</v>
          </cell>
          <cell r="AA37">
            <v>1630.4</v>
          </cell>
          <cell r="AB37">
            <v>1695.4</v>
          </cell>
        </row>
        <row r="38">
          <cell r="D38">
            <v>781.9</v>
          </cell>
          <cell r="E38">
            <v>779.4</v>
          </cell>
          <cell r="F38">
            <v>148.6</v>
          </cell>
          <cell r="G38">
            <v>54.8</v>
          </cell>
          <cell r="H38">
            <v>55.3</v>
          </cell>
          <cell r="I38">
            <v>51.2</v>
          </cell>
          <cell r="J38">
            <v>48.8</v>
          </cell>
          <cell r="K38">
            <v>47.7</v>
          </cell>
          <cell r="L38">
            <v>45.1</v>
          </cell>
          <cell r="M38">
            <v>45</v>
          </cell>
          <cell r="N38">
            <v>299.10000000000002</v>
          </cell>
          <cell r="O38">
            <v>634.1</v>
          </cell>
          <cell r="Q38">
            <v>759.7</v>
          </cell>
          <cell r="R38">
            <v>640.1</v>
          </cell>
          <cell r="S38">
            <v>229.9</v>
          </cell>
          <cell r="T38">
            <v>44.1</v>
          </cell>
          <cell r="U38">
            <v>42.6</v>
          </cell>
          <cell r="V38">
            <v>51.1</v>
          </cell>
          <cell r="W38">
            <v>38.200000000000003</v>
          </cell>
          <cell r="X38">
            <v>38.299999999999997</v>
          </cell>
          <cell r="Y38">
            <v>35</v>
          </cell>
          <cell r="Z38">
            <v>91.4</v>
          </cell>
          <cell r="AA38">
            <v>344.9</v>
          </cell>
          <cell r="AB38">
            <v>707.3</v>
          </cell>
        </row>
        <row r="42">
          <cell r="D42">
            <v>82.2</v>
          </cell>
          <cell r="E42">
            <v>72.5</v>
          </cell>
          <cell r="F42">
            <v>80.8</v>
          </cell>
          <cell r="G42">
            <v>91.1</v>
          </cell>
          <cell r="H42">
            <v>82.8</v>
          </cell>
          <cell r="I42">
            <v>87.8</v>
          </cell>
          <cell r="J42">
            <v>116.2</v>
          </cell>
          <cell r="K42">
            <v>83.7</v>
          </cell>
          <cell r="L42">
            <v>84.8</v>
          </cell>
          <cell r="M42">
            <v>84.2</v>
          </cell>
          <cell r="N42">
            <v>82.2</v>
          </cell>
          <cell r="O42">
            <v>79</v>
          </cell>
          <cell r="Q42">
            <v>83.2</v>
          </cell>
          <cell r="R42">
            <v>83.2</v>
          </cell>
          <cell r="S42">
            <v>89.2</v>
          </cell>
          <cell r="T42">
            <v>90.9</v>
          </cell>
          <cell r="U42">
            <v>90.9</v>
          </cell>
          <cell r="V42">
            <v>94.7</v>
          </cell>
          <cell r="W42">
            <v>93.3</v>
          </cell>
          <cell r="X42">
            <v>91</v>
          </cell>
          <cell r="Y42">
            <v>92.6</v>
          </cell>
          <cell r="Z42">
            <v>91.1</v>
          </cell>
          <cell r="AA42">
            <v>92.7</v>
          </cell>
          <cell r="AB42">
            <v>91.6</v>
          </cell>
        </row>
        <row r="43">
          <cell r="D43">
            <v>25.7</v>
          </cell>
          <cell r="E43">
            <v>25.8</v>
          </cell>
          <cell r="F43">
            <v>26.9</v>
          </cell>
          <cell r="G43">
            <v>25.9</v>
          </cell>
          <cell r="H43">
            <v>29.7</v>
          </cell>
          <cell r="I43">
            <v>28</v>
          </cell>
          <cell r="J43">
            <v>40.6</v>
          </cell>
          <cell r="K43">
            <v>40.799999999999997</v>
          </cell>
          <cell r="L43">
            <v>26.1</v>
          </cell>
          <cell r="M43">
            <v>26.1</v>
          </cell>
          <cell r="N43">
            <v>25.5</v>
          </cell>
          <cell r="O43">
            <v>26</v>
          </cell>
          <cell r="Q43">
            <v>26.2</v>
          </cell>
          <cell r="S43">
            <v>30.6</v>
          </cell>
          <cell r="T43">
            <v>30.4</v>
          </cell>
          <cell r="U43">
            <v>28.4</v>
          </cell>
          <cell r="V43">
            <v>28.7</v>
          </cell>
          <cell r="W43">
            <v>28.3</v>
          </cell>
          <cell r="X43">
            <v>28.1</v>
          </cell>
          <cell r="Y43">
            <v>28.8</v>
          </cell>
          <cell r="Z43">
            <v>29.5</v>
          </cell>
          <cell r="AA43">
            <v>28.2</v>
          </cell>
          <cell r="AB43">
            <v>28.3</v>
          </cell>
        </row>
        <row r="50">
          <cell r="D50">
            <v>356.8</v>
          </cell>
          <cell r="E50">
            <v>322.3</v>
          </cell>
          <cell r="F50">
            <v>287.10000000000002</v>
          </cell>
          <cell r="G50">
            <v>415.3</v>
          </cell>
          <cell r="H50">
            <v>422.6</v>
          </cell>
          <cell r="I50">
            <v>498.7</v>
          </cell>
          <cell r="J50">
            <v>552.9</v>
          </cell>
          <cell r="K50">
            <v>679.9</v>
          </cell>
          <cell r="L50">
            <v>625.29999999999995</v>
          </cell>
          <cell r="M50">
            <v>467.4</v>
          </cell>
          <cell r="N50">
            <v>603.5</v>
          </cell>
          <cell r="O50">
            <v>638.29999999999995</v>
          </cell>
          <cell r="Q50">
            <v>757.5</v>
          </cell>
          <cell r="R50">
            <v>724.9</v>
          </cell>
          <cell r="S50">
            <v>684.6</v>
          </cell>
          <cell r="T50">
            <v>753.7</v>
          </cell>
          <cell r="U50">
            <v>721.1</v>
          </cell>
          <cell r="V50">
            <v>694.5</v>
          </cell>
          <cell r="W50">
            <v>719.8</v>
          </cell>
          <cell r="X50">
            <v>794.2</v>
          </cell>
          <cell r="Y50">
            <v>732.6</v>
          </cell>
          <cell r="Z50">
            <v>537.79999999999995</v>
          </cell>
          <cell r="AA50">
            <v>646.20000000000005</v>
          </cell>
          <cell r="AB50">
            <v>660.7</v>
          </cell>
        </row>
        <row r="53">
          <cell r="D53">
            <v>56.4</v>
          </cell>
          <cell r="E53">
            <v>83.9</v>
          </cell>
          <cell r="F53">
            <v>101.7</v>
          </cell>
          <cell r="G53">
            <v>81.3</v>
          </cell>
          <cell r="H53">
            <v>91.5</v>
          </cell>
          <cell r="I53">
            <v>92.8</v>
          </cell>
          <cell r="J53">
            <v>91.4</v>
          </cell>
          <cell r="K53">
            <v>92.9</v>
          </cell>
          <cell r="L53">
            <v>89.9</v>
          </cell>
          <cell r="M53">
            <v>96.1</v>
          </cell>
          <cell r="N53">
            <v>103.4</v>
          </cell>
          <cell r="O53">
            <v>120.4</v>
          </cell>
          <cell r="Q53">
            <v>82.7</v>
          </cell>
          <cell r="R53">
            <v>106.1</v>
          </cell>
          <cell r="S53">
            <v>108.8</v>
          </cell>
          <cell r="T53">
            <v>86.8</v>
          </cell>
          <cell r="U53">
            <v>102.5</v>
          </cell>
          <cell r="V53">
            <v>104.3</v>
          </cell>
          <cell r="W53">
            <v>98.9</v>
          </cell>
          <cell r="X53">
            <v>92.9</v>
          </cell>
          <cell r="Y53">
            <v>93.2</v>
          </cell>
          <cell r="Z53">
            <v>94.4</v>
          </cell>
          <cell r="AA53">
            <v>117.3</v>
          </cell>
          <cell r="AB53">
            <v>121.1</v>
          </cell>
        </row>
        <row r="54">
          <cell r="D54">
            <v>0</v>
          </cell>
          <cell r="E54">
            <v>0.2</v>
          </cell>
          <cell r="F54">
            <v>0.1</v>
          </cell>
          <cell r="G54">
            <v>0</v>
          </cell>
          <cell r="H54">
            <v>0.1</v>
          </cell>
          <cell r="I54">
            <v>0.1</v>
          </cell>
          <cell r="J54">
            <v>0.3</v>
          </cell>
          <cell r="K54">
            <v>0.2</v>
          </cell>
          <cell r="L54">
            <v>0.1</v>
          </cell>
          <cell r="M54">
            <v>0.4</v>
          </cell>
          <cell r="N54">
            <v>0.1</v>
          </cell>
          <cell r="O54">
            <v>0.1</v>
          </cell>
          <cell r="R54">
            <v>0.6</v>
          </cell>
          <cell r="S54">
            <v>0.2</v>
          </cell>
          <cell r="T54">
            <v>0.1</v>
          </cell>
          <cell r="U54">
            <v>0.3</v>
          </cell>
          <cell r="V54">
            <v>0.2</v>
          </cell>
          <cell r="W54">
            <v>0.2</v>
          </cell>
          <cell r="X54">
            <v>0.2</v>
          </cell>
          <cell r="Y54">
            <v>0.1</v>
          </cell>
          <cell r="Z54">
            <v>0.3</v>
          </cell>
          <cell r="AA54">
            <v>0.3</v>
          </cell>
          <cell r="AB54">
            <v>0.3</v>
          </cell>
        </row>
        <row r="75">
          <cell r="D75">
            <v>184.5</v>
          </cell>
          <cell r="E75">
            <v>175.3</v>
          </cell>
          <cell r="F75">
            <v>198.8</v>
          </cell>
          <cell r="G75">
            <v>333.5</v>
          </cell>
          <cell r="H75">
            <v>334.3</v>
          </cell>
          <cell r="I75">
            <v>331.2</v>
          </cell>
          <cell r="J75">
            <v>319.60000000000002</v>
          </cell>
          <cell r="K75">
            <v>296.2</v>
          </cell>
          <cell r="L75">
            <v>275.39999999999998</v>
          </cell>
          <cell r="M75">
            <v>290.39999999999998</v>
          </cell>
          <cell r="N75">
            <v>341.1</v>
          </cell>
          <cell r="O75">
            <v>360.7</v>
          </cell>
          <cell r="Q75">
            <v>318</v>
          </cell>
          <cell r="R75">
            <v>387.7</v>
          </cell>
          <cell r="S75">
            <v>391.8</v>
          </cell>
          <cell r="T75">
            <v>456.7</v>
          </cell>
          <cell r="U75">
            <v>382.1</v>
          </cell>
          <cell r="V75">
            <v>365</v>
          </cell>
          <cell r="W75">
            <v>348.2</v>
          </cell>
          <cell r="X75">
            <v>340.4</v>
          </cell>
          <cell r="Y75">
            <v>342.5</v>
          </cell>
          <cell r="Z75">
            <v>304.3</v>
          </cell>
          <cell r="AA75">
            <v>342.4</v>
          </cell>
          <cell r="AB75">
            <v>370.8</v>
          </cell>
        </row>
        <row r="77">
          <cell r="Q77">
            <v>2.2000000000000002</v>
          </cell>
          <cell r="R77">
            <v>2.7</v>
          </cell>
          <cell r="S77">
            <v>3.3</v>
          </cell>
          <cell r="T77">
            <v>2.4</v>
          </cell>
          <cell r="U77">
            <v>2.9</v>
          </cell>
          <cell r="V77">
            <v>2.9</v>
          </cell>
          <cell r="W77">
            <v>3</v>
          </cell>
          <cell r="X77">
            <v>3</v>
          </cell>
          <cell r="Y77">
            <v>2.9</v>
          </cell>
          <cell r="Z77">
            <v>2.8</v>
          </cell>
          <cell r="AA77">
            <v>2.9</v>
          </cell>
          <cell r="AB77">
            <v>2.4</v>
          </cell>
        </row>
        <row r="81">
          <cell r="D81">
            <v>3.7</v>
          </cell>
          <cell r="E81">
            <v>4</v>
          </cell>
          <cell r="F81">
            <v>5.3</v>
          </cell>
          <cell r="G81">
            <v>4.4000000000000004</v>
          </cell>
          <cell r="H81">
            <v>5</v>
          </cell>
          <cell r="I81">
            <v>4.5</v>
          </cell>
          <cell r="J81">
            <v>4.2</v>
          </cell>
          <cell r="K81">
            <v>4.4000000000000004</v>
          </cell>
          <cell r="L81">
            <v>4.0999999999999996</v>
          </cell>
          <cell r="M81">
            <v>4.2</v>
          </cell>
          <cell r="N81">
            <v>4.2</v>
          </cell>
          <cell r="O81">
            <v>3.8</v>
          </cell>
          <cell r="R81">
            <v>3.8</v>
          </cell>
          <cell r="S81">
            <v>5.6</v>
          </cell>
          <cell r="T81">
            <v>3.6</v>
          </cell>
          <cell r="V81">
            <v>4.9000000000000004</v>
          </cell>
          <cell r="W81">
            <v>4.5</v>
          </cell>
          <cell r="X81">
            <v>4.2</v>
          </cell>
          <cell r="Y81">
            <v>4.5999999999999996</v>
          </cell>
          <cell r="Z81">
            <v>4.8</v>
          </cell>
          <cell r="AA81">
            <v>4.8</v>
          </cell>
          <cell r="AB81">
            <v>3.9</v>
          </cell>
        </row>
        <row r="91">
          <cell r="R91">
            <v>797.9</v>
          </cell>
          <cell r="S91">
            <v>913.2</v>
          </cell>
          <cell r="T91">
            <v>713.2</v>
          </cell>
          <cell r="U91">
            <v>709.19999999999993</v>
          </cell>
          <cell r="W91">
            <v>701.8</v>
          </cell>
          <cell r="X91">
            <v>724.7</v>
          </cell>
          <cell r="Y91">
            <v>836.69999999999993</v>
          </cell>
          <cell r="Z91">
            <v>833.80000000000007</v>
          </cell>
          <cell r="AA91">
            <v>552.9</v>
          </cell>
        </row>
        <row r="92">
          <cell r="R92">
            <v>785.9</v>
          </cell>
          <cell r="S92">
            <v>908.1</v>
          </cell>
          <cell r="T92">
            <v>705.1</v>
          </cell>
          <cell r="U92">
            <v>701.8</v>
          </cell>
          <cell r="V92">
            <v>912.2</v>
          </cell>
          <cell r="W92">
            <v>695.3</v>
          </cell>
          <cell r="X92">
            <v>712.9</v>
          </cell>
          <cell r="Y92">
            <v>832.9</v>
          </cell>
          <cell r="Z92">
            <v>828.2</v>
          </cell>
          <cell r="AA92">
            <v>548.79999999999995</v>
          </cell>
          <cell r="AB92">
            <v>914.9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63</v>
          </cell>
          <cell r="K130">
            <v>12.6</v>
          </cell>
          <cell r="L130">
            <v>8.6</v>
          </cell>
          <cell r="M130">
            <v>69.400000000000006</v>
          </cell>
          <cell r="N130">
            <v>9.6999999999999993</v>
          </cell>
          <cell r="O130">
            <v>6.5</v>
          </cell>
        </row>
        <row r="131">
          <cell r="Q131">
            <v>288.60000000000002</v>
          </cell>
          <cell r="R131">
            <v>302.39999999999998</v>
          </cell>
          <cell r="S131">
            <v>393.2</v>
          </cell>
          <cell r="T131">
            <v>304.2</v>
          </cell>
          <cell r="U131">
            <v>335.9</v>
          </cell>
          <cell r="V131">
            <v>386.8</v>
          </cell>
          <cell r="W131">
            <v>327.5</v>
          </cell>
          <cell r="X131">
            <v>324.39999999999998</v>
          </cell>
          <cell r="Y131">
            <v>399.5</v>
          </cell>
          <cell r="Z131">
            <v>368.7</v>
          </cell>
          <cell r="AA131">
            <v>300.3</v>
          </cell>
          <cell r="AB131">
            <v>404.2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B44B-897B-4EFB-95DC-49A25C7833E1}">
  <dimension ref="A1:GG384"/>
  <sheetViews>
    <sheetView showGridLines="0" tabSelected="1" topLeftCell="A61" zoomScaleNormal="100" workbookViewId="0">
      <selection activeCell="B82" sqref="B82"/>
    </sheetView>
  </sheetViews>
  <sheetFormatPr baseColWidth="10" defaultColWidth="11.42578125" defaultRowHeight="12.75"/>
  <cols>
    <col min="1" max="1" width="0.85546875" customWidth="1"/>
    <col min="2" max="2" width="75" customWidth="1"/>
    <col min="3" max="10" width="10.7109375" customWidth="1"/>
    <col min="11" max="11" width="14.28515625" customWidth="1"/>
    <col min="12" max="12" width="12.5703125" customWidth="1"/>
    <col min="13" max="13" width="12.7109375" customWidth="1"/>
    <col min="14" max="14" width="13" customWidth="1"/>
    <col min="15" max="15" width="12.28515625" style="73" customWidth="1"/>
    <col min="16" max="23" width="11.140625" style="73" customWidth="1"/>
    <col min="24" max="24" width="13.28515625" style="73" customWidth="1"/>
    <col min="25" max="25" width="12.85546875" style="73" customWidth="1"/>
    <col min="26" max="26" width="12.28515625" style="73" customWidth="1"/>
    <col min="27" max="27" width="12.7109375" style="73" customWidth="1"/>
    <col min="28" max="28" width="14" customWidth="1"/>
    <col min="29" max="29" width="12.85546875" bestFit="1" customWidth="1"/>
    <col min="30" max="30" width="8.7109375" customWidth="1"/>
  </cols>
  <sheetData>
    <row r="1" spans="2:44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</row>
    <row r="2" spans="2:44" ht="15.7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2:44" ht="1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  <c r="AC3" s="8"/>
      <c r="AD3" s="8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2:44" ht="18" customHeight="1"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2:44" ht="15.75" customHeight="1">
      <c r="B5" s="10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2:44" ht="14.25"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2:44" ht="20.25" customHeight="1">
      <c r="B7" s="11" t="s">
        <v>4</v>
      </c>
      <c r="C7" s="12">
        <v>2021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1">
        <v>2021</v>
      </c>
      <c r="P7" s="12">
        <v>2022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1">
        <v>2022</v>
      </c>
      <c r="AC7" s="14" t="s">
        <v>5</v>
      </c>
      <c r="AD7" s="1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2:44" ht="24" customHeight="1">
      <c r="B8" s="16"/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7" t="s">
        <v>11</v>
      </c>
      <c r="I8" s="17" t="s">
        <v>12</v>
      </c>
      <c r="J8" s="17" t="s">
        <v>13</v>
      </c>
      <c r="K8" s="17" t="s">
        <v>14</v>
      </c>
      <c r="L8" s="17" t="s">
        <v>15</v>
      </c>
      <c r="M8" s="17" t="s">
        <v>16</v>
      </c>
      <c r="N8" s="17" t="s">
        <v>17</v>
      </c>
      <c r="O8" s="16"/>
      <c r="P8" s="17" t="s">
        <v>6</v>
      </c>
      <c r="Q8" s="17" t="s">
        <v>7</v>
      </c>
      <c r="R8" s="17" t="s">
        <v>8</v>
      </c>
      <c r="S8" s="17" t="s">
        <v>9</v>
      </c>
      <c r="T8" s="17" t="s">
        <v>10</v>
      </c>
      <c r="U8" s="17" t="s">
        <v>11</v>
      </c>
      <c r="V8" s="17" t="s">
        <v>12</v>
      </c>
      <c r="W8" s="17" t="s">
        <v>13</v>
      </c>
      <c r="X8" s="17" t="s">
        <v>14</v>
      </c>
      <c r="Y8" s="17" t="s">
        <v>15</v>
      </c>
      <c r="Z8" s="17" t="s">
        <v>16</v>
      </c>
      <c r="AA8" s="17" t="s">
        <v>17</v>
      </c>
      <c r="AB8" s="16"/>
      <c r="AC8" s="17" t="s">
        <v>18</v>
      </c>
      <c r="AD8" s="18" t="s">
        <v>19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2:44" ht="18" customHeight="1">
      <c r="B9" s="19" t="s">
        <v>20</v>
      </c>
      <c r="C9" s="20">
        <f>+C10+C49+C57</f>
        <v>48049.8</v>
      </c>
      <c r="D9" s="20">
        <f>+D10+D49+D57</f>
        <v>42273.200000000004</v>
      </c>
      <c r="E9" s="20">
        <f>+E10+E49+E57</f>
        <v>41046.300000000003</v>
      </c>
      <c r="F9" s="20">
        <f>+F10+F49+F57</f>
        <v>68797.399999999994</v>
      </c>
      <c r="G9" s="20">
        <f t="shared" ref="G9:Z9" si="0">+G10+G49+G57</f>
        <v>48715.3</v>
      </c>
      <c r="H9" s="20">
        <f t="shared" si="0"/>
        <v>50061.2</v>
      </c>
      <c r="I9" s="20">
        <f t="shared" si="0"/>
        <v>59668.600000000006</v>
      </c>
      <c r="J9" s="20">
        <f t="shared" si="0"/>
        <v>49300.2</v>
      </c>
      <c r="K9" s="20">
        <f t="shared" si="0"/>
        <v>46613.299999999996</v>
      </c>
      <c r="L9" s="20">
        <f t="shared" si="0"/>
        <v>52303.200000000004</v>
      </c>
      <c r="M9" s="20">
        <f t="shared" si="0"/>
        <v>50384.2</v>
      </c>
      <c r="N9" s="20">
        <f t="shared" si="0"/>
        <v>50240.4</v>
      </c>
      <c r="O9" s="21">
        <f t="shared" si="0"/>
        <v>607453.09999999986</v>
      </c>
      <c r="P9" s="21">
        <f t="shared" si="0"/>
        <v>57187.899999999987</v>
      </c>
      <c r="Q9" s="21">
        <f t="shared" si="0"/>
        <v>45286.1</v>
      </c>
      <c r="R9" s="21">
        <f t="shared" si="0"/>
        <v>49563.899999999994</v>
      </c>
      <c r="S9" s="21">
        <f t="shared" si="0"/>
        <v>68198.900000000009</v>
      </c>
      <c r="T9" s="21">
        <f t="shared" si="0"/>
        <v>62484.1</v>
      </c>
      <c r="U9" s="21">
        <f t="shared" si="0"/>
        <v>52766.7</v>
      </c>
      <c r="V9" s="21">
        <f t="shared" si="0"/>
        <v>54421.4</v>
      </c>
      <c r="W9" s="21">
        <f t="shared" si="0"/>
        <v>49882.7</v>
      </c>
      <c r="X9" s="21">
        <f t="shared" si="0"/>
        <v>54245.999999999993</v>
      </c>
      <c r="Y9" s="21">
        <f t="shared" si="0"/>
        <v>54314</v>
      </c>
      <c r="Z9" s="21">
        <f t="shared" si="0"/>
        <v>50125.2</v>
      </c>
      <c r="AA9" s="21">
        <f>+AA10+AA49+AA57</f>
        <v>58342.700000000004</v>
      </c>
      <c r="AB9" s="21">
        <f>+AB10+AB49+AB57</f>
        <v>656819.6</v>
      </c>
      <c r="AC9" s="21">
        <f t="shared" ref="AC9:AC69" si="1">+AB9-O9</f>
        <v>49366.500000000116</v>
      </c>
      <c r="AD9" s="21">
        <f t="shared" ref="AD9:AD48" si="2">+AC9/O9*100</f>
        <v>8.1268002418623144</v>
      </c>
      <c r="AE9" s="22"/>
      <c r="AF9" s="2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2:44" ht="18" customHeight="1">
      <c r="B10" s="23" t="s">
        <v>21</v>
      </c>
      <c r="C10" s="24">
        <f>+C11+C16+C26+C44+C47+C48</f>
        <v>46786.3</v>
      </c>
      <c r="D10" s="24">
        <f>+D11+D16+D26+D44+D47+D48</f>
        <v>41336.400000000001</v>
      </c>
      <c r="E10" s="24">
        <f>+E11+E16+E26+E44+E47+E48</f>
        <v>39996.400000000001</v>
      </c>
      <c r="F10" s="24">
        <f>+F11+F16+F26+F44+F47+F48</f>
        <v>67566.2</v>
      </c>
      <c r="G10" s="24">
        <f t="shared" ref="G10:Z10" si="3">+G11+G16+G26+G44+G47+G48</f>
        <v>47571.4</v>
      </c>
      <c r="H10" s="24">
        <f t="shared" si="3"/>
        <v>43571.199999999997</v>
      </c>
      <c r="I10" s="24">
        <f t="shared" si="3"/>
        <v>58325.700000000004</v>
      </c>
      <c r="J10" s="24">
        <f t="shared" si="3"/>
        <v>48167.599999999991</v>
      </c>
      <c r="K10" s="24">
        <f t="shared" si="3"/>
        <v>45391.899999999994</v>
      </c>
      <c r="L10" s="24">
        <f t="shared" si="3"/>
        <v>51265.8</v>
      </c>
      <c r="M10" s="24">
        <f t="shared" si="3"/>
        <v>49229.599999999999</v>
      </c>
      <c r="N10" s="24">
        <f t="shared" si="3"/>
        <v>48817.599999999999</v>
      </c>
      <c r="O10" s="25">
        <f t="shared" si="3"/>
        <v>588026.09999999986</v>
      </c>
      <c r="P10" s="25">
        <f t="shared" si="3"/>
        <v>55946.19999999999</v>
      </c>
      <c r="Q10" s="25">
        <f t="shared" si="3"/>
        <v>44023.1</v>
      </c>
      <c r="R10" s="25">
        <f t="shared" si="3"/>
        <v>48224.899999999994</v>
      </c>
      <c r="S10" s="25">
        <f t="shared" si="3"/>
        <v>66996.700000000012</v>
      </c>
      <c r="T10" s="25">
        <f t="shared" si="3"/>
        <v>61362.6</v>
      </c>
      <c r="U10" s="25">
        <f t="shared" si="3"/>
        <v>51451.6</v>
      </c>
      <c r="V10" s="25">
        <f t="shared" si="3"/>
        <v>53350</v>
      </c>
      <c r="W10" s="25">
        <f t="shared" si="3"/>
        <v>48792.1</v>
      </c>
      <c r="X10" s="25">
        <f t="shared" si="3"/>
        <v>53045.7</v>
      </c>
      <c r="Y10" s="25">
        <f t="shared" si="3"/>
        <v>53151</v>
      </c>
      <c r="Z10" s="25">
        <f t="shared" si="3"/>
        <v>49210.6</v>
      </c>
      <c r="AA10" s="25">
        <f>+AA11+AA16+AA26+AA44+AA47+AA48</f>
        <v>57028.100000000006</v>
      </c>
      <c r="AB10" s="25">
        <f>+AB11+AB16+AB26+AB44+AB47+AB48</f>
        <v>642582.6</v>
      </c>
      <c r="AC10" s="25">
        <f t="shared" si="1"/>
        <v>54556.500000000116</v>
      </c>
      <c r="AD10" s="25">
        <f t="shared" si="2"/>
        <v>9.2779045011777761</v>
      </c>
      <c r="AE10" s="22"/>
      <c r="AF10" s="22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2:44" ht="18" customHeight="1">
      <c r="B11" s="23" t="s">
        <v>22</v>
      </c>
      <c r="C11" s="24">
        <f>SUM(C12:C15)</f>
        <v>21803.3</v>
      </c>
      <c r="D11" s="24">
        <f>SUM(D12:D15)</f>
        <v>19465.5</v>
      </c>
      <c r="E11" s="24">
        <f>SUM(E12:E15)</f>
        <v>15179.8</v>
      </c>
      <c r="F11" s="24">
        <f>SUM(F12:F15)</f>
        <v>39847.899999999994</v>
      </c>
      <c r="G11" s="24">
        <f t="shared" ref="G11:Z11" si="4">SUM(G12:G15)</f>
        <v>22506.3</v>
      </c>
      <c r="H11" s="24">
        <f t="shared" si="4"/>
        <v>18611.899999999998</v>
      </c>
      <c r="I11" s="24">
        <f t="shared" si="4"/>
        <v>29516.699999999997</v>
      </c>
      <c r="J11" s="24">
        <f t="shared" si="4"/>
        <v>21687.899999999998</v>
      </c>
      <c r="K11" s="24">
        <f t="shared" si="4"/>
        <v>16559.400000000001</v>
      </c>
      <c r="L11" s="24">
        <f t="shared" si="4"/>
        <v>20425</v>
      </c>
      <c r="M11" s="24">
        <f t="shared" si="4"/>
        <v>21737.199999999997</v>
      </c>
      <c r="N11" s="24">
        <f t="shared" si="4"/>
        <v>17290.399999999998</v>
      </c>
      <c r="O11" s="25">
        <f t="shared" si="4"/>
        <v>264631.29999999993</v>
      </c>
      <c r="P11" s="25">
        <f t="shared" si="4"/>
        <v>24882.1</v>
      </c>
      <c r="Q11" s="25">
        <f t="shared" si="4"/>
        <v>16246.9</v>
      </c>
      <c r="R11" s="25">
        <f t="shared" si="4"/>
        <v>18065.7</v>
      </c>
      <c r="S11" s="25">
        <f t="shared" si="4"/>
        <v>36171.399999999994</v>
      </c>
      <c r="T11" s="25">
        <f t="shared" si="4"/>
        <v>30998.699999999997</v>
      </c>
      <c r="U11" s="25">
        <f t="shared" si="4"/>
        <v>21322.1</v>
      </c>
      <c r="V11" s="25">
        <f t="shared" si="4"/>
        <v>24440.600000000002</v>
      </c>
      <c r="W11" s="25">
        <f t="shared" si="4"/>
        <v>19683.7</v>
      </c>
      <c r="X11" s="25">
        <f t="shared" si="4"/>
        <v>21864.7</v>
      </c>
      <c r="Y11" s="25">
        <f t="shared" si="4"/>
        <v>22527</v>
      </c>
      <c r="Z11" s="25">
        <f t="shared" si="4"/>
        <v>20210.099999999999</v>
      </c>
      <c r="AA11" s="25">
        <f>SUM(AA12:AA15)</f>
        <v>22089.200000000001</v>
      </c>
      <c r="AB11" s="25">
        <f>SUM(AB12:AB15)</f>
        <v>278502.2</v>
      </c>
      <c r="AC11" s="25">
        <f t="shared" si="1"/>
        <v>13870.900000000081</v>
      </c>
      <c r="AD11" s="25">
        <f t="shared" si="2"/>
        <v>5.2415946261837068</v>
      </c>
      <c r="AE11" s="22"/>
      <c r="AF11" s="22"/>
      <c r="AG11" s="26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2:44" ht="18" customHeight="1">
      <c r="B12" s="27" t="s">
        <v>23</v>
      </c>
      <c r="C12" s="28">
        <f>+[1]PP!D11</f>
        <v>6347.1</v>
      </c>
      <c r="D12" s="28">
        <f>+[1]PP!E11</f>
        <v>5866.4</v>
      </c>
      <c r="E12" s="28">
        <f>+[1]PP!F11</f>
        <v>6287.3</v>
      </c>
      <c r="F12" s="28">
        <f>+[1]PP!G11</f>
        <v>5482.9</v>
      </c>
      <c r="G12" s="28">
        <f>+[1]PP!H11</f>
        <v>6263.3</v>
      </c>
      <c r="H12" s="28">
        <f>+[1]PP!I11</f>
        <v>5392</v>
      </c>
      <c r="I12" s="28">
        <f>+[1]PP!J11</f>
        <v>5315.5</v>
      </c>
      <c r="J12" s="28">
        <f>+[1]PP!K11</f>
        <v>5631.3</v>
      </c>
      <c r="K12" s="28">
        <f>+[1]PP!L11</f>
        <v>5465.1</v>
      </c>
      <c r="L12" s="28">
        <f>+[1]PP!M11</f>
        <v>5051.3</v>
      </c>
      <c r="M12" s="28">
        <f>+[1]PP!N11</f>
        <v>5656.9</v>
      </c>
      <c r="N12" s="28">
        <f>+[1]PP!O11</f>
        <v>6266.7</v>
      </c>
      <c r="O12" s="29">
        <f>SUM(C12:N12)</f>
        <v>69025.8</v>
      </c>
      <c r="P12" s="29">
        <f>+[1]PP!Q11</f>
        <v>8213.4</v>
      </c>
      <c r="Q12" s="29">
        <f>+[1]PP!R11</f>
        <v>6823.7</v>
      </c>
      <c r="R12" s="29">
        <f>+[1]PP!S11</f>
        <v>7665.4</v>
      </c>
      <c r="S12" s="29">
        <f>+[1]PP!T11</f>
        <v>7677.4</v>
      </c>
      <c r="T12" s="29">
        <f>+[1]PP!U11</f>
        <v>8262.4</v>
      </c>
      <c r="U12" s="29">
        <f>+[1]PP!V11</f>
        <v>6881.5</v>
      </c>
      <c r="V12" s="29">
        <f>+[1]PP!W11</f>
        <v>5893.1</v>
      </c>
      <c r="W12" s="29">
        <f>+[1]PP!X11</f>
        <v>6865.2</v>
      </c>
      <c r="X12" s="29">
        <f>+[1]PP!Y11</f>
        <v>7789</v>
      </c>
      <c r="Y12" s="29">
        <f>+[1]PP!Z11</f>
        <v>6428.4</v>
      </c>
      <c r="Z12" s="29">
        <f>+[1]PP!AA11</f>
        <v>6916.1</v>
      </c>
      <c r="AA12" s="29">
        <f>+[1]PP!AB11</f>
        <v>7784.1</v>
      </c>
      <c r="AB12" s="29">
        <f>SUM(P12:AA12)</f>
        <v>87199.700000000012</v>
      </c>
      <c r="AC12" s="29">
        <f t="shared" si="1"/>
        <v>18173.900000000009</v>
      </c>
      <c r="AD12" s="29">
        <f t="shared" si="2"/>
        <v>26.32914069811579</v>
      </c>
      <c r="AE12" s="22"/>
      <c r="AF12" s="22"/>
      <c r="AG12" s="26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2:44" ht="18" customHeight="1">
      <c r="B13" s="27" t="s">
        <v>24</v>
      </c>
      <c r="C13" s="28">
        <f>+[1]PP!D12</f>
        <v>11336.3</v>
      </c>
      <c r="D13" s="28">
        <f>+[1]PP!E12</f>
        <v>11432.6</v>
      </c>
      <c r="E13" s="28">
        <f>+[1]PP!F12</f>
        <v>6592.9</v>
      </c>
      <c r="F13" s="28">
        <f>+[1]PP!G12</f>
        <v>30794.799999999999</v>
      </c>
      <c r="G13" s="28">
        <f>+[1]PP!H12</f>
        <v>12656.5</v>
      </c>
      <c r="H13" s="28">
        <f>+[1]PP!I12</f>
        <v>9294.6</v>
      </c>
      <c r="I13" s="28">
        <f>+[1]PP!J12</f>
        <v>19286.7</v>
      </c>
      <c r="J13" s="28">
        <f>+[1]PP!K12</f>
        <v>12063.2</v>
      </c>
      <c r="K13" s="28">
        <f>+[1]PP!L12</f>
        <v>7034.6</v>
      </c>
      <c r="L13" s="28">
        <f>+[1]PP!M12</f>
        <v>11562.4</v>
      </c>
      <c r="M13" s="28">
        <f>+[1]PP!N12</f>
        <v>11648.4</v>
      </c>
      <c r="N13" s="28">
        <f>+[1]PP!O12</f>
        <v>7171.8</v>
      </c>
      <c r="O13" s="29">
        <f>SUM(C13:N13)</f>
        <v>150874.79999999999</v>
      </c>
      <c r="P13" s="29">
        <f>+[1]PP!Q12</f>
        <v>10863.5</v>
      </c>
      <c r="Q13" s="29">
        <f>+[1]PP!R12</f>
        <v>6754.3</v>
      </c>
      <c r="R13" s="29">
        <f>+[1]PP!S12</f>
        <v>7280.6</v>
      </c>
      <c r="S13" s="29">
        <f>+[1]PP!T12</f>
        <v>24162.1</v>
      </c>
      <c r="T13" s="29">
        <f>+[1]PP!U12</f>
        <v>18167.7</v>
      </c>
      <c r="U13" s="29">
        <f>+[1]PP!V12</f>
        <v>9882.7000000000007</v>
      </c>
      <c r="V13" s="29">
        <f>+[1]PP!W12</f>
        <v>13510.8</v>
      </c>
      <c r="W13" s="29">
        <f>+[1]PP!X12</f>
        <v>9376.2000000000007</v>
      </c>
      <c r="X13" s="29">
        <f>+[1]PP!Y12</f>
        <v>9413.7999999999993</v>
      </c>
      <c r="Y13" s="29">
        <f>+[1]PP!Z12</f>
        <v>12478</v>
      </c>
      <c r="Z13" s="29">
        <f>+[1]PP!AA12</f>
        <v>9433.2999999999993</v>
      </c>
      <c r="AA13" s="29">
        <f>+[1]PP!AB12</f>
        <v>9561.2999999999993</v>
      </c>
      <c r="AB13" s="29">
        <f>SUM(P13:AA13)</f>
        <v>140884.29999999999</v>
      </c>
      <c r="AC13" s="29">
        <f t="shared" si="1"/>
        <v>-9990.5</v>
      </c>
      <c r="AD13" s="29">
        <f t="shared" si="2"/>
        <v>-6.6217154886037966</v>
      </c>
      <c r="AE13" s="22"/>
      <c r="AF13" s="22"/>
      <c r="AG13" s="26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2:44" ht="18" customHeight="1">
      <c r="B14" s="27" t="s">
        <v>25</v>
      </c>
      <c r="C14" s="28">
        <f>+[1]PP!D13</f>
        <v>4044.1</v>
      </c>
      <c r="D14" s="28">
        <f>+[1]PP!E13</f>
        <v>2100.1999999999998</v>
      </c>
      <c r="E14" s="28">
        <f>+[1]PP!F13</f>
        <v>2215.3000000000002</v>
      </c>
      <c r="F14" s="28">
        <f>+[1]PP!G13</f>
        <v>3480.7</v>
      </c>
      <c r="G14" s="28">
        <f>+[1]PP!H13</f>
        <v>3462.7</v>
      </c>
      <c r="H14" s="28">
        <f>+[1]PP!I13</f>
        <v>3799.2</v>
      </c>
      <c r="I14" s="28">
        <f>+[1]PP!J13</f>
        <v>4774.3999999999996</v>
      </c>
      <c r="J14" s="28">
        <f>+[1]PP!K13</f>
        <v>3831.8</v>
      </c>
      <c r="K14" s="28">
        <f>+[1]PP!L13</f>
        <v>3921.2</v>
      </c>
      <c r="L14" s="28">
        <f>+[1]PP!M13</f>
        <v>3683.3</v>
      </c>
      <c r="M14" s="28">
        <f>+[1]PP!N13</f>
        <v>4314.3999999999996</v>
      </c>
      <c r="N14" s="28">
        <f>+[1]PP!O13</f>
        <v>3733.8</v>
      </c>
      <c r="O14" s="29">
        <f>SUM(C14:N14)</f>
        <v>43361.100000000006</v>
      </c>
      <c r="P14" s="29">
        <f>+[1]PP!Q13</f>
        <v>5706.1</v>
      </c>
      <c r="Q14" s="29">
        <f>+[1]PP!R13</f>
        <v>2498.9</v>
      </c>
      <c r="R14" s="29">
        <f>+[1]PP!S13</f>
        <v>2986.7</v>
      </c>
      <c r="S14" s="29">
        <f>+[1]PP!T13</f>
        <v>4221.2</v>
      </c>
      <c r="T14" s="29">
        <f>+[1]PP!U13</f>
        <v>4423.3</v>
      </c>
      <c r="U14" s="29">
        <f>+[1]PP!V13</f>
        <v>4380.8</v>
      </c>
      <c r="V14" s="29">
        <f>+[1]PP!W13</f>
        <v>4877.7</v>
      </c>
      <c r="W14" s="29">
        <f>+[1]PP!X13</f>
        <v>3242.5</v>
      </c>
      <c r="X14" s="29">
        <f>+[1]PP!Y13</f>
        <v>4514</v>
      </c>
      <c r="Y14" s="29">
        <f>+[1]PP!Z13</f>
        <v>3424.5</v>
      </c>
      <c r="Z14" s="29">
        <f>+[1]PP!AA13</f>
        <v>3722.4</v>
      </c>
      <c r="AA14" s="29">
        <f>+[1]PP!AB13</f>
        <v>4382.2</v>
      </c>
      <c r="AB14" s="29">
        <f>SUM(P14:AA14)</f>
        <v>48380.299999999996</v>
      </c>
      <c r="AC14" s="29">
        <f t="shared" si="1"/>
        <v>5019.1999999999898</v>
      </c>
      <c r="AD14" s="29">
        <f t="shared" si="2"/>
        <v>11.575352101307368</v>
      </c>
      <c r="AE14" s="22"/>
      <c r="AF14" s="22"/>
      <c r="AG14" s="26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2:44" ht="18" customHeight="1">
      <c r="B15" s="27" t="s">
        <v>26</v>
      </c>
      <c r="C15" s="28">
        <f>+[1]PP!D14</f>
        <v>75.8</v>
      </c>
      <c r="D15" s="28">
        <f>+[1]PP!E14</f>
        <v>66.3</v>
      </c>
      <c r="E15" s="28">
        <f>+[1]PP!F14</f>
        <v>84.3</v>
      </c>
      <c r="F15" s="28">
        <f>+[1]PP!G14</f>
        <v>89.5</v>
      </c>
      <c r="G15" s="28">
        <f>+[1]PP!H14</f>
        <v>123.8</v>
      </c>
      <c r="H15" s="28">
        <f>+[1]PP!I14</f>
        <v>126.1</v>
      </c>
      <c r="I15" s="28">
        <f>+[1]PP!J14</f>
        <v>140.1</v>
      </c>
      <c r="J15" s="28">
        <f>+[1]PP!K14</f>
        <v>161.6</v>
      </c>
      <c r="K15" s="28">
        <f>+[1]PP!L14</f>
        <v>138.5</v>
      </c>
      <c r="L15" s="28">
        <f>+[1]PP!M14</f>
        <v>128</v>
      </c>
      <c r="M15" s="28">
        <f>+[1]PP!N14</f>
        <v>117.5</v>
      </c>
      <c r="N15" s="28">
        <f>+[1]PP!O14</f>
        <v>118.1</v>
      </c>
      <c r="O15" s="29">
        <f>SUM(C15:N15)</f>
        <v>1369.6</v>
      </c>
      <c r="P15" s="29">
        <f>+[1]PP!Q14</f>
        <v>99.1</v>
      </c>
      <c r="Q15" s="29">
        <f>+[1]PP!R14</f>
        <v>170</v>
      </c>
      <c r="R15" s="29">
        <f>+[1]PP!S14</f>
        <v>133</v>
      </c>
      <c r="S15" s="29">
        <f>+[1]PP!T14</f>
        <v>110.7</v>
      </c>
      <c r="T15" s="29">
        <f>+[1]PP!U14</f>
        <v>145.30000000000001</v>
      </c>
      <c r="U15" s="29">
        <f>+[1]PP!V14</f>
        <v>177.1</v>
      </c>
      <c r="V15" s="29">
        <f>+[1]PP!W14</f>
        <v>159</v>
      </c>
      <c r="W15" s="29">
        <f>+[1]PP!X14</f>
        <v>199.8</v>
      </c>
      <c r="X15" s="29">
        <f>+[1]PP!Y14</f>
        <v>147.9</v>
      </c>
      <c r="Y15" s="29">
        <f>+[1]PP!Z14</f>
        <v>196.1</v>
      </c>
      <c r="Z15" s="29">
        <f>+[1]PP!AA14</f>
        <v>138.30000000000001</v>
      </c>
      <c r="AA15" s="29">
        <f>+[1]PP!AB14</f>
        <v>361.6</v>
      </c>
      <c r="AB15" s="29">
        <f>SUM(P15:AA15)</f>
        <v>2037.9</v>
      </c>
      <c r="AC15" s="29">
        <f t="shared" si="1"/>
        <v>668.30000000000018</v>
      </c>
      <c r="AD15" s="29">
        <f t="shared" si="2"/>
        <v>48.795268691588802</v>
      </c>
      <c r="AE15" s="22"/>
      <c r="AF15" s="22"/>
      <c r="AG15" s="26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2:44" ht="18" customHeight="1">
      <c r="B16" s="23" t="s">
        <v>27</v>
      </c>
      <c r="C16" s="24">
        <f>+C17+C25</f>
        <v>1866.6999999999998</v>
      </c>
      <c r="D16" s="24">
        <f>+D17+D25</f>
        <v>2499.3999999999996</v>
      </c>
      <c r="E16" s="24">
        <f>+E17+E25</f>
        <v>3880</v>
      </c>
      <c r="F16" s="24">
        <f>+F17+F25</f>
        <v>5507.5</v>
      </c>
      <c r="G16" s="24">
        <f t="shared" ref="G16:Z16" si="5">+G17+G25</f>
        <v>3245.7</v>
      </c>
      <c r="H16" s="24">
        <f t="shared" si="5"/>
        <v>3207.6</v>
      </c>
      <c r="I16" s="24">
        <f t="shared" si="5"/>
        <v>4944.9000000000015</v>
      </c>
      <c r="J16" s="24">
        <f t="shared" si="5"/>
        <v>3114.9999999999995</v>
      </c>
      <c r="K16" s="24">
        <f t="shared" si="5"/>
        <v>4107.6000000000004</v>
      </c>
      <c r="L16" s="24">
        <f t="shared" si="5"/>
        <v>7235.2000000000007</v>
      </c>
      <c r="M16" s="24">
        <f t="shared" si="5"/>
        <v>3762.4</v>
      </c>
      <c r="N16" s="24">
        <f t="shared" si="5"/>
        <v>4276.2</v>
      </c>
      <c r="O16" s="25">
        <f t="shared" si="5"/>
        <v>47648.200000000004</v>
      </c>
      <c r="P16" s="25">
        <f t="shared" si="5"/>
        <v>2422.7999999999997</v>
      </c>
      <c r="Q16" s="25">
        <f t="shared" si="5"/>
        <v>3160.1</v>
      </c>
      <c r="R16" s="25">
        <f t="shared" si="5"/>
        <v>4727</v>
      </c>
      <c r="S16" s="25">
        <f t="shared" si="5"/>
        <v>4715.4000000000005</v>
      </c>
      <c r="T16" s="25">
        <f t="shared" si="5"/>
        <v>4823.7000000000007</v>
      </c>
      <c r="U16" s="25">
        <f t="shared" si="5"/>
        <v>3340.1000000000004</v>
      </c>
      <c r="V16" s="25">
        <f t="shared" si="5"/>
        <v>3396.4999999999995</v>
      </c>
      <c r="W16" s="25">
        <f t="shared" si="5"/>
        <v>3441.1</v>
      </c>
      <c r="X16" s="25">
        <f t="shared" si="5"/>
        <v>4491.8999999999996</v>
      </c>
      <c r="Y16" s="25">
        <f t="shared" si="5"/>
        <v>5624.0000000000009</v>
      </c>
      <c r="Z16" s="25">
        <f t="shared" si="5"/>
        <v>3201.2</v>
      </c>
      <c r="AA16" s="25">
        <f>+AA17+AA25</f>
        <v>4018.1</v>
      </c>
      <c r="AB16" s="25">
        <f>+AB17+AB25</f>
        <v>47361.899999999994</v>
      </c>
      <c r="AC16" s="25">
        <f t="shared" si="1"/>
        <v>-286.30000000001019</v>
      </c>
      <c r="AD16" s="25">
        <f t="shared" si="2"/>
        <v>-0.60086215219045036</v>
      </c>
      <c r="AE16" s="22"/>
      <c r="AF16" s="22"/>
      <c r="AG16" s="26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2:44" ht="18" customHeight="1">
      <c r="B17" s="30" t="s">
        <v>28</v>
      </c>
      <c r="C17" s="24">
        <f>SUM(C18:C24)</f>
        <v>1810.6</v>
      </c>
      <c r="D17" s="24">
        <f>SUM(D18:D24)</f>
        <v>2419.1999999999998</v>
      </c>
      <c r="E17" s="24">
        <f>SUM(E18:E24)</f>
        <v>3785.6</v>
      </c>
      <c r="F17" s="24">
        <f>SUM(F18:F24)</f>
        <v>5414.2</v>
      </c>
      <c r="G17" s="24">
        <f t="shared" ref="G17:Z17" si="6">SUM(G18:G24)</f>
        <v>3113.5</v>
      </c>
      <c r="H17" s="24">
        <f t="shared" si="6"/>
        <v>3065.7</v>
      </c>
      <c r="I17" s="24">
        <f t="shared" si="6"/>
        <v>4736.8000000000011</v>
      </c>
      <c r="J17" s="24">
        <f t="shared" si="6"/>
        <v>2936.7999999999997</v>
      </c>
      <c r="K17" s="24">
        <f t="shared" si="6"/>
        <v>3887.7000000000003</v>
      </c>
      <c r="L17" s="24">
        <f t="shared" si="6"/>
        <v>7062.6</v>
      </c>
      <c r="M17" s="24">
        <f t="shared" si="6"/>
        <v>3525.1</v>
      </c>
      <c r="N17" s="24">
        <f t="shared" si="6"/>
        <v>4040.7</v>
      </c>
      <c r="O17" s="25">
        <f t="shared" si="6"/>
        <v>45798.500000000007</v>
      </c>
      <c r="P17" s="25">
        <f t="shared" si="6"/>
        <v>2294.1</v>
      </c>
      <c r="Q17" s="25">
        <f t="shared" si="6"/>
        <v>2965.9</v>
      </c>
      <c r="R17" s="25">
        <f t="shared" si="6"/>
        <v>4481</v>
      </c>
      <c r="S17" s="25">
        <f t="shared" si="6"/>
        <v>4530.6000000000004</v>
      </c>
      <c r="T17" s="25">
        <f t="shared" si="6"/>
        <v>4603.1000000000004</v>
      </c>
      <c r="U17" s="25">
        <f t="shared" si="6"/>
        <v>3138.1000000000004</v>
      </c>
      <c r="V17" s="25">
        <f t="shared" si="6"/>
        <v>3202.2999999999997</v>
      </c>
      <c r="W17" s="25">
        <f t="shared" si="6"/>
        <v>3250.4</v>
      </c>
      <c r="X17" s="25">
        <f t="shared" si="6"/>
        <v>4296.7</v>
      </c>
      <c r="Y17" s="25">
        <f t="shared" si="6"/>
        <v>5441.4000000000005</v>
      </c>
      <c r="Z17" s="25">
        <f t="shared" si="6"/>
        <v>3033.7999999999997</v>
      </c>
      <c r="AA17" s="25">
        <f>SUM(AA18:AA24)</f>
        <v>3823.5</v>
      </c>
      <c r="AB17" s="25">
        <f>SUM(AB18:AB24)</f>
        <v>45060.899999999994</v>
      </c>
      <c r="AC17" s="25">
        <f t="shared" si="1"/>
        <v>-737.6000000000131</v>
      </c>
      <c r="AD17" s="25">
        <f t="shared" si="2"/>
        <v>-1.6105330960621265</v>
      </c>
      <c r="AE17" s="22"/>
      <c r="AF17" s="22"/>
      <c r="AG17" s="26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2:44" ht="18" customHeight="1">
      <c r="B18" s="31" t="s">
        <v>29</v>
      </c>
      <c r="C18" s="28">
        <f>+[1]PP!D17</f>
        <v>116.3</v>
      </c>
      <c r="D18" s="28">
        <f>+[1]PP!E17</f>
        <v>270.7</v>
      </c>
      <c r="E18" s="28">
        <f>+[1]PP!F17</f>
        <v>1198.3</v>
      </c>
      <c r="F18" s="28">
        <f>+[1]PP!G17</f>
        <v>237.5</v>
      </c>
      <c r="G18" s="28">
        <f>+[1]PP!H17</f>
        <v>227.3</v>
      </c>
      <c r="H18" s="28">
        <f>+[1]PP!I17</f>
        <v>187.8</v>
      </c>
      <c r="I18" s="28">
        <f>+[1]PP!J17</f>
        <v>268.7</v>
      </c>
      <c r="J18" s="28">
        <f>+[1]PP!K17</f>
        <v>256.10000000000002</v>
      </c>
      <c r="K18" s="28">
        <f>+[1]PP!L17</f>
        <v>1006.8</v>
      </c>
      <c r="L18" s="28">
        <f>+[1]PP!M17</f>
        <v>149.19999999999999</v>
      </c>
      <c r="M18" s="28">
        <f>+[1]PP!N17</f>
        <v>134.6</v>
      </c>
      <c r="N18" s="28">
        <f>+[1]PP!O17</f>
        <v>117.4</v>
      </c>
      <c r="O18" s="29">
        <f t="shared" ref="O18:O25" si="7">SUM(C18:N18)</f>
        <v>4170.7</v>
      </c>
      <c r="P18" s="29">
        <f>+[1]PP!Q17</f>
        <v>95.3</v>
      </c>
      <c r="Q18" s="29">
        <f>+[1]PP!R17</f>
        <v>354</v>
      </c>
      <c r="R18" s="29">
        <f>+[1]PP!S17</f>
        <v>1483.4</v>
      </c>
      <c r="S18" s="29">
        <f>+[1]PP!T17</f>
        <v>189.1</v>
      </c>
      <c r="T18" s="29">
        <f>+[1]PP!U17</f>
        <v>168.8</v>
      </c>
      <c r="U18" s="29">
        <f>+[1]PP!V17</f>
        <v>140.1</v>
      </c>
      <c r="V18" s="29">
        <f>+[1]PP!W17</f>
        <v>136.6</v>
      </c>
      <c r="W18" s="29">
        <f>+[1]PP!X17</f>
        <v>334.9</v>
      </c>
      <c r="X18" s="29">
        <f>+[1]PP!Y17</f>
        <v>1180.0999999999999</v>
      </c>
      <c r="Y18" s="29">
        <f>+[1]PP!Z17</f>
        <v>145.1</v>
      </c>
      <c r="Z18" s="29">
        <f>+[1]PP!AA17</f>
        <v>113.4</v>
      </c>
      <c r="AA18" s="29">
        <f>+[1]PP!AB17</f>
        <v>96.7</v>
      </c>
      <c r="AB18" s="29">
        <f t="shared" ref="AB18:AB25" si="8">SUM(P18:AA18)</f>
        <v>4437.5</v>
      </c>
      <c r="AC18" s="29">
        <f t="shared" si="1"/>
        <v>266.80000000000018</v>
      </c>
      <c r="AD18" s="29">
        <f t="shared" si="2"/>
        <v>6.3970076965497444</v>
      </c>
      <c r="AE18" s="22"/>
      <c r="AF18" s="22"/>
      <c r="AG18" s="26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2:44" ht="18" customHeight="1">
      <c r="B19" s="31" t="s">
        <v>30</v>
      </c>
      <c r="C19" s="28">
        <f>+[1]PP!D18</f>
        <v>248.2</v>
      </c>
      <c r="D19" s="28">
        <f>+[1]PP!E18</f>
        <v>181.9</v>
      </c>
      <c r="E19" s="28">
        <f>+[1]PP!F18</f>
        <v>264.8</v>
      </c>
      <c r="F19" s="28">
        <f>+[1]PP!G18</f>
        <v>2740.6</v>
      </c>
      <c r="G19" s="28">
        <f>+[1]PP!H18</f>
        <v>413</v>
      </c>
      <c r="H19" s="28">
        <f>+[1]PP!I18</f>
        <v>393.7</v>
      </c>
      <c r="I19" s="28">
        <f>+[1]PP!J18</f>
        <v>658.6</v>
      </c>
      <c r="J19" s="28">
        <f>+[1]PP!K18</f>
        <v>238.5</v>
      </c>
      <c r="K19" s="28">
        <f>+[1]PP!L18</f>
        <v>198.4</v>
      </c>
      <c r="L19" s="28">
        <f>+[1]PP!M18</f>
        <v>2562.6</v>
      </c>
      <c r="M19" s="28">
        <f>+[1]PP!N18</f>
        <v>288</v>
      </c>
      <c r="N19" s="28">
        <f>+[1]PP!O18</f>
        <v>207.4</v>
      </c>
      <c r="O19" s="29">
        <f t="shared" si="7"/>
        <v>8395.6999999999989</v>
      </c>
      <c r="P19" s="29">
        <f>+[1]PP!Q18</f>
        <v>257.10000000000002</v>
      </c>
      <c r="Q19" s="29">
        <f>+[1]PP!R18</f>
        <v>217.9</v>
      </c>
      <c r="R19" s="29">
        <f>+[1]PP!S18</f>
        <v>234.2</v>
      </c>
      <c r="S19" s="29">
        <f>+[1]PP!T18</f>
        <v>1658.7</v>
      </c>
      <c r="T19" s="29">
        <f>+[1]PP!U18</f>
        <v>2019.9</v>
      </c>
      <c r="U19" s="29">
        <f>+[1]PP!V18</f>
        <v>317.10000000000002</v>
      </c>
      <c r="V19" s="29">
        <f>+[1]PP!W18</f>
        <v>349.9</v>
      </c>
      <c r="W19" s="29">
        <f>+[1]PP!X18</f>
        <v>170.8</v>
      </c>
      <c r="X19" s="29">
        <f>+[1]PP!Y18</f>
        <v>193.6</v>
      </c>
      <c r="Y19" s="29">
        <f>+[1]PP!Z18</f>
        <v>2749.6</v>
      </c>
      <c r="Z19" s="29">
        <f>+[1]PP!AA18</f>
        <v>285.89999999999998</v>
      </c>
      <c r="AA19" s="29">
        <f>+[1]PP!AB18</f>
        <v>159.80000000000001</v>
      </c>
      <c r="AB19" s="29">
        <f t="shared" si="8"/>
        <v>8614.5</v>
      </c>
      <c r="AC19" s="29">
        <f t="shared" si="1"/>
        <v>218.80000000000109</v>
      </c>
      <c r="AD19" s="29">
        <f t="shared" si="2"/>
        <v>2.6060959777028847</v>
      </c>
      <c r="AE19" s="22"/>
      <c r="AF19" s="22"/>
      <c r="AG19" s="26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2:44" ht="18" customHeight="1">
      <c r="B20" s="31" t="s">
        <v>31</v>
      </c>
      <c r="C20" s="28">
        <f>+[1]PP!D19</f>
        <v>515.29999999999995</v>
      </c>
      <c r="D20" s="28">
        <f>+[1]PP!E19</f>
        <v>901.1</v>
      </c>
      <c r="E20" s="28">
        <f>+[1]PP!F19</f>
        <v>1133.2</v>
      </c>
      <c r="F20" s="28">
        <f>+[1]PP!G19</f>
        <v>1096.5999999999999</v>
      </c>
      <c r="G20" s="28">
        <f>+[1]PP!H19</f>
        <v>1191.3</v>
      </c>
      <c r="H20" s="28">
        <f>+[1]PP!I19</f>
        <v>1343.4</v>
      </c>
      <c r="I20" s="28">
        <f>+[1]PP!J19</f>
        <v>2367.8000000000002</v>
      </c>
      <c r="J20" s="28">
        <f>+[1]PP!K19</f>
        <v>1219</v>
      </c>
      <c r="K20" s="28">
        <f>+[1]PP!L19</f>
        <v>1427.7</v>
      </c>
      <c r="L20" s="28">
        <f>+[1]PP!M19</f>
        <v>2822.9</v>
      </c>
      <c r="M20" s="28">
        <f>+[1]PP!N19</f>
        <v>1701.8</v>
      </c>
      <c r="N20" s="28">
        <f>+[1]PP!O19</f>
        <v>1347.8</v>
      </c>
      <c r="O20" s="29">
        <f t="shared" si="7"/>
        <v>17067.900000000001</v>
      </c>
      <c r="P20" s="29">
        <f>+[1]PP!Q19</f>
        <v>810.2</v>
      </c>
      <c r="Q20" s="29">
        <f>+[1]PP!R19</f>
        <v>983.3</v>
      </c>
      <c r="R20" s="29">
        <f>+[1]PP!S19</f>
        <v>1189.0999999999999</v>
      </c>
      <c r="S20" s="29">
        <f>+[1]PP!T19</f>
        <v>954.5</v>
      </c>
      <c r="T20" s="29">
        <f>+[1]PP!U19</f>
        <v>1003.2</v>
      </c>
      <c r="U20" s="29">
        <f>+[1]PP!V19</f>
        <v>1151</v>
      </c>
      <c r="V20" s="29">
        <f>+[1]PP!W19</f>
        <v>1047.5</v>
      </c>
      <c r="W20" s="29">
        <f>+[1]PP!X19</f>
        <v>1359.9</v>
      </c>
      <c r="X20" s="29">
        <f>+[1]PP!Y19</f>
        <v>1113.8</v>
      </c>
      <c r="Y20" s="29">
        <f>+[1]PP!Z19</f>
        <v>1011.6</v>
      </c>
      <c r="Z20" s="29">
        <f>+[1]PP!AA19</f>
        <v>1121.8</v>
      </c>
      <c r="AA20" s="29">
        <f>+[1]PP!AB19</f>
        <v>1268.8</v>
      </c>
      <c r="AB20" s="29">
        <f t="shared" si="8"/>
        <v>13014.699999999999</v>
      </c>
      <c r="AC20" s="29">
        <f t="shared" si="1"/>
        <v>-4053.2000000000025</v>
      </c>
      <c r="AD20" s="29">
        <f t="shared" si="2"/>
        <v>-23.747502621880852</v>
      </c>
      <c r="AE20" s="22"/>
      <c r="AF20" s="22"/>
      <c r="AG20" s="26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2:44" ht="18" customHeight="1">
      <c r="B21" s="31" t="s">
        <v>32</v>
      </c>
      <c r="C21" s="28">
        <f>+[1]PP!D20</f>
        <v>105.3</v>
      </c>
      <c r="D21" s="28">
        <f>+[1]PP!E20</f>
        <v>159.6</v>
      </c>
      <c r="E21" s="28">
        <f>+[1]PP!F20</f>
        <v>187.4</v>
      </c>
      <c r="F21" s="28">
        <f>+[1]PP!G20</f>
        <v>160.69999999999999</v>
      </c>
      <c r="G21" s="28">
        <f>+[1]PP!H20</f>
        <v>163</v>
      </c>
      <c r="H21" s="28">
        <f>+[1]PP!I20</f>
        <v>153.1</v>
      </c>
      <c r="I21" s="28">
        <f>+[1]PP!J20</f>
        <v>162.30000000000001</v>
      </c>
      <c r="J21" s="28">
        <f>+[1]PP!K20</f>
        <v>155.19999999999999</v>
      </c>
      <c r="K21" s="28">
        <f>+[1]PP!L20</f>
        <v>167</v>
      </c>
      <c r="L21" s="28">
        <f>+[1]PP!M20</f>
        <v>158.9</v>
      </c>
      <c r="M21" s="28">
        <f>+[1]PP!N20</f>
        <v>168.6</v>
      </c>
      <c r="N21" s="28">
        <f>+[1]PP!O20</f>
        <v>165.8</v>
      </c>
      <c r="O21" s="29">
        <f t="shared" si="7"/>
        <v>1906.9</v>
      </c>
      <c r="P21" s="29">
        <f>+[1]PP!Q20</f>
        <v>150.19999999999999</v>
      </c>
      <c r="Q21" s="29">
        <f>+[1]PP!R20</f>
        <v>186.7</v>
      </c>
      <c r="R21" s="29">
        <f>+[1]PP!S20</f>
        <v>205</v>
      </c>
      <c r="S21" s="29">
        <f>+[1]PP!T20</f>
        <v>156.5</v>
      </c>
      <c r="T21" s="29">
        <f>+[1]PP!U20</f>
        <v>171.8</v>
      </c>
      <c r="U21" s="29">
        <f>+[1]PP!V20</f>
        <v>168.6</v>
      </c>
      <c r="V21" s="29">
        <f>+[1]PP!W20</f>
        <v>165.1</v>
      </c>
      <c r="W21" s="29">
        <f>+[1]PP!X20</f>
        <v>170.4</v>
      </c>
      <c r="X21" s="29">
        <f>+[1]PP!Y20</f>
        <v>159.6</v>
      </c>
      <c r="Y21" s="29">
        <f>+[1]PP!Z20</f>
        <v>158</v>
      </c>
      <c r="Z21" s="29">
        <f>+[1]PP!AA20</f>
        <v>176.8</v>
      </c>
      <c r="AA21" s="29">
        <f>+[1]PP!AB20</f>
        <v>179.6</v>
      </c>
      <c r="AB21" s="29">
        <f t="shared" si="8"/>
        <v>2048.2999999999997</v>
      </c>
      <c r="AC21" s="29">
        <f t="shared" si="1"/>
        <v>141.39999999999964</v>
      </c>
      <c r="AD21" s="29">
        <f t="shared" si="2"/>
        <v>7.4151764644186695</v>
      </c>
      <c r="AE21" s="22"/>
      <c r="AF21" s="22"/>
      <c r="AG21" s="26"/>
      <c r="AH21" s="26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2:44" ht="18" customHeight="1">
      <c r="B22" s="31" t="s">
        <v>33</v>
      </c>
      <c r="C22" s="32">
        <v>35.5</v>
      </c>
      <c r="D22" s="32">
        <v>64.3</v>
      </c>
      <c r="E22" s="32">
        <v>99.5</v>
      </c>
      <c r="F22" s="32">
        <v>77.8</v>
      </c>
      <c r="G22" s="32">
        <v>103.3</v>
      </c>
      <c r="H22" s="32">
        <v>83.5</v>
      </c>
      <c r="I22" s="32">
        <v>147.30000000000001</v>
      </c>
      <c r="J22" s="32">
        <v>162.30000000000001</v>
      </c>
      <c r="K22" s="32">
        <v>119.3</v>
      </c>
      <c r="L22" s="32">
        <v>137.5</v>
      </c>
      <c r="M22" s="32">
        <v>140</v>
      </c>
      <c r="N22" s="32">
        <v>137.9</v>
      </c>
      <c r="O22" s="29">
        <f t="shared" si="7"/>
        <v>1308.2</v>
      </c>
      <c r="P22" s="29">
        <v>79.3</v>
      </c>
      <c r="Q22" s="29">
        <v>102.1</v>
      </c>
      <c r="R22" s="29">
        <v>147.30000000000001</v>
      </c>
      <c r="S22" s="29">
        <v>127.4</v>
      </c>
      <c r="T22" s="29">
        <v>101.3</v>
      </c>
      <c r="U22" s="29">
        <v>117</v>
      </c>
      <c r="V22" s="29">
        <v>91.2</v>
      </c>
      <c r="W22" s="29">
        <v>113.1</v>
      </c>
      <c r="X22" s="29">
        <v>221.5</v>
      </c>
      <c r="Y22" s="29">
        <v>118.2</v>
      </c>
      <c r="Z22" s="29">
        <v>86.9</v>
      </c>
      <c r="AA22" s="29">
        <v>83.4</v>
      </c>
      <c r="AB22" s="29">
        <f t="shared" si="8"/>
        <v>1388.7000000000003</v>
      </c>
      <c r="AC22" s="29">
        <f t="shared" si="1"/>
        <v>80.500000000000227</v>
      </c>
      <c r="AD22" s="29">
        <f t="shared" si="2"/>
        <v>6.1534933496407449</v>
      </c>
      <c r="AE22" s="22"/>
      <c r="AF22" s="22"/>
      <c r="AG22" s="26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2:44" ht="18" customHeight="1">
      <c r="B23" s="33" t="s">
        <v>34</v>
      </c>
      <c r="C23" s="28">
        <f>+[1]PP!D21</f>
        <v>773.8</v>
      </c>
      <c r="D23" s="28">
        <f>+[1]PP!E21</f>
        <v>777.5</v>
      </c>
      <c r="E23" s="28">
        <f>+[1]PP!F21</f>
        <v>795.8</v>
      </c>
      <c r="F23" s="28">
        <f>+[1]PP!G21</f>
        <v>986.5</v>
      </c>
      <c r="G23" s="28">
        <f>+[1]PP!H21</f>
        <v>832</v>
      </c>
      <c r="H23" s="28">
        <f>+[1]PP!I21</f>
        <v>802.7</v>
      </c>
      <c r="I23" s="28">
        <f>+[1]PP!J21</f>
        <v>1074</v>
      </c>
      <c r="J23" s="28">
        <f>+[1]PP!K21</f>
        <v>828</v>
      </c>
      <c r="K23" s="28">
        <f>+[1]PP!L21</f>
        <v>909.9</v>
      </c>
      <c r="L23" s="28">
        <f>+[1]PP!M21</f>
        <v>1124.9000000000001</v>
      </c>
      <c r="M23" s="28">
        <f>+[1]PP!N21</f>
        <v>924.6</v>
      </c>
      <c r="N23" s="28">
        <f>+[1]PP!O21</f>
        <v>1401.6</v>
      </c>
      <c r="O23" s="29">
        <f t="shared" si="7"/>
        <v>11231.300000000001</v>
      </c>
      <c r="P23" s="29">
        <f>+[1]PP!Q21</f>
        <v>833.9</v>
      </c>
      <c r="Q23" s="29">
        <f>+[1]PP!R21</f>
        <v>1008.5</v>
      </c>
      <c r="R23" s="29">
        <f>+[1]PP!S21</f>
        <v>1007.9</v>
      </c>
      <c r="S23" s="29">
        <f>+[1]PP!T21</f>
        <v>1287.3</v>
      </c>
      <c r="T23" s="29">
        <f>+[1]PP!U21</f>
        <v>1032.5999999999999</v>
      </c>
      <c r="U23" s="29">
        <f>+[1]PP!V21</f>
        <v>1029.5</v>
      </c>
      <c r="V23" s="29">
        <f>+[1]PP!W21</f>
        <v>1328.1</v>
      </c>
      <c r="W23" s="29">
        <f>+[1]PP!X21</f>
        <v>996.7</v>
      </c>
      <c r="X23" s="29">
        <f>+[1]PP!Y21</f>
        <v>1294.5999999999999</v>
      </c>
      <c r="Y23" s="29">
        <f>+[1]PP!Z21</f>
        <v>1066.3</v>
      </c>
      <c r="Z23" s="29">
        <f>+[1]PP!AA21</f>
        <v>1041.9000000000001</v>
      </c>
      <c r="AA23" s="29">
        <f>+[1]PP!AB21</f>
        <v>1620.2</v>
      </c>
      <c r="AB23" s="29">
        <f t="shared" si="8"/>
        <v>13547.500000000002</v>
      </c>
      <c r="AC23" s="29">
        <f t="shared" si="1"/>
        <v>2316.2000000000007</v>
      </c>
      <c r="AD23" s="29">
        <f t="shared" si="2"/>
        <v>20.622723994550949</v>
      </c>
      <c r="AE23" s="22"/>
      <c r="AF23" s="22"/>
      <c r="AG23" s="26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2:44" ht="18" customHeight="1">
      <c r="B24" s="33" t="s">
        <v>35</v>
      </c>
      <c r="C24" s="32">
        <v>16.2</v>
      </c>
      <c r="D24" s="32">
        <v>64.099999999999994</v>
      </c>
      <c r="E24" s="32">
        <v>106.6</v>
      </c>
      <c r="F24" s="32">
        <v>114.5</v>
      </c>
      <c r="G24" s="32">
        <v>183.6</v>
      </c>
      <c r="H24" s="32">
        <v>101.5</v>
      </c>
      <c r="I24" s="32">
        <v>58.1</v>
      </c>
      <c r="J24" s="32">
        <v>77.7</v>
      </c>
      <c r="K24" s="32">
        <v>58.6</v>
      </c>
      <c r="L24" s="32">
        <v>106.6</v>
      </c>
      <c r="M24" s="32">
        <v>167.5</v>
      </c>
      <c r="N24" s="32">
        <v>662.8</v>
      </c>
      <c r="O24" s="29">
        <f t="shared" si="7"/>
        <v>1717.8</v>
      </c>
      <c r="P24" s="29">
        <v>68.099999999999994</v>
      </c>
      <c r="Q24" s="29">
        <v>113.4</v>
      </c>
      <c r="R24" s="29">
        <v>214.1</v>
      </c>
      <c r="S24" s="29">
        <v>157.1</v>
      </c>
      <c r="T24" s="29">
        <v>105.5</v>
      </c>
      <c r="U24" s="29">
        <v>214.8</v>
      </c>
      <c r="V24" s="29">
        <v>83.9</v>
      </c>
      <c r="W24" s="29">
        <v>104.6</v>
      </c>
      <c r="X24" s="29">
        <v>133.5</v>
      </c>
      <c r="Y24" s="29">
        <v>192.6</v>
      </c>
      <c r="Z24" s="29">
        <v>207.1</v>
      </c>
      <c r="AA24" s="29">
        <v>415</v>
      </c>
      <c r="AB24" s="29">
        <f t="shared" si="8"/>
        <v>2009.6999999999998</v>
      </c>
      <c r="AC24" s="29">
        <f t="shared" si="1"/>
        <v>291.89999999999986</v>
      </c>
      <c r="AD24" s="29">
        <f t="shared" si="2"/>
        <v>16.992665036674808</v>
      </c>
      <c r="AE24" s="34"/>
      <c r="AF24" s="22"/>
      <c r="AG24" s="26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2:44" ht="18" customHeight="1">
      <c r="B25" s="30" t="s">
        <v>36</v>
      </c>
      <c r="C25" s="24">
        <f>+[1]PP!D23</f>
        <v>56.1</v>
      </c>
      <c r="D25" s="24">
        <f>+[1]PP!E23</f>
        <v>80.2</v>
      </c>
      <c r="E25" s="24">
        <f>+[1]PP!F23</f>
        <v>94.4</v>
      </c>
      <c r="F25" s="24">
        <f>+[1]PP!G23</f>
        <v>93.3</v>
      </c>
      <c r="G25" s="24">
        <f>+[1]PP!H23</f>
        <v>132.19999999999999</v>
      </c>
      <c r="H25" s="24">
        <f>+[1]PP!I23</f>
        <v>141.9</v>
      </c>
      <c r="I25" s="24">
        <f>+[1]PP!J23</f>
        <v>208.1</v>
      </c>
      <c r="J25" s="24">
        <f>+[1]PP!K23</f>
        <v>178.2</v>
      </c>
      <c r="K25" s="24">
        <f>+[1]PP!L23</f>
        <v>219.9</v>
      </c>
      <c r="L25" s="24">
        <f>+[1]PP!M23</f>
        <v>172.6</v>
      </c>
      <c r="M25" s="24">
        <f>+[1]PP!N23</f>
        <v>237.3</v>
      </c>
      <c r="N25" s="24">
        <f>+[1]PP!O23</f>
        <v>235.5</v>
      </c>
      <c r="O25" s="25">
        <f t="shared" si="7"/>
        <v>1849.7</v>
      </c>
      <c r="P25" s="25">
        <f>+[1]PP!Q23</f>
        <v>128.69999999999999</v>
      </c>
      <c r="Q25" s="25">
        <f>+[1]PP!R23</f>
        <v>194.2</v>
      </c>
      <c r="R25" s="25">
        <f>+[1]PP!S23</f>
        <v>246</v>
      </c>
      <c r="S25" s="25">
        <f>+[1]PP!T23</f>
        <v>184.8</v>
      </c>
      <c r="T25" s="25">
        <f>+[1]PP!U23</f>
        <v>220.6</v>
      </c>
      <c r="U25" s="25">
        <f>+[1]PP!V23</f>
        <v>202</v>
      </c>
      <c r="V25" s="25">
        <f>+[1]PP!W23</f>
        <v>194.2</v>
      </c>
      <c r="W25" s="25">
        <f>+[1]PP!X23</f>
        <v>190.7</v>
      </c>
      <c r="X25" s="25">
        <f>+[1]PP!Y23</f>
        <v>195.2</v>
      </c>
      <c r="Y25" s="25">
        <f>+[1]PP!Z23</f>
        <v>182.6</v>
      </c>
      <c r="Z25" s="25">
        <f>+[1]PP!AA23</f>
        <v>167.4</v>
      </c>
      <c r="AA25" s="25">
        <f>+[1]PP!AB23</f>
        <v>194.6</v>
      </c>
      <c r="AB25" s="25">
        <f t="shared" si="8"/>
        <v>2301</v>
      </c>
      <c r="AC25" s="25">
        <f t="shared" si="1"/>
        <v>451.29999999999995</v>
      </c>
      <c r="AD25" s="25">
        <f t="shared" si="2"/>
        <v>24.39855111639725</v>
      </c>
      <c r="AE25" s="34"/>
      <c r="AF25" s="22"/>
      <c r="AG25" s="26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2:44" ht="18" customHeight="1">
      <c r="B26" s="23" t="s">
        <v>37</v>
      </c>
      <c r="C26" s="24">
        <f>+C27+C29+C38+C43</f>
        <v>22703</v>
      </c>
      <c r="D26" s="24">
        <f>+D27+D29+D38+D43</f>
        <v>18964.800000000003</v>
      </c>
      <c r="E26" s="24">
        <f>+E27+E29+E38+E43</f>
        <v>20547.500000000004</v>
      </c>
      <c r="F26" s="24">
        <f>+F27+F29+F38+F43</f>
        <v>21713.999999999996</v>
      </c>
      <c r="G26" s="24">
        <f t="shared" ref="G26:Z26" si="9">+G27+G29+G38+G43</f>
        <v>21303.999999999996</v>
      </c>
      <c r="H26" s="24">
        <f t="shared" si="9"/>
        <v>21159.699999999997</v>
      </c>
      <c r="I26" s="24">
        <f t="shared" si="9"/>
        <v>23219.4</v>
      </c>
      <c r="J26" s="24">
        <f t="shared" si="9"/>
        <v>22591.199999999997</v>
      </c>
      <c r="K26" s="24">
        <f t="shared" si="9"/>
        <v>24009.399999999998</v>
      </c>
      <c r="L26" s="24">
        <f t="shared" si="9"/>
        <v>23041.500000000004</v>
      </c>
      <c r="M26" s="24">
        <f t="shared" si="9"/>
        <v>23022.899999999998</v>
      </c>
      <c r="N26" s="24">
        <f t="shared" si="9"/>
        <v>26492.100000000002</v>
      </c>
      <c r="O26" s="25">
        <f t="shared" si="9"/>
        <v>268769.5</v>
      </c>
      <c r="P26" s="25">
        <f t="shared" si="9"/>
        <v>27800.799999999999</v>
      </c>
      <c r="Q26" s="25">
        <f t="shared" si="9"/>
        <v>23784.5</v>
      </c>
      <c r="R26" s="25">
        <f t="shared" si="9"/>
        <v>24638.5</v>
      </c>
      <c r="S26" s="25">
        <f t="shared" si="9"/>
        <v>25268.699999999997</v>
      </c>
      <c r="T26" s="25">
        <f t="shared" si="9"/>
        <v>24716.3</v>
      </c>
      <c r="U26" s="25">
        <f t="shared" si="9"/>
        <v>25990</v>
      </c>
      <c r="V26" s="25">
        <f t="shared" si="9"/>
        <v>24693.899999999994</v>
      </c>
      <c r="W26" s="25">
        <f t="shared" si="9"/>
        <v>24779.9</v>
      </c>
      <c r="X26" s="25">
        <f t="shared" si="9"/>
        <v>25862.7</v>
      </c>
      <c r="Y26" s="25">
        <f t="shared" si="9"/>
        <v>24367.399999999998</v>
      </c>
      <c r="Z26" s="25">
        <f t="shared" si="9"/>
        <v>25035.1</v>
      </c>
      <c r="AA26" s="25">
        <f>+AA27+AA29+AA38+AA43</f>
        <v>30138.5</v>
      </c>
      <c r="AB26" s="25">
        <f>+AB27+AB29+AB38+AB43</f>
        <v>307076.30000000005</v>
      </c>
      <c r="AC26" s="25">
        <f t="shared" si="1"/>
        <v>38306.800000000047</v>
      </c>
      <c r="AD26" s="25">
        <f t="shared" si="2"/>
        <v>14.252658876844301</v>
      </c>
      <c r="AE26" s="34"/>
      <c r="AF26" s="22"/>
      <c r="AG26" s="26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2:44" ht="18" customHeight="1">
      <c r="B27" s="30" t="s">
        <v>38</v>
      </c>
      <c r="C27" s="24">
        <f t="shared" ref="C27:AB27" si="10">+C28</f>
        <v>12113.7</v>
      </c>
      <c r="D27" s="24">
        <f t="shared" si="10"/>
        <v>9274.2000000000007</v>
      </c>
      <c r="E27" s="24">
        <f t="shared" si="10"/>
        <v>9410.5</v>
      </c>
      <c r="F27" s="24">
        <f t="shared" si="10"/>
        <v>11287.9</v>
      </c>
      <c r="G27" s="24">
        <f t="shared" si="10"/>
        <v>11011.3</v>
      </c>
      <c r="H27" s="24">
        <f t="shared" si="10"/>
        <v>11301.3</v>
      </c>
      <c r="I27" s="24">
        <f t="shared" si="10"/>
        <v>11912.6</v>
      </c>
      <c r="J27" s="24">
        <f t="shared" si="10"/>
        <v>11634.3</v>
      </c>
      <c r="K27" s="24">
        <f t="shared" si="10"/>
        <v>11841.9</v>
      </c>
      <c r="L27" s="24">
        <f t="shared" si="10"/>
        <v>11927.8</v>
      </c>
      <c r="M27" s="24">
        <f t="shared" si="10"/>
        <v>11673.1</v>
      </c>
      <c r="N27" s="24">
        <f t="shared" si="10"/>
        <v>12790.7</v>
      </c>
      <c r="O27" s="25">
        <f t="shared" si="10"/>
        <v>136179.30000000002</v>
      </c>
      <c r="P27" s="25">
        <f t="shared" si="10"/>
        <v>15662.9</v>
      </c>
      <c r="Q27" s="25">
        <f t="shared" si="10"/>
        <v>11723.7</v>
      </c>
      <c r="R27" s="25">
        <f t="shared" si="10"/>
        <v>11686.7</v>
      </c>
      <c r="S27" s="25">
        <f t="shared" si="10"/>
        <v>13848.8</v>
      </c>
      <c r="T27" s="25">
        <f t="shared" si="10"/>
        <v>12830.5</v>
      </c>
      <c r="U27" s="25">
        <f t="shared" si="10"/>
        <v>13337.9</v>
      </c>
      <c r="V27" s="25">
        <f t="shared" si="10"/>
        <v>12961.8</v>
      </c>
      <c r="W27" s="25">
        <f t="shared" si="10"/>
        <v>13257.7</v>
      </c>
      <c r="X27" s="25">
        <f t="shared" si="10"/>
        <v>13104.2</v>
      </c>
      <c r="Y27" s="25">
        <f t="shared" si="10"/>
        <v>12059.5</v>
      </c>
      <c r="Z27" s="25">
        <f t="shared" si="10"/>
        <v>13623.9</v>
      </c>
      <c r="AA27" s="25">
        <f t="shared" si="10"/>
        <v>15111</v>
      </c>
      <c r="AB27" s="25">
        <f t="shared" si="10"/>
        <v>159208.6</v>
      </c>
      <c r="AC27" s="25">
        <f t="shared" si="1"/>
        <v>23029.299999999988</v>
      </c>
      <c r="AD27" s="25">
        <f t="shared" si="2"/>
        <v>16.911013641574002</v>
      </c>
      <c r="AE27" s="34"/>
      <c r="AF27" s="22"/>
      <c r="AG27" s="26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2:44" ht="18" customHeight="1">
      <c r="B28" s="35" t="s">
        <v>39</v>
      </c>
      <c r="C28" s="28">
        <f>+[1]PP!D26</f>
        <v>12113.7</v>
      </c>
      <c r="D28" s="28">
        <f>+[1]PP!E26</f>
        <v>9274.2000000000007</v>
      </c>
      <c r="E28" s="28">
        <f>+[1]PP!F26</f>
        <v>9410.5</v>
      </c>
      <c r="F28" s="28">
        <f>+[1]PP!G26</f>
        <v>11287.9</v>
      </c>
      <c r="G28" s="28">
        <f>+[1]PP!H26</f>
        <v>11011.3</v>
      </c>
      <c r="H28" s="28">
        <f>+[1]PP!I26</f>
        <v>11301.3</v>
      </c>
      <c r="I28" s="28">
        <f>+[1]PP!J26</f>
        <v>11912.6</v>
      </c>
      <c r="J28" s="28">
        <f>+[1]PP!K26</f>
        <v>11634.3</v>
      </c>
      <c r="K28" s="28">
        <f>+[1]PP!L26</f>
        <v>11841.9</v>
      </c>
      <c r="L28" s="28">
        <f>+[1]PP!M26</f>
        <v>11927.8</v>
      </c>
      <c r="M28" s="28">
        <f>+[1]PP!N26</f>
        <v>11673.1</v>
      </c>
      <c r="N28" s="28">
        <f>+[1]PP!O26</f>
        <v>12790.7</v>
      </c>
      <c r="O28" s="29">
        <f>SUM(C28:N28)</f>
        <v>136179.30000000002</v>
      </c>
      <c r="P28" s="29">
        <f>+[1]PP!Q26</f>
        <v>15662.9</v>
      </c>
      <c r="Q28" s="29">
        <f>+[1]PP!R26</f>
        <v>11723.7</v>
      </c>
      <c r="R28" s="29">
        <f>+[1]PP!S26</f>
        <v>11686.7</v>
      </c>
      <c r="S28" s="29">
        <f>+[1]PP!T26</f>
        <v>13848.8</v>
      </c>
      <c r="T28" s="29">
        <f>+[1]PP!U26</f>
        <v>12830.5</v>
      </c>
      <c r="U28" s="29">
        <f>+[1]PP!V26</f>
        <v>13337.9</v>
      </c>
      <c r="V28" s="29">
        <f>+[1]PP!W26</f>
        <v>12961.8</v>
      </c>
      <c r="W28" s="29">
        <f>+[1]PP!X26</f>
        <v>13257.7</v>
      </c>
      <c r="X28" s="29">
        <f>+[1]PP!Y26</f>
        <v>13104.2</v>
      </c>
      <c r="Y28" s="29">
        <f>+[1]PP!Z26</f>
        <v>12059.5</v>
      </c>
      <c r="Z28" s="29">
        <f>+[1]PP!AA26</f>
        <v>13623.9</v>
      </c>
      <c r="AA28" s="29">
        <f>+[1]PP!AB26</f>
        <v>15111</v>
      </c>
      <c r="AB28" s="29">
        <f>SUM(P28:AA28)</f>
        <v>159208.6</v>
      </c>
      <c r="AC28" s="29">
        <f t="shared" si="1"/>
        <v>23029.299999999988</v>
      </c>
      <c r="AD28" s="29">
        <f t="shared" si="2"/>
        <v>16.911013641574002</v>
      </c>
      <c r="AE28" s="34"/>
      <c r="AF28" s="22"/>
      <c r="AG28" s="26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2:44" ht="18" customHeight="1">
      <c r="B29" s="36" t="s">
        <v>40</v>
      </c>
      <c r="C29" s="24">
        <f>SUM(C30:C37)</f>
        <v>8863.8000000000011</v>
      </c>
      <c r="D29" s="24">
        <f>SUM(D30:D37)</f>
        <v>7621.1000000000013</v>
      </c>
      <c r="E29" s="24">
        <f>SUM(E30:E37)</f>
        <v>9414.6000000000022</v>
      </c>
      <c r="F29" s="24">
        <f>SUM(F30:F37)</f>
        <v>9054.2000000000007</v>
      </c>
      <c r="G29" s="24">
        <f t="shared" ref="G29:Z29" si="11">SUM(G30:G37)</f>
        <v>8827.3000000000011</v>
      </c>
      <c r="H29" s="24">
        <f t="shared" si="11"/>
        <v>8379.2999999999993</v>
      </c>
      <c r="I29" s="24">
        <f t="shared" si="11"/>
        <v>9767.1999999999989</v>
      </c>
      <c r="J29" s="24">
        <f t="shared" si="11"/>
        <v>9039.3999999999978</v>
      </c>
      <c r="K29" s="24">
        <f t="shared" si="11"/>
        <v>10629.8</v>
      </c>
      <c r="L29" s="24">
        <f t="shared" si="11"/>
        <v>9395.5000000000018</v>
      </c>
      <c r="M29" s="24">
        <f t="shared" si="11"/>
        <v>9456.5</v>
      </c>
      <c r="N29" s="24">
        <f t="shared" si="11"/>
        <v>11088.400000000001</v>
      </c>
      <c r="O29" s="25">
        <f t="shared" si="11"/>
        <v>111537.1</v>
      </c>
      <c r="P29" s="25">
        <f t="shared" si="11"/>
        <v>10048.000000000002</v>
      </c>
      <c r="Q29" s="25">
        <f t="shared" si="11"/>
        <v>9575.7999999999993</v>
      </c>
      <c r="R29" s="25">
        <f t="shared" si="11"/>
        <v>10954.5</v>
      </c>
      <c r="S29" s="25">
        <f t="shared" si="11"/>
        <v>9963.2999999999993</v>
      </c>
      <c r="T29" s="25">
        <f t="shared" si="11"/>
        <v>10207.900000000001</v>
      </c>
      <c r="U29" s="25">
        <f t="shared" si="11"/>
        <v>10981.699999999997</v>
      </c>
      <c r="V29" s="25">
        <f t="shared" si="11"/>
        <v>10133.9</v>
      </c>
      <c r="W29" s="25">
        <f t="shared" si="11"/>
        <v>9881.7999999999993</v>
      </c>
      <c r="X29" s="25">
        <f t="shared" si="11"/>
        <v>11251.7</v>
      </c>
      <c r="Y29" s="25">
        <f t="shared" si="11"/>
        <v>10740.1</v>
      </c>
      <c r="Z29" s="25">
        <f t="shared" si="11"/>
        <v>9196.1999999999989</v>
      </c>
      <c r="AA29" s="25">
        <f>SUM(AA30:AA37)</f>
        <v>11500.9</v>
      </c>
      <c r="AB29" s="25">
        <f>SUM(AB30:AB37)</f>
        <v>124435.79999999999</v>
      </c>
      <c r="AC29" s="25">
        <f t="shared" si="1"/>
        <v>12898.699999999983</v>
      </c>
      <c r="AD29" s="25">
        <f t="shared" si="2"/>
        <v>11.564492890706305</v>
      </c>
      <c r="AE29" s="34"/>
      <c r="AF29" s="22"/>
      <c r="AG29" s="26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2:44" ht="18" customHeight="1">
      <c r="B30" s="35" t="s">
        <v>41</v>
      </c>
      <c r="C30" s="28">
        <f>+[1]PP!D29</f>
        <v>3073.3</v>
      </c>
      <c r="D30" s="28">
        <f>+[1]PP!E29</f>
        <v>3024.6</v>
      </c>
      <c r="E30" s="28">
        <f>+[1]PP!F29</f>
        <v>3906</v>
      </c>
      <c r="F30" s="28">
        <f>+[1]PP!G29</f>
        <v>3223.3</v>
      </c>
      <c r="G30" s="28">
        <f>+[1]PP!H29</f>
        <v>3326.2</v>
      </c>
      <c r="H30" s="28">
        <f>+[1]PP!I29</f>
        <v>3294.7</v>
      </c>
      <c r="I30" s="28">
        <f>+[1]PP!J29</f>
        <v>4042.6</v>
      </c>
      <c r="J30" s="28">
        <f>+[1]PP!K29</f>
        <v>3442.7</v>
      </c>
      <c r="K30" s="28">
        <f>+[1]PP!L29</f>
        <v>4389.2</v>
      </c>
      <c r="L30" s="28">
        <f>+[1]PP!M29</f>
        <v>3494.3</v>
      </c>
      <c r="M30" s="28">
        <f>+[1]PP!N29</f>
        <v>3583</v>
      </c>
      <c r="N30" s="28">
        <f>+[1]PP!O29</f>
        <v>4460.2</v>
      </c>
      <c r="O30" s="29">
        <f t="shared" ref="O30:O37" si="12">SUM(C30:N30)</f>
        <v>43260.1</v>
      </c>
      <c r="P30" s="29">
        <f>+[1]PP!Q29</f>
        <v>3331.9</v>
      </c>
      <c r="Q30" s="29">
        <f>+[1]PP!R29</f>
        <v>3380.1</v>
      </c>
      <c r="R30" s="29">
        <f>+[1]PP!S29</f>
        <v>4348.7</v>
      </c>
      <c r="S30" s="29">
        <f>+[1]PP!T29</f>
        <v>3361</v>
      </c>
      <c r="T30" s="29">
        <f>+[1]PP!U29</f>
        <v>3609.5</v>
      </c>
      <c r="U30" s="29">
        <f>+[1]PP!V29</f>
        <v>4276.2</v>
      </c>
      <c r="V30" s="29">
        <f>+[1]PP!W29</f>
        <v>3528.5</v>
      </c>
      <c r="W30" s="29">
        <f>+[1]PP!X29</f>
        <v>3615.1</v>
      </c>
      <c r="X30" s="29">
        <f>+[1]PP!Y29</f>
        <v>4322.6000000000004</v>
      </c>
      <c r="Y30" s="29">
        <f>+[1]PP!Z29</f>
        <v>4113.8</v>
      </c>
      <c r="Z30" s="29">
        <f>+[1]PP!AA29</f>
        <v>3276.4</v>
      </c>
      <c r="AA30" s="29">
        <f>+[1]PP!AB29</f>
        <v>4514.5</v>
      </c>
      <c r="AB30" s="29">
        <f t="shared" ref="AB30:AB37" si="13">SUM(P30:AA30)</f>
        <v>45678.3</v>
      </c>
      <c r="AC30" s="29">
        <f t="shared" si="1"/>
        <v>2418.2000000000044</v>
      </c>
      <c r="AD30" s="29">
        <f t="shared" si="2"/>
        <v>5.589908483799169</v>
      </c>
      <c r="AE30" s="34"/>
      <c r="AF30" s="22"/>
      <c r="AG30" s="26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2:44" ht="18" customHeight="1">
      <c r="B31" s="35" t="s">
        <v>42</v>
      </c>
      <c r="C31" s="28">
        <f>+[1]PP!D30</f>
        <v>1429.9</v>
      </c>
      <c r="D31" s="28">
        <f>+[1]PP!E30</f>
        <v>1585.9</v>
      </c>
      <c r="E31" s="28">
        <f>+[1]PP!F30</f>
        <v>2115.8000000000002</v>
      </c>
      <c r="F31" s="28">
        <f>+[1]PP!G30</f>
        <v>1712.4</v>
      </c>
      <c r="G31" s="28">
        <f>+[1]PP!H30</f>
        <v>1853.4</v>
      </c>
      <c r="H31" s="28">
        <f>+[1]PP!I30</f>
        <v>1842.8</v>
      </c>
      <c r="I31" s="28">
        <f>+[1]PP!J30</f>
        <v>2327.4</v>
      </c>
      <c r="J31" s="28">
        <f>+[1]PP!K30</f>
        <v>1925.1</v>
      </c>
      <c r="K31" s="28">
        <f>+[1]PP!L30</f>
        <v>2535.3000000000002</v>
      </c>
      <c r="L31" s="28">
        <f>+[1]PP!M30</f>
        <v>2073.4</v>
      </c>
      <c r="M31" s="28">
        <f>+[1]PP!N30</f>
        <v>2308.5</v>
      </c>
      <c r="N31" s="28">
        <f>+[1]PP!O30</f>
        <v>2853</v>
      </c>
      <c r="O31" s="29">
        <f t="shared" si="12"/>
        <v>24562.9</v>
      </c>
      <c r="P31" s="29">
        <f>+[1]PP!Q30</f>
        <v>2150.6999999999998</v>
      </c>
      <c r="Q31" s="29">
        <f>+[1]PP!R30</f>
        <v>2365.4</v>
      </c>
      <c r="R31" s="29">
        <f>+[1]PP!S30</f>
        <v>3121.7</v>
      </c>
      <c r="S31" s="29">
        <f>+[1]PP!T30</f>
        <v>2418.1</v>
      </c>
      <c r="T31" s="29">
        <f>+[1]PP!U30</f>
        <v>2772.3</v>
      </c>
      <c r="U31" s="29">
        <f>+[1]PP!V30</f>
        <v>3073.6</v>
      </c>
      <c r="V31" s="29">
        <f>+[1]PP!W30</f>
        <v>2693.2</v>
      </c>
      <c r="W31" s="29">
        <f>+[1]PP!X30</f>
        <v>2548.8000000000002</v>
      </c>
      <c r="X31" s="29">
        <f>+[1]PP!Y30</f>
        <v>3267.4</v>
      </c>
      <c r="Y31" s="29">
        <f>+[1]PP!Z30</f>
        <v>2891.7</v>
      </c>
      <c r="Z31" s="29">
        <f>+[1]PP!AA30</f>
        <v>2428.6</v>
      </c>
      <c r="AA31" s="29">
        <f>+[1]PP!AB30</f>
        <v>3165.1</v>
      </c>
      <c r="AB31" s="29">
        <f t="shared" si="13"/>
        <v>32896.6</v>
      </c>
      <c r="AC31" s="29">
        <f t="shared" si="1"/>
        <v>8333.6999999999971</v>
      </c>
      <c r="AD31" s="29">
        <f t="shared" si="2"/>
        <v>33.927997101319455</v>
      </c>
      <c r="AE31" s="34"/>
      <c r="AF31" s="22"/>
      <c r="AG31" s="26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2:44" ht="18" customHeight="1">
      <c r="B32" s="35" t="s">
        <v>43</v>
      </c>
      <c r="C32" s="32">
        <v>1162.8</v>
      </c>
      <c r="D32" s="32">
        <v>509.1</v>
      </c>
      <c r="E32" s="32">
        <v>752.3</v>
      </c>
      <c r="F32" s="32">
        <v>891.4</v>
      </c>
      <c r="G32" s="32">
        <v>864.1</v>
      </c>
      <c r="H32" s="32">
        <v>415.5</v>
      </c>
      <c r="I32" s="32">
        <v>429.4</v>
      </c>
      <c r="J32" s="32">
        <v>645.70000000000005</v>
      </c>
      <c r="K32" s="32">
        <v>790.9</v>
      </c>
      <c r="L32" s="32">
        <v>1031.5999999999999</v>
      </c>
      <c r="M32" s="32">
        <v>668.3</v>
      </c>
      <c r="N32" s="32">
        <v>989.9</v>
      </c>
      <c r="O32" s="29">
        <f t="shared" si="12"/>
        <v>9151</v>
      </c>
      <c r="P32" s="29">
        <v>1295.8</v>
      </c>
      <c r="Q32" s="29">
        <v>1135.9000000000001</v>
      </c>
      <c r="R32" s="29">
        <v>721.7</v>
      </c>
      <c r="S32" s="29">
        <v>937</v>
      </c>
      <c r="T32" s="29">
        <v>866.1</v>
      </c>
      <c r="U32" s="29">
        <v>627.1</v>
      </c>
      <c r="V32" s="29">
        <v>659.7</v>
      </c>
      <c r="W32" s="29">
        <v>776</v>
      </c>
      <c r="X32" s="29">
        <v>696</v>
      </c>
      <c r="Y32" s="29">
        <v>814.8</v>
      </c>
      <c r="Z32" s="29">
        <v>595.79999999999995</v>
      </c>
      <c r="AA32" s="29">
        <v>865.8</v>
      </c>
      <c r="AB32" s="29">
        <f t="shared" si="13"/>
        <v>9991.6999999999989</v>
      </c>
      <c r="AC32" s="29">
        <f t="shared" si="1"/>
        <v>840.69999999999891</v>
      </c>
      <c r="AD32" s="29">
        <f t="shared" si="2"/>
        <v>9.1869741011911152</v>
      </c>
      <c r="AE32" s="34"/>
      <c r="AF32" s="22"/>
      <c r="AG32" s="26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ht="18" customHeight="1">
      <c r="B33" s="35" t="s">
        <v>44</v>
      </c>
      <c r="C33" s="37">
        <v>1771.6</v>
      </c>
      <c r="D33" s="37">
        <v>1253.5</v>
      </c>
      <c r="E33" s="37">
        <v>1252.8</v>
      </c>
      <c r="F33" s="37">
        <v>1449.6</v>
      </c>
      <c r="G33" s="37">
        <v>1414.8</v>
      </c>
      <c r="H33" s="37">
        <v>1427.2</v>
      </c>
      <c r="I33" s="37">
        <v>1497.8</v>
      </c>
      <c r="J33" s="37">
        <v>1543.1</v>
      </c>
      <c r="K33" s="37">
        <v>1480</v>
      </c>
      <c r="L33" s="37">
        <v>1387.5</v>
      </c>
      <c r="M33" s="37">
        <v>1485.7</v>
      </c>
      <c r="N33" s="37">
        <v>1394.7</v>
      </c>
      <c r="O33" s="29">
        <f t="shared" si="12"/>
        <v>17358.3</v>
      </c>
      <c r="P33" s="29">
        <v>1603.5</v>
      </c>
      <c r="Q33" s="29">
        <v>1327.9</v>
      </c>
      <c r="R33" s="29">
        <v>1265.8</v>
      </c>
      <c r="S33" s="29">
        <v>1323</v>
      </c>
      <c r="T33" s="29">
        <v>1385.3</v>
      </c>
      <c r="U33" s="29">
        <v>1532.8</v>
      </c>
      <c r="V33" s="29">
        <v>1640.2</v>
      </c>
      <c r="W33" s="29">
        <v>1309.4000000000001</v>
      </c>
      <c r="X33" s="29">
        <v>1412.2</v>
      </c>
      <c r="Y33" s="29">
        <v>1389.8</v>
      </c>
      <c r="Z33" s="29">
        <v>1416.7</v>
      </c>
      <c r="AA33" s="29">
        <v>1422.4</v>
      </c>
      <c r="AB33" s="29">
        <f t="shared" si="13"/>
        <v>17029</v>
      </c>
      <c r="AC33" s="29">
        <f t="shared" si="1"/>
        <v>-329.29999999999927</v>
      </c>
      <c r="AD33" s="29">
        <f t="shared" si="2"/>
        <v>-1.8970751744122369</v>
      </c>
      <c r="AE33" s="34"/>
      <c r="AF33" s="22"/>
      <c r="AG33" s="26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ht="18" customHeight="1">
      <c r="B34" s="35" t="s">
        <v>45</v>
      </c>
      <c r="C34" s="32">
        <v>45.5</v>
      </c>
      <c r="D34" s="32">
        <v>40.799999999999997</v>
      </c>
      <c r="E34" s="32">
        <v>39.799999999999997</v>
      </c>
      <c r="F34" s="32">
        <v>45.3</v>
      </c>
      <c r="G34" s="32">
        <v>41.6</v>
      </c>
      <c r="H34" s="32">
        <v>41.5</v>
      </c>
      <c r="I34" s="32">
        <v>41.8</v>
      </c>
      <c r="J34" s="32">
        <v>43</v>
      </c>
      <c r="K34" s="32">
        <v>43.3</v>
      </c>
      <c r="L34" s="32">
        <v>44.3</v>
      </c>
      <c r="M34" s="32">
        <v>41.1</v>
      </c>
      <c r="N34" s="32">
        <v>46.3</v>
      </c>
      <c r="O34" s="29">
        <f t="shared" si="12"/>
        <v>514.29999999999995</v>
      </c>
      <c r="P34" s="29">
        <v>45.9</v>
      </c>
      <c r="Q34" s="29">
        <v>42.2</v>
      </c>
      <c r="R34" s="29">
        <v>43.9</v>
      </c>
      <c r="S34" s="29">
        <v>44.7</v>
      </c>
      <c r="T34" s="29">
        <v>56.2</v>
      </c>
      <c r="U34" s="29">
        <v>32.5</v>
      </c>
      <c r="V34" s="29">
        <v>37.6</v>
      </c>
      <c r="W34" s="29">
        <v>37.5</v>
      </c>
      <c r="X34" s="29">
        <v>42.9</v>
      </c>
      <c r="Y34" s="29">
        <v>43</v>
      </c>
      <c r="Z34" s="29">
        <v>49.8</v>
      </c>
      <c r="AA34" s="29">
        <v>53.1</v>
      </c>
      <c r="AB34" s="29">
        <f t="shared" si="13"/>
        <v>529.29999999999995</v>
      </c>
      <c r="AC34" s="29">
        <f t="shared" si="1"/>
        <v>15</v>
      </c>
      <c r="AD34" s="29">
        <f t="shared" si="2"/>
        <v>2.9165856503986003</v>
      </c>
      <c r="AE34" s="34"/>
      <c r="AF34" s="22"/>
      <c r="AG34" s="26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ht="18" customHeight="1">
      <c r="B35" s="35" t="s">
        <v>46</v>
      </c>
      <c r="C35" s="28">
        <f>+[1]PP!D33</f>
        <v>670.1</v>
      </c>
      <c r="D35" s="28">
        <f>+[1]PP!E33</f>
        <v>660.3</v>
      </c>
      <c r="E35" s="28">
        <f>+[1]PP!F33</f>
        <v>657.5</v>
      </c>
      <c r="F35" s="28">
        <f>+[1]PP!G33</f>
        <v>666</v>
      </c>
      <c r="G35" s="28">
        <f>+[1]PP!H33</f>
        <v>658.9</v>
      </c>
      <c r="H35" s="28">
        <f>+[1]PP!I33</f>
        <v>684.3</v>
      </c>
      <c r="I35" s="28">
        <f>+[1]PP!J33</f>
        <v>669.9</v>
      </c>
      <c r="J35" s="28">
        <f>+[1]PP!K33</f>
        <v>751.8</v>
      </c>
      <c r="K35" s="28">
        <f>+[1]PP!L33</f>
        <v>688.7</v>
      </c>
      <c r="L35" s="28">
        <f>+[1]PP!M33</f>
        <v>686</v>
      </c>
      <c r="M35" s="28">
        <f>+[1]PP!N33</f>
        <v>699.8</v>
      </c>
      <c r="N35" s="28">
        <f>+[1]PP!O33</f>
        <v>688.5</v>
      </c>
      <c r="O35" s="29">
        <f t="shared" si="12"/>
        <v>8181.8</v>
      </c>
      <c r="P35" s="29">
        <f>+[1]PP!Q33</f>
        <v>746</v>
      </c>
      <c r="Q35" s="29">
        <f>+[1]PP!R33</f>
        <v>692.8</v>
      </c>
      <c r="R35" s="29">
        <f>+[1]PP!S33</f>
        <v>704</v>
      </c>
      <c r="S35" s="29">
        <f>+[1]PP!T33</f>
        <v>726.7</v>
      </c>
      <c r="T35" s="29">
        <f>+[1]PP!U33</f>
        <v>718.1</v>
      </c>
      <c r="U35" s="29">
        <f>+[1]PP!V33</f>
        <v>727.8</v>
      </c>
      <c r="V35" s="29">
        <f>+[1]PP!W33</f>
        <v>722.4</v>
      </c>
      <c r="W35" s="29">
        <f>+[1]PP!X33</f>
        <v>738.1</v>
      </c>
      <c r="X35" s="29">
        <f>+[1]PP!Y33</f>
        <v>728.5</v>
      </c>
      <c r="Y35" s="29">
        <f>+[1]PP!Z33</f>
        <v>736.9</v>
      </c>
      <c r="Z35" s="29">
        <f>+[1]PP!AA33</f>
        <v>739.2</v>
      </c>
      <c r="AA35" s="29">
        <f>+[1]PP!AB33</f>
        <v>735.2</v>
      </c>
      <c r="AB35" s="29">
        <f t="shared" si="13"/>
        <v>8715.6999999999989</v>
      </c>
      <c r="AC35" s="29">
        <f t="shared" si="1"/>
        <v>533.89999999999873</v>
      </c>
      <c r="AD35" s="29">
        <f t="shared" si="2"/>
        <v>6.5254589454643073</v>
      </c>
      <c r="AE35" s="34"/>
      <c r="AF35" s="22"/>
      <c r="AG35" s="26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18" customHeight="1">
      <c r="B36" s="35" t="s">
        <v>47</v>
      </c>
      <c r="C36" s="28">
        <f>+[1]PP!D34</f>
        <v>710.6</v>
      </c>
      <c r="D36" s="28">
        <f>+[1]PP!E34</f>
        <v>543.6</v>
      </c>
      <c r="E36" s="28">
        <f>+[1]PP!F34</f>
        <v>689.7</v>
      </c>
      <c r="F36" s="28">
        <f>+[1]PP!G34</f>
        <v>1065.5</v>
      </c>
      <c r="G36" s="28">
        <f>+[1]PP!H34</f>
        <v>667.6</v>
      </c>
      <c r="H36" s="28">
        <f>+[1]PP!I34</f>
        <v>672.4</v>
      </c>
      <c r="I36" s="28">
        <f>+[1]PP!J34</f>
        <v>757.6</v>
      </c>
      <c r="J36" s="28">
        <f>+[1]PP!K34</f>
        <v>687.3</v>
      </c>
      <c r="K36" s="28">
        <f>+[1]PP!L34</f>
        <v>698.4</v>
      </c>
      <c r="L36" s="28">
        <f>+[1]PP!M34</f>
        <v>678.3</v>
      </c>
      <c r="M36" s="28">
        <f>+[1]PP!N34</f>
        <v>669.4</v>
      </c>
      <c r="N36" s="28">
        <f>+[1]PP!O34</f>
        <v>655.1</v>
      </c>
      <c r="O36" s="29">
        <f t="shared" si="12"/>
        <v>8495.5</v>
      </c>
      <c r="P36" s="29">
        <f>+[1]PP!Q34</f>
        <v>873.5</v>
      </c>
      <c r="Q36" s="29">
        <f>+[1]PP!R34</f>
        <v>631.5</v>
      </c>
      <c r="R36" s="29">
        <f>+[1]PP!S34</f>
        <v>748.5</v>
      </c>
      <c r="S36" s="29">
        <f>+[1]PP!T34</f>
        <v>1152.8</v>
      </c>
      <c r="T36" s="29">
        <f>+[1]PP!U34</f>
        <v>793.5</v>
      </c>
      <c r="U36" s="29">
        <f>+[1]PP!V34</f>
        <v>708.3</v>
      </c>
      <c r="V36" s="29">
        <f>+[1]PP!W34</f>
        <v>848.9</v>
      </c>
      <c r="W36" s="29">
        <f>+[1]PP!X34</f>
        <v>853.5</v>
      </c>
      <c r="X36" s="29">
        <f>+[1]PP!Y34</f>
        <v>778.7</v>
      </c>
      <c r="Y36" s="29">
        <f>+[1]PP!Z34</f>
        <v>750.1</v>
      </c>
      <c r="Z36" s="29">
        <f>+[1]PP!AA34</f>
        <v>682.9</v>
      </c>
      <c r="AA36" s="29">
        <f>+[1]PP!AB34</f>
        <v>744.8</v>
      </c>
      <c r="AB36" s="29">
        <f t="shared" si="13"/>
        <v>9567</v>
      </c>
      <c r="AC36" s="29">
        <f t="shared" si="1"/>
        <v>1071.5</v>
      </c>
      <c r="AD36" s="29">
        <f t="shared" si="2"/>
        <v>12.612559590371372</v>
      </c>
      <c r="AE36" s="34"/>
      <c r="AF36" s="22"/>
      <c r="AG36" s="26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18" customHeight="1">
      <c r="B37" s="35" t="s">
        <v>35</v>
      </c>
      <c r="C37" s="32">
        <v>0</v>
      </c>
      <c r="D37" s="32">
        <v>3.3</v>
      </c>
      <c r="E37" s="32">
        <v>0.7</v>
      </c>
      <c r="F37" s="32">
        <v>0.7</v>
      </c>
      <c r="G37" s="32">
        <v>0.7</v>
      </c>
      <c r="H37" s="32">
        <v>0.9</v>
      </c>
      <c r="I37" s="32">
        <v>0.7</v>
      </c>
      <c r="J37" s="32">
        <v>0.7</v>
      </c>
      <c r="K37" s="32">
        <v>4</v>
      </c>
      <c r="L37" s="32">
        <v>0.1</v>
      </c>
      <c r="M37" s="32">
        <v>0.7</v>
      </c>
      <c r="N37" s="32">
        <v>0.7</v>
      </c>
      <c r="O37" s="29">
        <f t="shared" si="12"/>
        <v>13.2</v>
      </c>
      <c r="P37" s="29">
        <v>0.7</v>
      </c>
      <c r="Q37" s="29">
        <v>0</v>
      </c>
      <c r="R37" s="29">
        <v>0.2</v>
      </c>
      <c r="S37" s="29">
        <v>0</v>
      </c>
      <c r="T37" s="29">
        <v>6.9</v>
      </c>
      <c r="U37" s="29">
        <v>3.4</v>
      </c>
      <c r="V37" s="29">
        <v>3.4</v>
      </c>
      <c r="W37" s="29">
        <v>3.4</v>
      </c>
      <c r="X37" s="29">
        <v>3.4</v>
      </c>
      <c r="Y37" s="29">
        <v>0</v>
      </c>
      <c r="Z37" s="29">
        <v>6.8</v>
      </c>
      <c r="AA37" s="29">
        <v>0</v>
      </c>
      <c r="AB37" s="29">
        <f t="shared" si="13"/>
        <v>28.2</v>
      </c>
      <c r="AC37" s="29">
        <f t="shared" si="1"/>
        <v>15</v>
      </c>
      <c r="AD37" s="29">
        <f t="shared" si="2"/>
        <v>113.63636363636364</v>
      </c>
      <c r="AE37" s="34"/>
      <c r="AF37" s="22"/>
      <c r="AG37" s="26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8" customHeight="1">
      <c r="B38" s="36" t="s">
        <v>48</v>
      </c>
      <c r="C38" s="24">
        <f>SUM(C39:C42)</f>
        <v>1687.6</v>
      </c>
      <c r="D38" s="24">
        <f>SUM(D39:D42)</f>
        <v>2025.4999999999998</v>
      </c>
      <c r="E38" s="24">
        <f>SUM(E39:E42)</f>
        <v>1677.2</v>
      </c>
      <c r="F38" s="24">
        <f>SUM(F39:F42)</f>
        <v>1317.3</v>
      </c>
      <c r="G38" s="24">
        <f t="shared" ref="G38:Z38" si="14">SUM(G39:G42)</f>
        <v>1410.3</v>
      </c>
      <c r="H38" s="24">
        <f t="shared" si="14"/>
        <v>1429.8</v>
      </c>
      <c r="I38" s="24">
        <f t="shared" si="14"/>
        <v>1473.1999999999998</v>
      </c>
      <c r="J38" s="24">
        <f t="shared" si="14"/>
        <v>1435.2</v>
      </c>
      <c r="K38" s="24">
        <f t="shared" si="14"/>
        <v>1351.9999999999998</v>
      </c>
      <c r="L38" s="24">
        <f t="shared" si="14"/>
        <v>1513.8</v>
      </c>
      <c r="M38" s="24">
        <f t="shared" si="14"/>
        <v>1805.1000000000001</v>
      </c>
      <c r="N38" s="24">
        <f t="shared" si="14"/>
        <v>2426.6</v>
      </c>
      <c r="O38" s="25">
        <f t="shared" si="14"/>
        <v>19553.599999999995</v>
      </c>
      <c r="P38" s="25">
        <f t="shared" si="14"/>
        <v>2038.6000000000001</v>
      </c>
      <c r="Q38" s="25">
        <f t="shared" si="14"/>
        <v>2292.1999999999998</v>
      </c>
      <c r="R38" s="25">
        <f t="shared" si="14"/>
        <v>1926</v>
      </c>
      <c r="S38" s="25">
        <f t="shared" si="14"/>
        <v>1396.5</v>
      </c>
      <c r="T38" s="25">
        <f t="shared" si="14"/>
        <v>1610.8000000000002</v>
      </c>
      <c r="U38" s="25">
        <f t="shared" si="14"/>
        <v>1603.4</v>
      </c>
      <c r="V38" s="25">
        <f t="shared" si="14"/>
        <v>1533.1</v>
      </c>
      <c r="W38" s="25">
        <f t="shared" si="14"/>
        <v>1540.4999999999998</v>
      </c>
      <c r="X38" s="25">
        <f t="shared" si="14"/>
        <v>1441.4999999999998</v>
      </c>
      <c r="Y38" s="25">
        <f t="shared" si="14"/>
        <v>1507</v>
      </c>
      <c r="Z38" s="25">
        <f t="shared" si="14"/>
        <v>2096.1999999999998</v>
      </c>
      <c r="AA38" s="25">
        <f>SUM(AA39:AA42)</f>
        <v>2522.6</v>
      </c>
      <c r="AB38" s="25">
        <f>SUM(AB39:AB42)</f>
        <v>21508.399999999998</v>
      </c>
      <c r="AC38" s="25">
        <f t="shared" si="1"/>
        <v>1954.8000000000029</v>
      </c>
      <c r="AD38" s="25">
        <f t="shared" si="2"/>
        <v>9.9971360772441056</v>
      </c>
      <c r="AE38" s="34"/>
      <c r="AF38" s="22"/>
      <c r="AG38" s="26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18" customHeight="1">
      <c r="B39" s="38" t="s">
        <v>49</v>
      </c>
      <c r="C39" s="28">
        <f>+[1]PP!D37</f>
        <v>797.8</v>
      </c>
      <c r="D39" s="28">
        <f>+[1]PP!E37</f>
        <v>1147.8</v>
      </c>
      <c r="E39" s="28">
        <f>+[1]PP!F37</f>
        <v>1420.9</v>
      </c>
      <c r="F39" s="28">
        <f>+[1]PP!G37</f>
        <v>1145.5</v>
      </c>
      <c r="G39" s="28">
        <f>+[1]PP!H37</f>
        <v>1242.5</v>
      </c>
      <c r="H39" s="28">
        <f>+[1]PP!I37</f>
        <v>1262.8</v>
      </c>
      <c r="I39" s="28">
        <f>+[1]PP!J37</f>
        <v>1267.5999999999999</v>
      </c>
      <c r="J39" s="28">
        <f>+[1]PP!K37</f>
        <v>1263</v>
      </c>
      <c r="K39" s="28">
        <f>+[1]PP!L37</f>
        <v>1196</v>
      </c>
      <c r="L39" s="28">
        <f>+[1]PP!M37</f>
        <v>1358.5</v>
      </c>
      <c r="M39" s="28">
        <f>+[1]PP!N37</f>
        <v>1398.3</v>
      </c>
      <c r="N39" s="28">
        <f>+[1]PP!O37</f>
        <v>1687.5</v>
      </c>
      <c r="O39" s="29">
        <f>SUM(C39:N39)</f>
        <v>15188.199999999999</v>
      </c>
      <c r="P39" s="29">
        <f>+[1]PP!Q37</f>
        <v>1169.5</v>
      </c>
      <c r="Q39" s="29">
        <f>+[1]PP!R37</f>
        <v>1542.1</v>
      </c>
      <c r="R39" s="29">
        <f>+[1]PP!S37</f>
        <v>1576.3</v>
      </c>
      <c r="S39" s="29">
        <f>+[1]PP!T37</f>
        <v>1231.0999999999999</v>
      </c>
      <c r="T39" s="29">
        <f>+[1]PP!U37</f>
        <v>1448.9</v>
      </c>
      <c r="U39" s="29">
        <f>+[1]PP!V37</f>
        <v>1428.9</v>
      </c>
      <c r="V39" s="29">
        <f>+[1]PP!W37</f>
        <v>1373.3</v>
      </c>
      <c r="W39" s="29">
        <f>+[1]PP!X37</f>
        <v>1383.1</v>
      </c>
      <c r="X39" s="29">
        <f>+[1]PP!Y37</f>
        <v>1285.0999999999999</v>
      </c>
      <c r="Y39" s="29">
        <f>+[1]PP!Z37</f>
        <v>1295</v>
      </c>
      <c r="Z39" s="29">
        <f>+[1]PP!AA37</f>
        <v>1630.4</v>
      </c>
      <c r="AA39" s="29">
        <f>+[1]PP!AB37</f>
        <v>1695.4</v>
      </c>
      <c r="AB39" s="29">
        <f>SUM(P39:AA39)</f>
        <v>17059.099999999999</v>
      </c>
      <c r="AC39" s="29">
        <f t="shared" si="1"/>
        <v>1870.8999999999996</v>
      </c>
      <c r="AD39" s="29">
        <f t="shared" si="2"/>
        <v>12.318115379044256</v>
      </c>
      <c r="AE39" s="34"/>
      <c r="AF39" s="22"/>
      <c r="AG39" s="26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18" customHeight="1">
      <c r="B40" s="38" t="s">
        <v>50</v>
      </c>
      <c r="C40" s="28">
        <f>+[1]PP!D38</f>
        <v>781.9</v>
      </c>
      <c r="D40" s="28">
        <f>+[1]PP!E38</f>
        <v>779.4</v>
      </c>
      <c r="E40" s="28">
        <f>+[1]PP!F38</f>
        <v>148.6</v>
      </c>
      <c r="F40" s="28">
        <f>+[1]PP!G38</f>
        <v>54.8</v>
      </c>
      <c r="G40" s="28">
        <f>+[1]PP!H38</f>
        <v>55.3</v>
      </c>
      <c r="H40" s="28">
        <f>+[1]PP!I38</f>
        <v>51.2</v>
      </c>
      <c r="I40" s="28">
        <f>+[1]PP!J38</f>
        <v>48.8</v>
      </c>
      <c r="J40" s="28">
        <f>+[1]PP!K38</f>
        <v>47.7</v>
      </c>
      <c r="K40" s="28">
        <f>+[1]PP!L38</f>
        <v>45.1</v>
      </c>
      <c r="L40" s="28">
        <f>+[1]PP!M38</f>
        <v>45</v>
      </c>
      <c r="M40" s="28">
        <f>+[1]PP!N38</f>
        <v>299.10000000000002</v>
      </c>
      <c r="N40" s="28">
        <f>+[1]PP!O38</f>
        <v>634.1</v>
      </c>
      <c r="O40" s="29">
        <f>SUM(C40:N40)</f>
        <v>2990.9999999999995</v>
      </c>
      <c r="P40" s="29">
        <f>+[1]PP!Q38</f>
        <v>759.7</v>
      </c>
      <c r="Q40" s="29">
        <f>+[1]PP!R38</f>
        <v>640.1</v>
      </c>
      <c r="R40" s="29">
        <f>+[1]PP!S38</f>
        <v>229.9</v>
      </c>
      <c r="S40" s="29">
        <f>+[1]PP!T38</f>
        <v>44.1</v>
      </c>
      <c r="T40" s="29">
        <f>+[1]PP!U38</f>
        <v>42.6</v>
      </c>
      <c r="U40" s="29">
        <f>+[1]PP!V38</f>
        <v>51.1</v>
      </c>
      <c r="V40" s="29">
        <f>+[1]PP!W38</f>
        <v>38.200000000000003</v>
      </c>
      <c r="W40" s="29">
        <f>+[1]PP!X38</f>
        <v>38.299999999999997</v>
      </c>
      <c r="X40" s="29">
        <f>+[1]PP!Y38</f>
        <v>35</v>
      </c>
      <c r="Y40" s="29">
        <f>+[1]PP!Z38</f>
        <v>91.4</v>
      </c>
      <c r="Z40" s="29">
        <f>+[1]PP!AA38</f>
        <v>344.9</v>
      </c>
      <c r="AA40" s="29">
        <f>+[1]PP!AB38</f>
        <v>707.3</v>
      </c>
      <c r="AB40" s="29">
        <f>SUM(P40:AA40)</f>
        <v>3022.6000000000004</v>
      </c>
      <c r="AC40" s="29">
        <f t="shared" si="1"/>
        <v>31.600000000000819</v>
      </c>
      <c r="AD40" s="29">
        <f t="shared" si="2"/>
        <v>1.0565028418589375</v>
      </c>
      <c r="AE40" s="34"/>
      <c r="AF40" s="22"/>
      <c r="AG40" s="26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18" customHeight="1">
      <c r="B41" s="35" t="s">
        <v>51</v>
      </c>
      <c r="C41" s="28">
        <f>+[1]PP!D42</f>
        <v>82.2</v>
      </c>
      <c r="D41" s="28">
        <f>+[1]PP!E42</f>
        <v>72.5</v>
      </c>
      <c r="E41" s="28">
        <f>+[1]PP!F42</f>
        <v>80.8</v>
      </c>
      <c r="F41" s="28">
        <f>+[1]PP!G42</f>
        <v>91.1</v>
      </c>
      <c r="G41" s="28">
        <f>+[1]PP!H42</f>
        <v>82.8</v>
      </c>
      <c r="H41" s="28">
        <f>+[1]PP!I42</f>
        <v>87.8</v>
      </c>
      <c r="I41" s="28">
        <f>+[1]PP!J42</f>
        <v>116.2</v>
      </c>
      <c r="J41" s="28">
        <f>+[1]PP!K42</f>
        <v>83.7</v>
      </c>
      <c r="K41" s="28">
        <f>+[1]PP!L42</f>
        <v>84.8</v>
      </c>
      <c r="L41" s="28">
        <f>+[1]PP!M42</f>
        <v>84.2</v>
      </c>
      <c r="M41" s="28">
        <f>+[1]PP!N42</f>
        <v>82.2</v>
      </c>
      <c r="N41" s="28">
        <f>+[1]PP!O42</f>
        <v>79</v>
      </c>
      <c r="O41" s="29">
        <f>SUM(C41:N41)</f>
        <v>1027.3000000000002</v>
      </c>
      <c r="P41" s="29">
        <f>+[1]PP!Q42</f>
        <v>83.2</v>
      </c>
      <c r="Q41" s="29">
        <f>+[1]PP!R42</f>
        <v>83.2</v>
      </c>
      <c r="R41" s="29">
        <f>+[1]PP!S42</f>
        <v>89.2</v>
      </c>
      <c r="S41" s="29">
        <f>+[1]PP!T42</f>
        <v>90.9</v>
      </c>
      <c r="T41" s="29">
        <f>+[1]PP!U42</f>
        <v>90.9</v>
      </c>
      <c r="U41" s="29">
        <f>+[1]PP!V42</f>
        <v>94.7</v>
      </c>
      <c r="V41" s="29">
        <f>+[1]PP!W42</f>
        <v>93.3</v>
      </c>
      <c r="W41" s="29">
        <f>+[1]PP!X42</f>
        <v>91</v>
      </c>
      <c r="X41" s="29">
        <f>+[1]PP!Y42</f>
        <v>92.6</v>
      </c>
      <c r="Y41" s="29">
        <f>+[1]PP!Z42</f>
        <v>91.1</v>
      </c>
      <c r="Z41" s="29">
        <f>+[1]PP!AA42</f>
        <v>92.7</v>
      </c>
      <c r="AA41" s="29">
        <f>+[1]PP!AB42</f>
        <v>91.6</v>
      </c>
      <c r="AB41" s="29">
        <f>SUM(P41:AA41)</f>
        <v>1084.4000000000001</v>
      </c>
      <c r="AC41" s="29">
        <f t="shared" si="1"/>
        <v>57.099999999999909</v>
      </c>
      <c r="AD41" s="29">
        <f t="shared" si="2"/>
        <v>5.5582595152340994</v>
      </c>
      <c r="AE41" s="34"/>
      <c r="AF41" s="22"/>
      <c r="AG41" s="26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8" customHeight="1">
      <c r="B42" s="35" t="s">
        <v>52</v>
      </c>
      <c r="C42" s="28">
        <f>+[1]PP!D43</f>
        <v>25.7</v>
      </c>
      <c r="D42" s="28">
        <f>+[1]PP!E43</f>
        <v>25.8</v>
      </c>
      <c r="E42" s="28">
        <f>+[1]PP!F43</f>
        <v>26.9</v>
      </c>
      <c r="F42" s="28">
        <f>+[1]PP!G43</f>
        <v>25.9</v>
      </c>
      <c r="G42" s="28">
        <f>+[1]PP!H43</f>
        <v>29.7</v>
      </c>
      <c r="H42" s="28">
        <f>+[1]PP!I43</f>
        <v>28</v>
      </c>
      <c r="I42" s="28">
        <f>+[1]PP!J43</f>
        <v>40.6</v>
      </c>
      <c r="J42" s="28">
        <f>+[1]PP!K43</f>
        <v>40.799999999999997</v>
      </c>
      <c r="K42" s="28">
        <f>+[1]PP!L43</f>
        <v>26.1</v>
      </c>
      <c r="L42" s="28">
        <f>+[1]PP!M43</f>
        <v>26.1</v>
      </c>
      <c r="M42" s="28">
        <f>+[1]PP!N43</f>
        <v>25.5</v>
      </c>
      <c r="N42" s="28">
        <f>+[1]PP!O43</f>
        <v>26</v>
      </c>
      <c r="O42" s="29">
        <f>SUM(C42:N42)</f>
        <v>347.1</v>
      </c>
      <c r="P42" s="29">
        <f>+[1]PP!Q43</f>
        <v>26.2</v>
      </c>
      <c r="Q42" s="29">
        <v>26.8</v>
      </c>
      <c r="R42" s="29">
        <f>+[1]PP!S43</f>
        <v>30.6</v>
      </c>
      <c r="S42" s="29">
        <f>+[1]PP!T43</f>
        <v>30.4</v>
      </c>
      <c r="T42" s="29">
        <f>+[1]PP!U43</f>
        <v>28.4</v>
      </c>
      <c r="U42" s="29">
        <f>+[1]PP!V43</f>
        <v>28.7</v>
      </c>
      <c r="V42" s="29">
        <f>+[1]PP!W43</f>
        <v>28.3</v>
      </c>
      <c r="W42" s="29">
        <f>+[1]PP!X43</f>
        <v>28.1</v>
      </c>
      <c r="X42" s="29">
        <f>+[1]PP!Y43</f>
        <v>28.8</v>
      </c>
      <c r="Y42" s="29">
        <f>+[1]PP!Z43</f>
        <v>29.5</v>
      </c>
      <c r="Z42" s="29">
        <f>+[1]PP!AA43</f>
        <v>28.2</v>
      </c>
      <c r="AA42" s="29">
        <f>+[1]PP!AB43</f>
        <v>28.3</v>
      </c>
      <c r="AB42" s="29">
        <f>SUM(P42:AA42)</f>
        <v>342.3</v>
      </c>
      <c r="AC42" s="29">
        <f t="shared" si="1"/>
        <v>-4.8000000000000114</v>
      </c>
      <c r="AD42" s="29">
        <f t="shared" si="2"/>
        <v>-1.3828867761452064</v>
      </c>
      <c r="AE42" s="34"/>
      <c r="AF42" s="22"/>
      <c r="AG42" s="26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18" customHeight="1">
      <c r="B43" s="30" t="s">
        <v>53</v>
      </c>
      <c r="C43" s="39">
        <v>37.9</v>
      </c>
      <c r="D43" s="39">
        <v>44</v>
      </c>
      <c r="E43" s="39">
        <v>45.2</v>
      </c>
      <c r="F43" s="39">
        <v>54.6</v>
      </c>
      <c r="G43" s="39">
        <v>55.1</v>
      </c>
      <c r="H43" s="39">
        <v>49.3</v>
      </c>
      <c r="I43" s="39">
        <v>66.400000000000006</v>
      </c>
      <c r="J43" s="39">
        <v>482.3</v>
      </c>
      <c r="K43" s="39">
        <v>185.7</v>
      </c>
      <c r="L43" s="39">
        <v>204.4</v>
      </c>
      <c r="M43" s="39">
        <v>88.2</v>
      </c>
      <c r="N43" s="39">
        <v>186.4</v>
      </c>
      <c r="O43" s="25">
        <f>SUM(C43:N43)</f>
        <v>1499.5000000000002</v>
      </c>
      <c r="P43" s="25">
        <v>51.3</v>
      </c>
      <c r="Q43" s="25">
        <v>192.8</v>
      </c>
      <c r="R43" s="25">
        <v>71.3</v>
      </c>
      <c r="S43" s="25">
        <v>60.1</v>
      </c>
      <c r="T43" s="25">
        <v>67.099999999999994</v>
      </c>
      <c r="U43" s="25">
        <v>67</v>
      </c>
      <c r="V43" s="25">
        <v>65.099999999999994</v>
      </c>
      <c r="W43" s="25">
        <v>99.9</v>
      </c>
      <c r="X43" s="25">
        <v>65.3</v>
      </c>
      <c r="Y43" s="25">
        <v>60.8</v>
      </c>
      <c r="Z43" s="25">
        <v>118.8</v>
      </c>
      <c r="AA43" s="25">
        <v>1004</v>
      </c>
      <c r="AB43" s="25">
        <f>SUM(P43:AA43)</f>
        <v>1923.5</v>
      </c>
      <c r="AC43" s="25">
        <f t="shared" si="1"/>
        <v>423.99999999999977</v>
      </c>
      <c r="AD43" s="25">
        <f t="shared" si="2"/>
        <v>28.276092030676875</v>
      </c>
      <c r="AE43" s="34"/>
      <c r="AF43" s="22"/>
      <c r="AG43" s="26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18" customHeight="1">
      <c r="B44" s="40" t="s">
        <v>54</v>
      </c>
      <c r="C44" s="24">
        <f>SUM(C45:C46)</f>
        <v>356.90000000000003</v>
      </c>
      <c r="D44" s="24">
        <f>SUM(D45:D46)</f>
        <v>322.60000000000002</v>
      </c>
      <c r="E44" s="24">
        <f>SUM(E45:E46)</f>
        <v>287.3</v>
      </c>
      <c r="F44" s="24">
        <f>SUM(F45:F46)</f>
        <v>415.5</v>
      </c>
      <c r="G44" s="24">
        <f t="shared" ref="G44:Z44" si="15">SUM(G45:G46)</f>
        <v>423.8</v>
      </c>
      <c r="H44" s="24">
        <f t="shared" si="15"/>
        <v>499.09999999999997</v>
      </c>
      <c r="I44" s="24">
        <f t="shared" si="15"/>
        <v>553</v>
      </c>
      <c r="J44" s="24">
        <f t="shared" si="15"/>
        <v>680.4</v>
      </c>
      <c r="K44" s="24">
        <f t="shared" si="15"/>
        <v>625.5</v>
      </c>
      <c r="L44" s="24">
        <f t="shared" si="15"/>
        <v>467.59999999999997</v>
      </c>
      <c r="M44" s="24">
        <f t="shared" si="15"/>
        <v>603.6</v>
      </c>
      <c r="N44" s="24">
        <f t="shared" si="15"/>
        <v>638.4</v>
      </c>
      <c r="O44" s="25">
        <f t="shared" si="15"/>
        <v>5873.7</v>
      </c>
      <c r="P44" s="25">
        <f t="shared" si="15"/>
        <v>757.6</v>
      </c>
      <c r="Q44" s="25">
        <f t="shared" si="15"/>
        <v>724.9</v>
      </c>
      <c r="R44" s="25">
        <f t="shared" si="15"/>
        <v>684.7</v>
      </c>
      <c r="S44" s="25">
        <f t="shared" si="15"/>
        <v>754.30000000000007</v>
      </c>
      <c r="T44" s="25">
        <f t="shared" si="15"/>
        <v>721.1</v>
      </c>
      <c r="U44" s="25">
        <f t="shared" si="15"/>
        <v>694.9</v>
      </c>
      <c r="V44" s="25">
        <f t="shared" si="15"/>
        <v>719.9</v>
      </c>
      <c r="W44" s="25">
        <f t="shared" si="15"/>
        <v>794.30000000000007</v>
      </c>
      <c r="X44" s="25">
        <f t="shared" si="15"/>
        <v>733.1</v>
      </c>
      <c r="Y44" s="25">
        <f t="shared" si="15"/>
        <v>537.9</v>
      </c>
      <c r="Z44" s="25">
        <f t="shared" si="15"/>
        <v>646.6</v>
      </c>
      <c r="AA44" s="25">
        <f>SUM(AA45:AA46)</f>
        <v>660.90000000000009</v>
      </c>
      <c r="AB44" s="25">
        <f>SUM(AB45:AB46)</f>
        <v>8430.2000000000007</v>
      </c>
      <c r="AC44" s="25">
        <f t="shared" si="1"/>
        <v>2556.5000000000009</v>
      </c>
      <c r="AD44" s="25">
        <f t="shared" si="2"/>
        <v>43.524524575650794</v>
      </c>
      <c r="AE44" s="34"/>
      <c r="AF44" s="22"/>
      <c r="AG44" s="26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ht="18" customHeight="1">
      <c r="B45" s="35" t="s">
        <v>55</v>
      </c>
      <c r="C45" s="28">
        <f>+[1]PP!D50</f>
        <v>356.8</v>
      </c>
      <c r="D45" s="28">
        <f>+[1]PP!E50</f>
        <v>322.3</v>
      </c>
      <c r="E45" s="28">
        <f>+[1]PP!F50</f>
        <v>287.10000000000002</v>
      </c>
      <c r="F45" s="28">
        <f>+[1]PP!G50</f>
        <v>415.3</v>
      </c>
      <c r="G45" s="28">
        <f>+[1]PP!H50</f>
        <v>422.6</v>
      </c>
      <c r="H45" s="28">
        <f>+[1]PP!I50</f>
        <v>498.7</v>
      </c>
      <c r="I45" s="28">
        <f>+[1]PP!J50</f>
        <v>552.9</v>
      </c>
      <c r="J45" s="28">
        <f>+[1]PP!K50</f>
        <v>679.9</v>
      </c>
      <c r="K45" s="28">
        <f>+[1]PP!L50</f>
        <v>625.29999999999995</v>
      </c>
      <c r="L45" s="28">
        <f>+[1]PP!M50</f>
        <v>467.4</v>
      </c>
      <c r="M45" s="28">
        <f>+[1]PP!N50</f>
        <v>603.5</v>
      </c>
      <c r="N45" s="28">
        <f>+[1]PP!O50</f>
        <v>638.29999999999995</v>
      </c>
      <c r="O45" s="29">
        <f>SUM(C45:N45)</f>
        <v>5870.0999999999995</v>
      </c>
      <c r="P45" s="29">
        <f>+[1]PP!Q50</f>
        <v>757.5</v>
      </c>
      <c r="Q45" s="29">
        <f>+[1]PP!R50</f>
        <v>724.9</v>
      </c>
      <c r="R45" s="29">
        <f>+[1]PP!S50</f>
        <v>684.6</v>
      </c>
      <c r="S45" s="29">
        <f>+[1]PP!T50</f>
        <v>753.7</v>
      </c>
      <c r="T45" s="29">
        <f>+[1]PP!U50</f>
        <v>721.1</v>
      </c>
      <c r="U45" s="29">
        <f>+[1]PP!V50</f>
        <v>694.5</v>
      </c>
      <c r="V45" s="29">
        <f>+[1]PP!W50</f>
        <v>719.8</v>
      </c>
      <c r="W45" s="29">
        <f>+[1]PP!X50</f>
        <v>794.2</v>
      </c>
      <c r="X45" s="29">
        <f>+[1]PP!Y50</f>
        <v>732.6</v>
      </c>
      <c r="Y45" s="29">
        <f>+[1]PP!Z50</f>
        <v>537.79999999999995</v>
      </c>
      <c r="Z45" s="29">
        <f>+[1]PP!AA50</f>
        <v>646.20000000000005</v>
      </c>
      <c r="AA45" s="29">
        <f>+[1]PP!AB50</f>
        <v>660.7</v>
      </c>
      <c r="AB45" s="29">
        <f>SUM(P45:AA45)</f>
        <v>8427.6</v>
      </c>
      <c r="AC45" s="29">
        <f t="shared" si="1"/>
        <v>2557.5000000000009</v>
      </c>
      <c r="AD45" s="29">
        <f t="shared" si="2"/>
        <v>43.568252670312276</v>
      </c>
      <c r="AE45" s="34"/>
      <c r="AF45" s="22"/>
      <c r="AG45" s="26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8" customHeight="1">
      <c r="B46" s="35" t="s">
        <v>35</v>
      </c>
      <c r="C46" s="28">
        <v>0.1</v>
      </c>
      <c r="D46" s="28">
        <v>0.3</v>
      </c>
      <c r="E46" s="28">
        <v>0.2</v>
      </c>
      <c r="F46" s="28">
        <v>0.2</v>
      </c>
      <c r="G46" s="28">
        <v>1.2</v>
      </c>
      <c r="H46" s="28">
        <v>0.4</v>
      </c>
      <c r="I46" s="28">
        <v>0.1</v>
      </c>
      <c r="J46" s="28">
        <v>0.5</v>
      </c>
      <c r="K46" s="28">
        <v>0.2</v>
      </c>
      <c r="L46" s="28">
        <v>0.2</v>
      </c>
      <c r="M46" s="28">
        <v>0.1</v>
      </c>
      <c r="N46" s="32">
        <v>0.1</v>
      </c>
      <c r="O46" s="29">
        <f>SUM(C46:N46)</f>
        <v>3.6000000000000005</v>
      </c>
      <c r="P46" s="29">
        <v>0.1</v>
      </c>
      <c r="Q46" s="29">
        <v>0</v>
      </c>
      <c r="R46" s="29">
        <v>0.1</v>
      </c>
      <c r="S46" s="29">
        <v>0.6</v>
      </c>
      <c r="T46" s="29">
        <v>0</v>
      </c>
      <c r="U46" s="29">
        <v>0.4</v>
      </c>
      <c r="V46" s="29">
        <v>0.1</v>
      </c>
      <c r="W46" s="29">
        <v>0.1</v>
      </c>
      <c r="X46" s="29">
        <v>0.5</v>
      </c>
      <c r="Y46" s="29">
        <v>0.1</v>
      </c>
      <c r="Z46" s="29">
        <v>0.4</v>
      </c>
      <c r="AA46" s="29">
        <v>0.2</v>
      </c>
      <c r="AB46" s="29">
        <f>SUM(P46:AA46)</f>
        <v>2.6000000000000005</v>
      </c>
      <c r="AC46" s="29">
        <f t="shared" si="1"/>
        <v>-1</v>
      </c>
      <c r="AD46" s="29">
        <f t="shared" si="2"/>
        <v>-27.777777777777775</v>
      </c>
      <c r="AE46" s="34"/>
      <c r="AF46" s="22"/>
      <c r="AG46" s="26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18" customHeight="1">
      <c r="B47" s="40" t="s">
        <v>56</v>
      </c>
      <c r="C47" s="24">
        <f>+[1]PP!D53</f>
        <v>56.4</v>
      </c>
      <c r="D47" s="24">
        <f>+[1]PP!E53</f>
        <v>83.9</v>
      </c>
      <c r="E47" s="24">
        <f>+[1]PP!F53</f>
        <v>101.7</v>
      </c>
      <c r="F47" s="24">
        <f>+[1]PP!G53</f>
        <v>81.3</v>
      </c>
      <c r="G47" s="24">
        <f>+[1]PP!H53</f>
        <v>91.5</v>
      </c>
      <c r="H47" s="24">
        <f>+[1]PP!I53</f>
        <v>92.8</v>
      </c>
      <c r="I47" s="24">
        <f>+[1]PP!J53</f>
        <v>91.4</v>
      </c>
      <c r="J47" s="24">
        <f>+[1]PP!K53</f>
        <v>92.9</v>
      </c>
      <c r="K47" s="24">
        <f>+[1]PP!L53</f>
        <v>89.9</v>
      </c>
      <c r="L47" s="24">
        <f>+[1]PP!M53</f>
        <v>96.1</v>
      </c>
      <c r="M47" s="24">
        <f>+[1]PP!N53</f>
        <v>103.4</v>
      </c>
      <c r="N47" s="24">
        <f>+[1]PP!O53</f>
        <v>120.4</v>
      </c>
      <c r="O47" s="25">
        <f>SUM(C47:N47)</f>
        <v>1101.7</v>
      </c>
      <c r="P47" s="25">
        <f>+[1]PP!Q53</f>
        <v>82.7</v>
      </c>
      <c r="Q47" s="25">
        <f>+[1]PP!R53</f>
        <v>106.1</v>
      </c>
      <c r="R47" s="25">
        <f>+[1]PP!S53</f>
        <v>108.8</v>
      </c>
      <c r="S47" s="25">
        <f>+[1]PP!T53</f>
        <v>86.8</v>
      </c>
      <c r="T47" s="25">
        <f>+[1]PP!U53</f>
        <v>102.5</v>
      </c>
      <c r="U47" s="25">
        <f>+[1]PP!V53</f>
        <v>104.3</v>
      </c>
      <c r="V47" s="25">
        <f>+[1]PP!W53</f>
        <v>98.9</v>
      </c>
      <c r="W47" s="25">
        <f>+[1]PP!X53</f>
        <v>92.9</v>
      </c>
      <c r="X47" s="25">
        <f>+[1]PP!Y53</f>
        <v>93.2</v>
      </c>
      <c r="Y47" s="25">
        <f>+[1]PP!Z53</f>
        <v>94.4</v>
      </c>
      <c r="Z47" s="25">
        <f>+[1]PP!AA53</f>
        <v>117.3</v>
      </c>
      <c r="AA47" s="25">
        <f>+[1]PP!AB53</f>
        <v>121.1</v>
      </c>
      <c r="AB47" s="25">
        <f>SUM(P47:AA47)</f>
        <v>1209</v>
      </c>
      <c r="AC47" s="25">
        <f t="shared" si="1"/>
        <v>107.29999999999995</v>
      </c>
      <c r="AD47" s="25">
        <f t="shared" si="2"/>
        <v>9.7394935100299485</v>
      </c>
      <c r="AE47" s="22"/>
      <c r="AF47" s="22"/>
      <c r="AG47" s="26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18" customHeight="1">
      <c r="A48" s="41"/>
      <c r="B48" s="40" t="s">
        <v>57</v>
      </c>
      <c r="C48" s="24">
        <f>+[1]PP!D54</f>
        <v>0</v>
      </c>
      <c r="D48" s="24">
        <f>+[1]PP!E54</f>
        <v>0.2</v>
      </c>
      <c r="E48" s="24">
        <f>+[1]PP!F54</f>
        <v>0.1</v>
      </c>
      <c r="F48" s="24">
        <f>+[1]PP!G54</f>
        <v>0</v>
      </c>
      <c r="G48" s="24">
        <f>+[1]PP!H54</f>
        <v>0.1</v>
      </c>
      <c r="H48" s="24">
        <f>+[1]PP!I54</f>
        <v>0.1</v>
      </c>
      <c r="I48" s="24">
        <f>+[1]PP!J54</f>
        <v>0.3</v>
      </c>
      <c r="J48" s="24">
        <f>+[1]PP!K54</f>
        <v>0.2</v>
      </c>
      <c r="K48" s="24">
        <f>+[1]PP!L54</f>
        <v>0.1</v>
      </c>
      <c r="L48" s="24">
        <f>+[1]PP!M54</f>
        <v>0.4</v>
      </c>
      <c r="M48" s="24">
        <f>+[1]PP!N54</f>
        <v>0.1</v>
      </c>
      <c r="N48" s="24">
        <f>+[1]PP!O54</f>
        <v>0.1</v>
      </c>
      <c r="O48" s="25">
        <f>SUM(C48:N48)</f>
        <v>1.7000000000000002</v>
      </c>
      <c r="P48" s="25">
        <v>0.2</v>
      </c>
      <c r="Q48" s="25">
        <f>+[1]PP!R54</f>
        <v>0.6</v>
      </c>
      <c r="R48" s="25">
        <f>+[1]PP!S54</f>
        <v>0.2</v>
      </c>
      <c r="S48" s="25">
        <f>+[1]PP!T54</f>
        <v>0.1</v>
      </c>
      <c r="T48" s="25">
        <f>+[1]PP!U54</f>
        <v>0.3</v>
      </c>
      <c r="U48" s="25">
        <f>+[1]PP!V54</f>
        <v>0.2</v>
      </c>
      <c r="V48" s="25">
        <f>+[1]PP!W54</f>
        <v>0.2</v>
      </c>
      <c r="W48" s="25">
        <f>+[1]PP!X54</f>
        <v>0.2</v>
      </c>
      <c r="X48" s="25">
        <f>+[1]PP!Y54</f>
        <v>0.1</v>
      </c>
      <c r="Y48" s="25">
        <f>+[1]PP!Z54</f>
        <v>0.3</v>
      </c>
      <c r="Z48" s="25">
        <f>+[1]PP!AA54</f>
        <v>0.3</v>
      </c>
      <c r="AA48" s="25">
        <f>+[1]PP!AB54</f>
        <v>0.3</v>
      </c>
      <c r="AB48" s="25">
        <f>SUM(P48:AA48)</f>
        <v>2.9999999999999996</v>
      </c>
      <c r="AC48" s="25">
        <f t="shared" si="1"/>
        <v>1.2999999999999994</v>
      </c>
      <c r="AD48" s="25">
        <f t="shared" si="2"/>
        <v>76.470588235294073</v>
      </c>
      <c r="AE48" s="22"/>
      <c r="AF48" s="22"/>
      <c r="AG48" s="26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189" ht="18" customHeight="1">
      <c r="B49" s="23" t="s">
        <v>58</v>
      </c>
      <c r="C49" s="24">
        <f>+C50+C53+C56</f>
        <v>189.89999999999998</v>
      </c>
      <c r="D49" s="24">
        <f>+D50+D53+D56</f>
        <v>181.9</v>
      </c>
      <c r="E49" s="24">
        <f>+E50+E53+E56</f>
        <v>208.30000000000004</v>
      </c>
      <c r="F49" s="24">
        <f>+F50+F53+F56</f>
        <v>340.5</v>
      </c>
      <c r="G49" s="24">
        <f t="shared" ref="G49:Z49" si="16">+G50+G53+G56</f>
        <v>341.90000000000003</v>
      </c>
      <c r="H49" s="24">
        <f t="shared" si="16"/>
        <v>338.6</v>
      </c>
      <c r="I49" s="24">
        <f t="shared" si="16"/>
        <v>328.3</v>
      </c>
      <c r="J49" s="24">
        <f t="shared" si="16"/>
        <v>303.3</v>
      </c>
      <c r="K49" s="24">
        <f t="shared" si="16"/>
        <v>282.40000000000003</v>
      </c>
      <c r="L49" s="24">
        <f t="shared" si="16"/>
        <v>298.39999999999998</v>
      </c>
      <c r="M49" s="24">
        <f t="shared" si="16"/>
        <v>348</v>
      </c>
      <c r="N49" s="24">
        <f t="shared" si="16"/>
        <v>366.90000000000003</v>
      </c>
      <c r="O49" s="25">
        <f t="shared" si="16"/>
        <v>3528.4</v>
      </c>
      <c r="P49" s="25">
        <f t="shared" si="16"/>
        <v>323.5</v>
      </c>
      <c r="Q49" s="25">
        <f t="shared" si="16"/>
        <v>394.3</v>
      </c>
      <c r="R49" s="25">
        <f t="shared" si="16"/>
        <v>400.80000000000007</v>
      </c>
      <c r="S49" s="25">
        <f t="shared" si="16"/>
        <v>462.9</v>
      </c>
      <c r="T49" s="25">
        <f t="shared" si="16"/>
        <v>391.8</v>
      </c>
      <c r="U49" s="25">
        <f t="shared" si="16"/>
        <v>372.9</v>
      </c>
      <c r="V49" s="25">
        <f t="shared" si="16"/>
        <v>355.8</v>
      </c>
      <c r="W49" s="25">
        <f t="shared" si="16"/>
        <v>347.7</v>
      </c>
      <c r="X49" s="25">
        <f t="shared" si="16"/>
        <v>350.1</v>
      </c>
      <c r="Y49" s="25">
        <f t="shared" si="16"/>
        <v>311.90000000000003</v>
      </c>
      <c r="Z49" s="25">
        <f t="shared" si="16"/>
        <v>350.9</v>
      </c>
      <c r="AA49" s="25">
        <f>+AA50+AA53+AA56</f>
        <v>377.2</v>
      </c>
      <c r="AB49" s="25">
        <f>+AB50+AB53+AB56</f>
        <v>4439.8</v>
      </c>
      <c r="AC49" s="25">
        <f t="shared" si="1"/>
        <v>911.40000000000009</v>
      </c>
      <c r="AD49" s="25">
        <f>+AC49/O49*100</f>
        <v>25.830404716018595</v>
      </c>
      <c r="AE49" s="22"/>
      <c r="AF49" s="22"/>
      <c r="AG49" s="26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189" ht="18" customHeight="1">
      <c r="B50" s="42" t="s">
        <v>59</v>
      </c>
      <c r="C50" s="24">
        <f>+C51+C52</f>
        <v>0.1</v>
      </c>
      <c r="D50" s="24">
        <f>+D51+D52</f>
        <v>0.1</v>
      </c>
      <c r="E50" s="24">
        <f>+E51+E52</f>
        <v>1.4</v>
      </c>
      <c r="F50" s="24">
        <f>+F51+F52</f>
        <v>0</v>
      </c>
      <c r="G50" s="24">
        <f t="shared" ref="G50:Z50" si="17">+G51+G52</f>
        <v>0</v>
      </c>
      <c r="H50" s="24">
        <f t="shared" si="17"/>
        <v>0.1</v>
      </c>
      <c r="I50" s="24">
        <f t="shared" si="17"/>
        <v>1.9</v>
      </c>
      <c r="J50" s="24">
        <f t="shared" si="17"/>
        <v>0.1</v>
      </c>
      <c r="K50" s="24">
        <f t="shared" si="17"/>
        <v>0.1</v>
      </c>
      <c r="L50" s="24">
        <f t="shared" si="17"/>
        <v>1.2</v>
      </c>
      <c r="M50" s="24">
        <f t="shared" si="17"/>
        <v>0</v>
      </c>
      <c r="N50" s="24">
        <f t="shared" si="17"/>
        <v>0.1</v>
      </c>
      <c r="O50" s="25">
        <f t="shared" si="17"/>
        <v>5.0999999999999996</v>
      </c>
      <c r="P50" s="25">
        <f t="shared" si="17"/>
        <v>0</v>
      </c>
      <c r="Q50" s="25">
        <f t="shared" si="17"/>
        <v>0.1</v>
      </c>
      <c r="R50" s="25">
        <f t="shared" si="17"/>
        <v>0.1</v>
      </c>
      <c r="S50" s="25">
        <f t="shared" si="17"/>
        <v>0.2</v>
      </c>
      <c r="T50" s="25">
        <f t="shared" si="17"/>
        <v>1.6</v>
      </c>
      <c r="U50" s="25">
        <f t="shared" si="17"/>
        <v>0.1</v>
      </c>
      <c r="V50" s="25">
        <f t="shared" si="17"/>
        <v>0.1</v>
      </c>
      <c r="W50" s="25">
        <f t="shared" si="17"/>
        <v>0.1</v>
      </c>
      <c r="X50" s="25">
        <f t="shared" si="17"/>
        <v>0.1</v>
      </c>
      <c r="Y50" s="25">
        <f t="shared" si="17"/>
        <v>0</v>
      </c>
      <c r="Z50" s="25">
        <f t="shared" si="17"/>
        <v>0.8</v>
      </c>
      <c r="AA50" s="25">
        <f>+AA51+AA52</f>
        <v>0.1</v>
      </c>
      <c r="AB50" s="25">
        <f>+AB51+AB52</f>
        <v>3.3000000000000003</v>
      </c>
      <c r="AC50" s="25">
        <f t="shared" si="1"/>
        <v>-1.7999999999999994</v>
      </c>
      <c r="AD50" s="25">
        <f>+AC50/O50*100</f>
        <v>-35.294117647058812</v>
      </c>
      <c r="AE50" s="22"/>
      <c r="AF50" s="22"/>
      <c r="AG50" s="26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189" ht="18" customHeight="1">
      <c r="B51" s="38" t="s">
        <v>60</v>
      </c>
      <c r="C51" s="32">
        <v>0.1</v>
      </c>
      <c r="D51" s="32">
        <v>0.1</v>
      </c>
      <c r="E51" s="32">
        <v>1.4</v>
      </c>
      <c r="F51" s="32">
        <v>0</v>
      </c>
      <c r="G51" s="32">
        <v>0</v>
      </c>
      <c r="H51" s="32">
        <v>0.1</v>
      </c>
      <c r="I51" s="32">
        <v>1.9</v>
      </c>
      <c r="J51" s="32">
        <v>0.1</v>
      </c>
      <c r="K51" s="32">
        <v>0.1</v>
      </c>
      <c r="L51" s="32">
        <v>1.2</v>
      </c>
      <c r="M51" s="32">
        <v>0</v>
      </c>
      <c r="N51" s="32">
        <v>0.1</v>
      </c>
      <c r="O51" s="29">
        <f>SUM(C51:N51)</f>
        <v>5.0999999999999996</v>
      </c>
      <c r="P51" s="29">
        <v>0</v>
      </c>
      <c r="Q51" s="29">
        <v>0.1</v>
      </c>
      <c r="R51" s="29">
        <v>0.1</v>
      </c>
      <c r="S51" s="29">
        <v>0.2</v>
      </c>
      <c r="T51" s="29">
        <v>1.6</v>
      </c>
      <c r="U51" s="29">
        <v>0.1</v>
      </c>
      <c r="V51" s="29">
        <v>0.1</v>
      </c>
      <c r="W51" s="29">
        <v>0.1</v>
      </c>
      <c r="X51" s="29">
        <v>0.1</v>
      </c>
      <c r="Y51" s="29">
        <v>0</v>
      </c>
      <c r="Z51" s="29">
        <v>0.8</v>
      </c>
      <c r="AA51" s="29">
        <v>0.1</v>
      </c>
      <c r="AB51" s="29">
        <f>SUM(P51:AA51)</f>
        <v>3.3000000000000003</v>
      </c>
      <c r="AC51" s="29">
        <f t="shared" si="1"/>
        <v>-1.7999999999999994</v>
      </c>
      <c r="AD51" s="29">
        <f>+AC51/O51*100</f>
        <v>-35.294117647058812</v>
      </c>
      <c r="AE51" s="22"/>
      <c r="AF51" s="22"/>
      <c r="AG51" s="26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189" ht="18" customHeight="1">
      <c r="B52" s="38" t="s">
        <v>61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9">
        <f>SUM(C52:N52)</f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f>SUM(P52:AA52)</f>
        <v>0</v>
      </c>
      <c r="AC52" s="29">
        <f t="shared" si="1"/>
        <v>0</v>
      </c>
      <c r="AD52" s="43">
        <v>0</v>
      </c>
      <c r="AE52" s="22"/>
      <c r="AF52" s="22"/>
      <c r="AG52" s="26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189" ht="18" customHeight="1">
      <c r="B53" s="42" t="s">
        <v>62</v>
      </c>
      <c r="C53" s="24">
        <f>+C54+C55</f>
        <v>186.1</v>
      </c>
      <c r="D53" s="24">
        <f>+D54+D55</f>
        <v>177.8</v>
      </c>
      <c r="E53" s="24">
        <f>+E54+E55</f>
        <v>201.60000000000002</v>
      </c>
      <c r="F53" s="24">
        <f>+F54+F55</f>
        <v>336.1</v>
      </c>
      <c r="G53" s="24">
        <f t="shared" ref="G53:Z53" si="18">+G54+G55</f>
        <v>336.90000000000003</v>
      </c>
      <c r="H53" s="24">
        <f t="shared" si="18"/>
        <v>334</v>
      </c>
      <c r="I53" s="24">
        <f t="shared" si="18"/>
        <v>322.20000000000005</v>
      </c>
      <c r="J53" s="24">
        <f t="shared" si="18"/>
        <v>298.8</v>
      </c>
      <c r="K53" s="24">
        <f t="shared" si="18"/>
        <v>278.2</v>
      </c>
      <c r="L53" s="24">
        <f t="shared" si="18"/>
        <v>293</v>
      </c>
      <c r="M53" s="24">
        <f t="shared" si="18"/>
        <v>343.8</v>
      </c>
      <c r="N53" s="24">
        <f t="shared" si="18"/>
        <v>363</v>
      </c>
      <c r="O53" s="25">
        <f t="shared" si="18"/>
        <v>3471.5</v>
      </c>
      <c r="P53" s="25">
        <f t="shared" si="18"/>
        <v>320.2</v>
      </c>
      <c r="Q53" s="25">
        <f t="shared" si="18"/>
        <v>390.4</v>
      </c>
      <c r="R53" s="25">
        <f t="shared" si="18"/>
        <v>395.1</v>
      </c>
      <c r="S53" s="25">
        <f t="shared" si="18"/>
        <v>459.09999999999997</v>
      </c>
      <c r="T53" s="25">
        <f t="shared" si="18"/>
        <v>385</v>
      </c>
      <c r="U53" s="25">
        <f t="shared" si="18"/>
        <v>367.9</v>
      </c>
      <c r="V53" s="25">
        <f t="shared" si="18"/>
        <v>351.2</v>
      </c>
      <c r="W53" s="25">
        <f t="shared" si="18"/>
        <v>343.4</v>
      </c>
      <c r="X53" s="25">
        <f t="shared" si="18"/>
        <v>345.4</v>
      </c>
      <c r="Y53" s="25">
        <f t="shared" si="18"/>
        <v>307.10000000000002</v>
      </c>
      <c r="Z53" s="25">
        <f t="shared" si="18"/>
        <v>345.29999999999995</v>
      </c>
      <c r="AA53" s="25">
        <f>+AA54+AA55</f>
        <v>373.2</v>
      </c>
      <c r="AB53" s="25">
        <f>+AB54+AB55</f>
        <v>4383.3</v>
      </c>
      <c r="AC53" s="25">
        <f t="shared" si="1"/>
        <v>911.80000000000018</v>
      </c>
      <c r="AD53" s="25">
        <f t="shared" ref="AD53:AD64" si="19">+AC53/O53*100</f>
        <v>26.265303183062084</v>
      </c>
      <c r="AE53" s="22"/>
      <c r="AF53" s="22"/>
      <c r="AG53" s="26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189" ht="18" customHeight="1">
      <c r="A54" s="44"/>
      <c r="B54" s="35" t="s">
        <v>63</v>
      </c>
      <c r="C54" s="28">
        <f>+[1]PP!D75</f>
        <v>184.5</v>
      </c>
      <c r="D54" s="28">
        <f>+[1]PP!E75</f>
        <v>175.3</v>
      </c>
      <c r="E54" s="28">
        <f>+[1]PP!F75</f>
        <v>198.8</v>
      </c>
      <c r="F54" s="28">
        <f>+[1]PP!G75</f>
        <v>333.5</v>
      </c>
      <c r="G54" s="28">
        <f>+[1]PP!H75</f>
        <v>334.3</v>
      </c>
      <c r="H54" s="28">
        <f>+[1]PP!I75</f>
        <v>331.2</v>
      </c>
      <c r="I54" s="28">
        <f>+[1]PP!J75</f>
        <v>319.60000000000002</v>
      </c>
      <c r="J54" s="28">
        <f>+[1]PP!K75</f>
        <v>296.2</v>
      </c>
      <c r="K54" s="28">
        <f>+[1]PP!L75</f>
        <v>275.39999999999998</v>
      </c>
      <c r="L54" s="28">
        <f>+[1]PP!M75</f>
        <v>290.39999999999998</v>
      </c>
      <c r="M54" s="28">
        <f>+[1]PP!N75</f>
        <v>341.1</v>
      </c>
      <c r="N54" s="28">
        <f>+[1]PP!O75</f>
        <v>360.7</v>
      </c>
      <c r="O54" s="29">
        <f>SUM(C54:N54)</f>
        <v>3441</v>
      </c>
      <c r="P54" s="29">
        <f>+[1]PP!Q75</f>
        <v>318</v>
      </c>
      <c r="Q54" s="29">
        <f>+[1]PP!R75</f>
        <v>387.7</v>
      </c>
      <c r="R54" s="29">
        <f>+[1]PP!S75</f>
        <v>391.8</v>
      </c>
      <c r="S54" s="29">
        <f>+[1]PP!T75</f>
        <v>456.7</v>
      </c>
      <c r="T54" s="29">
        <f>+[1]PP!U75</f>
        <v>382.1</v>
      </c>
      <c r="U54" s="29">
        <f>+[1]PP!V75</f>
        <v>365</v>
      </c>
      <c r="V54" s="29">
        <f>+[1]PP!W75</f>
        <v>348.2</v>
      </c>
      <c r="W54" s="29">
        <f>+[1]PP!X75</f>
        <v>340.4</v>
      </c>
      <c r="X54" s="29">
        <f>+[1]PP!Y75</f>
        <v>342.5</v>
      </c>
      <c r="Y54" s="29">
        <f>+[1]PP!Z75</f>
        <v>304.3</v>
      </c>
      <c r="Z54" s="29">
        <f>+[1]PP!AA75</f>
        <v>342.4</v>
      </c>
      <c r="AA54" s="29">
        <f>+[1]PP!AB75</f>
        <v>370.8</v>
      </c>
      <c r="AB54" s="29">
        <f>SUM(P54:AA54)</f>
        <v>4349.9000000000005</v>
      </c>
      <c r="AC54" s="29">
        <f t="shared" si="1"/>
        <v>908.90000000000055</v>
      </c>
      <c r="AD54" s="29">
        <f t="shared" si="19"/>
        <v>26.413833188026754</v>
      </c>
      <c r="AE54" s="22"/>
      <c r="AF54" s="22"/>
      <c r="AG54" s="26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189" ht="18" customHeight="1">
      <c r="B55" s="35" t="s">
        <v>35</v>
      </c>
      <c r="C55" s="28">
        <v>1.6</v>
      </c>
      <c r="D55" s="28">
        <v>2.5</v>
      </c>
      <c r="E55" s="28">
        <v>2.8</v>
      </c>
      <c r="F55" s="28">
        <v>2.6</v>
      </c>
      <c r="G55" s="28">
        <v>2.6</v>
      </c>
      <c r="H55" s="28">
        <v>2.8</v>
      </c>
      <c r="I55" s="28">
        <v>2.6</v>
      </c>
      <c r="J55" s="28">
        <v>2.6</v>
      </c>
      <c r="K55" s="28">
        <v>2.8</v>
      </c>
      <c r="L55" s="28">
        <v>2.6</v>
      </c>
      <c r="M55" s="28">
        <v>2.7</v>
      </c>
      <c r="N55" s="32">
        <v>2.2999999999999998</v>
      </c>
      <c r="O55" s="29">
        <f>SUM(C55:N55)</f>
        <v>30.500000000000004</v>
      </c>
      <c r="P55" s="29">
        <f>+[1]PP!Q77</f>
        <v>2.2000000000000002</v>
      </c>
      <c r="Q55" s="29">
        <f>+[1]PP!R77</f>
        <v>2.7</v>
      </c>
      <c r="R55" s="29">
        <f>+[1]PP!S77</f>
        <v>3.3</v>
      </c>
      <c r="S55" s="29">
        <f>+[1]PP!T77</f>
        <v>2.4</v>
      </c>
      <c r="T55" s="29">
        <f>+[1]PP!U77</f>
        <v>2.9</v>
      </c>
      <c r="U55" s="29">
        <f>+[1]PP!V77</f>
        <v>2.9</v>
      </c>
      <c r="V55" s="29">
        <f>+[1]PP!W77</f>
        <v>3</v>
      </c>
      <c r="W55" s="29">
        <f>+[1]PP!X77</f>
        <v>3</v>
      </c>
      <c r="X55" s="29">
        <f>+[1]PP!Y77</f>
        <v>2.9</v>
      </c>
      <c r="Y55" s="29">
        <f>+[1]PP!Z77</f>
        <v>2.8</v>
      </c>
      <c r="Z55" s="29">
        <f>+[1]PP!AA77</f>
        <v>2.9</v>
      </c>
      <c r="AA55" s="29">
        <f>+[1]PP!AB77</f>
        <v>2.4</v>
      </c>
      <c r="AB55" s="29">
        <f>SUM(P55:AA55)</f>
        <v>33.4</v>
      </c>
      <c r="AC55" s="29">
        <f t="shared" si="1"/>
        <v>2.899999999999995</v>
      </c>
      <c r="AD55" s="29">
        <f t="shared" si="19"/>
        <v>9.5081967213114584</v>
      </c>
      <c r="AE55" s="22"/>
      <c r="AF55" s="22"/>
      <c r="AG55" s="26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189" ht="18" customHeight="1">
      <c r="B56" s="42" t="s">
        <v>64</v>
      </c>
      <c r="C56" s="24">
        <f>+[1]PP!D81</f>
        <v>3.7</v>
      </c>
      <c r="D56" s="24">
        <f>+[1]PP!E81</f>
        <v>4</v>
      </c>
      <c r="E56" s="24">
        <f>+[1]PP!F81</f>
        <v>5.3</v>
      </c>
      <c r="F56" s="24">
        <f>+[1]PP!G81</f>
        <v>4.4000000000000004</v>
      </c>
      <c r="G56" s="24">
        <f>+[1]PP!H81</f>
        <v>5</v>
      </c>
      <c r="H56" s="24">
        <f>+[1]PP!I81</f>
        <v>4.5</v>
      </c>
      <c r="I56" s="24">
        <f>+[1]PP!J81</f>
        <v>4.2</v>
      </c>
      <c r="J56" s="24">
        <f>+[1]PP!K81</f>
        <v>4.4000000000000004</v>
      </c>
      <c r="K56" s="24">
        <f>+[1]PP!L81</f>
        <v>4.0999999999999996</v>
      </c>
      <c r="L56" s="24">
        <f>+[1]PP!M81</f>
        <v>4.2</v>
      </c>
      <c r="M56" s="24">
        <f>+[1]PP!N81</f>
        <v>4.2</v>
      </c>
      <c r="N56" s="24">
        <f>+[1]PP!O81</f>
        <v>3.8</v>
      </c>
      <c r="O56" s="45">
        <f>SUM(C56:N56)</f>
        <v>51.800000000000004</v>
      </c>
      <c r="P56" s="45">
        <v>3.3</v>
      </c>
      <c r="Q56" s="45">
        <f>+[1]PP!R81</f>
        <v>3.8</v>
      </c>
      <c r="R56" s="45">
        <f>+[1]PP!S81</f>
        <v>5.6</v>
      </c>
      <c r="S56" s="45">
        <f>+[1]PP!T81</f>
        <v>3.6</v>
      </c>
      <c r="T56" s="45">
        <v>5.2</v>
      </c>
      <c r="U56" s="45">
        <f>+[1]PP!V81</f>
        <v>4.9000000000000004</v>
      </c>
      <c r="V56" s="45">
        <f>+[1]PP!W81</f>
        <v>4.5</v>
      </c>
      <c r="W56" s="45">
        <f>+[1]PP!X81</f>
        <v>4.2</v>
      </c>
      <c r="X56" s="45">
        <f>+[1]PP!Y81</f>
        <v>4.5999999999999996</v>
      </c>
      <c r="Y56" s="45">
        <f>+[1]PP!Z81</f>
        <v>4.8</v>
      </c>
      <c r="Z56" s="45">
        <f>+[1]PP!AA81</f>
        <v>4.8</v>
      </c>
      <c r="AA56" s="45">
        <f>+[1]PP!AB81</f>
        <v>3.9</v>
      </c>
      <c r="AB56" s="45">
        <f>SUM(P56:AA56)</f>
        <v>53.199999999999996</v>
      </c>
      <c r="AC56" s="45">
        <f t="shared" si="1"/>
        <v>1.3999999999999915</v>
      </c>
      <c r="AD56" s="45">
        <f t="shared" si="19"/>
        <v>2.7027027027026858</v>
      </c>
      <c r="AE56" s="22"/>
      <c r="AF56" s="22"/>
      <c r="AG56" s="26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189" ht="18" customHeight="1">
      <c r="B57" s="46" t="s">
        <v>65</v>
      </c>
      <c r="C57" s="24">
        <f t="shared" ref="C57:AA57" si="20">+C58+C62+C63</f>
        <v>1073.5999999999999</v>
      </c>
      <c r="D57" s="24">
        <f t="shared" si="20"/>
        <v>754.9</v>
      </c>
      <c r="E57" s="24">
        <f t="shared" si="20"/>
        <v>841.59999999999991</v>
      </c>
      <c r="F57" s="24">
        <f t="shared" si="20"/>
        <v>890.69999999999993</v>
      </c>
      <c r="G57" s="24">
        <f t="shared" si="20"/>
        <v>802</v>
      </c>
      <c r="H57" s="24">
        <f t="shared" si="20"/>
        <v>6151.4</v>
      </c>
      <c r="I57" s="24">
        <f t="shared" si="20"/>
        <v>1014.6</v>
      </c>
      <c r="J57" s="24">
        <f t="shared" si="20"/>
        <v>829.30000000000007</v>
      </c>
      <c r="K57" s="24">
        <f t="shared" si="20"/>
        <v>939</v>
      </c>
      <c r="L57" s="24">
        <f t="shared" si="20"/>
        <v>739</v>
      </c>
      <c r="M57" s="24">
        <f t="shared" si="20"/>
        <v>806.6</v>
      </c>
      <c r="N57" s="24">
        <f t="shared" si="20"/>
        <v>1055.9000000000001</v>
      </c>
      <c r="O57" s="25">
        <f t="shared" si="20"/>
        <v>15898.600000000002</v>
      </c>
      <c r="P57" s="25">
        <f t="shared" si="20"/>
        <v>918.2</v>
      </c>
      <c r="Q57" s="25">
        <f t="shared" si="20"/>
        <v>868.69999999999993</v>
      </c>
      <c r="R57" s="25">
        <f t="shared" si="20"/>
        <v>938.2</v>
      </c>
      <c r="S57" s="25">
        <f t="shared" si="20"/>
        <v>739.30000000000007</v>
      </c>
      <c r="T57" s="25">
        <f t="shared" si="20"/>
        <v>729.69999999999993</v>
      </c>
      <c r="U57" s="25">
        <f t="shared" si="20"/>
        <v>942.2</v>
      </c>
      <c r="V57" s="25">
        <f t="shared" si="20"/>
        <v>715.59999999999991</v>
      </c>
      <c r="W57" s="25">
        <f t="shared" si="20"/>
        <v>742.90000000000009</v>
      </c>
      <c r="X57" s="25">
        <f t="shared" si="20"/>
        <v>850.19999999999993</v>
      </c>
      <c r="Y57" s="25">
        <f t="shared" si="20"/>
        <v>851.1</v>
      </c>
      <c r="Z57" s="25">
        <f t="shared" si="20"/>
        <v>563.69999999999993</v>
      </c>
      <c r="AA57" s="25">
        <f t="shared" si="20"/>
        <v>937.4</v>
      </c>
      <c r="AB57" s="25">
        <f>+AB58+AB62+AB63</f>
        <v>9797.1999999999989</v>
      </c>
      <c r="AC57" s="25">
        <f t="shared" si="1"/>
        <v>-6101.4000000000033</v>
      </c>
      <c r="AD57" s="25">
        <f t="shared" si="19"/>
        <v>-38.376964009409647</v>
      </c>
      <c r="AE57" s="22"/>
      <c r="AF57" s="22"/>
      <c r="AG57" s="26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189" s="47" customFormat="1" ht="18" customHeight="1">
      <c r="B58" s="46" t="s">
        <v>66</v>
      </c>
      <c r="C58" s="24">
        <f t="shared" ref="C58:AB58" si="21">+C59</f>
        <v>336.8</v>
      </c>
      <c r="D58" s="24">
        <f t="shared" si="21"/>
        <v>0</v>
      </c>
      <c r="E58" s="24">
        <f t="shared" si="21"/>
        <v>0</v>
      </c>
      <c r="F58" s="24">
        <f t="shared" si="21"/>
        <v>0</v>
      </c>
      <c r="G58" s="24">
        <f t="shared" si="21"/>
        <v>0</v>
      </c>
      <c r="H58" s="24">
        <f t="shared" si="21"/>
        <v>5402.9</v>
      </c>
      <c r="I58" s="24">
        <f t="shared" si="21"/>
        <v>0</v>
      </c>
      <c r="J58" s="24">
        <f t="shared" si="21"/>
        <v>0</v>
      </c>
      <c r="K58" s="24">
        <f t="shared" si="21"/>
        <v>0</v>
      </c>
      <c r="L58" s="24">
        <f t="shared" si="21"/>
        <v>0</v>
      </c>
      <c r="M58" s="24">
        <f t="shared" si="21"/>
        <v>0</v>
      </c>
      <c r="N58" s="24">
        <f t="shared" si="21"/>
        <v>0</v>
      </c>
      <c r="O58" s="25">
        <f t="shared" si="21"/>
        <v>5739.7</v>
      </c>
      <c r="P58" s="25">
        <f t="shared" si="21"/>
        <v>207.2</v>
      </c>
      <c r="Q58" s="25">
        <f t="shared" si="21"/>
        <v>0</v>
      </c>
      <c r="R58" s="25">
        <f t="shared" si="21"/>
        <v>0</v>
      </c>
      <c r="S58" s="25">
        <f t="shared" si="21"/>
        <v>0</v>
      </c>
      <c r="T58" s="25">
        <f t="shared" si="21"/>
        <v>0</v>
      </c>
      <c r="U58" s="25">
        <f t="shared" si="21"/>
        <v>0</v>
      </c>
      <c r="V58" s="25">
        <f t="shared" si="21"/>
        <v>0</v>
      </c>
      <c r="W58" s="25">
        <f t="shared" si="21"/>
        <v>0</v>
      </c>
      <c r="X58" s="25">
        <f t="shared" si="21"/>
        <v>0</v>
      </c>
      <c r="Y58" s="25">
        <f t="shared" si="21"/>
        <v>0</v>
      </c>
      <c r="Z58" s="25">
        <f t="shared" si="21"/>
        <v>0</v>
      </c>
      <c r="AA58" s="25">
        <f t="shared" si="21"/>
        <v>0</v>
      </c>
      <c r="AB58" s="25">
        <f t="shared" si="21"/>
        <v>207.2</v>
      </c>
      <c r="AC58" s="25">
        <f t="shared" si="1"/>
        <v>-5532.5</v>
      </c>
      <c r="AD58" s="25">
        <f t="shared" si="19"/>
        <v>-96.390055229367391</v>
      </c>
      <c r="AE58" s="48"/>
      <c r="AF58" s="22"/>
      <c r="AG58" s="26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</row>
    <row r="59" spans="1:189" ht="18" customHeight="1">
      <c r="B59" s="42" t="s">
        <v>67</v>
      </c>
      <c r="C59" s="24">
        <f>+C60+C61</f>
        <v>336.8</v>
      </c>
      <c r="D59" s="24">
        <f>+D60+D61</f>
        <v>0</v>
      </c>
      <c r="E59" s="24">
        <f>+E60+E61</f>
        <v>0</v>
      </c>
      <c r="F59" s="24">
        <f>+F60+F61</f>
        <v>0</v>
      </c>
      <c r="G59" s="24">
        <f t="shared" ref="G59:Z59" si="22">+G60+G61</f>
        <v>0</v>
      </c>
      <c r="H59" s="24">
        <f t="shared" si="22"/>
        <v>5402.9</v>
      </c>
      <c r="I59" s="24">
        <f t="shared" si="22"/>
        <v>0</v>
      </c>
      <c r="J59" s="24">
        <f t="shared" si="22"/>
        <v>0</v>
      </c>
      <c r="K59" s="24">
        <f t="shared" si="22"/>
        <v>0</v>
      </c>
      <c r="L59" s="24">
        <f t="shared" si="22"/>
        <v>0</v>
      </c>
      <c r="M59" s="24">
        <f t="shared" si="22"/>
        <v>0</v>
      </c>
      <c r="N59" s="24">
        <f t="shared" si="22"/>
        <v>0</v>
      </c>
      <c r="O59" s="25">
        <f t="shared" si="22"/>
        <v>5739.7</v>
      </c>
      <c r="P59" s="25">
        <f t="shared" si="22"/>
        <v>207.2</v>
      </c>
      <c r="Q59" s="25">
        <f t="shared" si="22"/>
        <v>0</v>
      </c>
      <c r="R59" s="25">
        <f t="shared" si="22"/>
        <v>0</v>
      </c>
      <c r="S59" s="25">
        <f t="shared" si="22"/>
        <v>0</v>
      </c>
      <c r="T59" s="25">
        <f t="shared" si="22"/>
        <v>0</v>
      </c>
      <c r="U59" s="25">
        <f t="shared" si="22"/>
        <v>0</v>
      </c>
      <c r="V59" s="25">
        <f t="shared" si="22"/>
        <v>0</v>
      </c>
      <c r="W59" s="25">
        <f t="shared" si="22"/>
        <v>0</v>
      </c>
      <c r="X59" s="25">
        <f t="shared" si="22"/>
        <v>0</v>
      </c>
      <c r="Y59" s="25">
        <f t="shared" si="22"/>
        <v>0</v>
      </c>
      <c r="Z59" s="25">
        <f t="shared" si="22"/>
        <v>0</v>
      </c>
      <c r="AA59" s="25">
        <f>+AA60+AA61</f>
        <v>0</v>
      </c>
      <c r="AB59" s="25">
        <f>+AB60+AB61</f>
        <v>207.2</v>
      </c>
      <c r="AC59" s="25">
        <f t="shared" si="1"/>
        <v>-5532.5</v>
      </c>
      <c r="AD59" s="25">
        <f t="shared" si="19"/>
        <v>-96.390055229367391</v>
      </c>
      <c r="AE59" s="22"/>
      <c r="AF59" s="22"/>
      <c r="AG59" s="26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189" s="50" customFormat="1" ht="18" customHeight="1">
      <c r="B60" s="35" t="s">
        <v>68</v>
      </c>
      <c r="C60" s="32">
        <v>336.7</v>
      </c>
      <c r="D60" s="32">
        <v>0</v>
      </c>
      <c r="E60" s="32">
        <v>0</v>
      </c>
      <c r="F60" s="32">
        <v>0</v>
      </c>
      <c r="G60" s="32">
        <v>0</v>
      </c>
      <c r="H60" s="32">
        <v>5402.9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29">
        <f>SUM(C60:N60)</f>
        <v>5739.5999999999995</v>
      </c>
      <c r="P60" s="29">
        <v>207.1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f>SUM(P60:AA60)</f>
        <v>207.1</v>
      </c>
      <c r="AC60" s="29">
        <f t="shared" si="1"/>
        <v>-5532.4999999999991</v>
      </c>
      <c r="AD60" s="29">
        <f t="shared" si="19"/>
        <v>-96.391734615652652</v>
      </c>
      <c r="AE60" s="51"/>
      <c r="AF60" s="22"/>
      <c r="AG60" s="2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</row>
    <row r="61" spans="1:189" ht="18" customHeight="1">
      <c r="B61" s="35" t="s">
        <v>35</v>
      </c>
      <c r="C61" s="32">
        <v>0.1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29">
        <f>SUM(C61:N61)</f>
        <v>0.1</v>
      </c>
      <c r="P61" s="29">
        <v>0.1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f>SUM(P61:AA61)</f>
        <v>0.1</v>
      </c>
      <c r="AC61" s="29">
        <f t="shared" si="1"/>
        <v>0</v>
      </c>
      <c r="AD61" s="29">
        <f t="shared" si="19"/>
        <v>0</v>
      </c>
      <c r="AE61" s="22"/>
      <c r="AF61" s="22"/>
      <c r="AG61" s="26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189" ht="18" customHeight="1">
      <c r="B62" s="42" t="s">
        <v>69</v>
      </c>
      <c r="C62" s="39">
        <v>35.299999999999997</v>
      </c>
      <c r="D62" s="39">
        <v>29.1</v>
      </c>
      <c r="E62" s="39">
        <v>20.8</v>
      </c>
      <c r="F62" s="39">
        <v>20.3</v>
      </c>
      <c r="G62" s="39">
        <v>21</v>
      </c>
      <c r="H62" s="39">
        <v>17.7</v>
      </c>
      <c r="I62" s="39">
        <v>90.4</v>
      </c>
      <c r="J62" s="39">
        <v>64.7</v>
      </c>
      <c r="K62" s="39">
        <v>20.5</v>
      </c>
      <c r="L62" s="39">
        <v>32.200000000000003</v>
      </c>
      <c r="M62" s="39">
        <v>17.600000000000001</v>
      </c>
      <c r="N62" s="39">
        <v>61.9</v>
      </c>
      <c r="O62" s="25">
        <f>SUM(C62:N62)</f>
        <v>431.5</v>
      </c>
      <c r="P62" s="25">
        <v>14.9</v>
      </c>
      <c r="Q62" s="25">
        <v>70.8</v>
      </c>
      <c r="R62" s="25">
        <v>25</v>
      </c>
      <c r="S62" s="25">
        <v>26.1</v>
      </c>
      <c r="T62" s="25">
        <v>20.5</v>
      </c>
      <c r="U62" s="25">
        <v>25.7</v>
      </c>
      <c r="V62" s="25">
        <v>13.8</v>
      </c>
      <c r="W62" s="25">
        <v>18.2</v>
      </c>
      <c r="X62" s="25">
        <v>13.5</v>
      </c>
      <c r="Y62" s="25">
        <v>17.3</v>
      </c>
      <c r="Z62" s="25">
        <v>10.8</v>
      </c>
      <c r="AA62" s="25">
        <v>16.5</v>
      </c>
      <c r="AB62" s="25">
        <f>SUM(P62:AA62)</f>
        <v>273.10000000000002</v>
      </c>
      <c r="AC62" s="25">
        <f t="shared" si="1"/>
        <v>-158.39999999999998</v>
      </c>
      <c r="AD62" s="25">
        <f t="shared" si="19"/>
        <v>-36.709154113557354</v>
      </c>
      <c r="AE62" s="22"/>
      <c r="AF62" s="22"/>
      <c r="AG62" s="26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189" ht="18" customHeight="1">
      <c r="B63" s="42" t="s">
        <v>70</v>
      </c>
      <c r="C63" s="39">
        <v>701.5</v>
      </c>
      <c r="D63" s="39">
        <v>725.8</v>
      </c>
      <c r="E63" s="39">
        <v>820.8</v>
      </c>
      <c r="F63" s="39">
        <v>870.4</v>
      </c>
      <c r="G63" s="39">
        <v>781</v>
      </c>
      <c r="H63" s="39">
        <v>730.8</v>
      </c>
      <c r="I63" s="39">
        <v>924.2</v>
      </c>
      <c r="J63" s="39">
        <v>764.6</v>
      </c>
      <c r="K63" s="39">
        <v>918.5</v>
      </c>
      <c r="L63" s="39">
        <v>706.8</v>
      </c>
      <c r="M63" s="39">
        <v>789</v>
      </c>
      <c r="N63" s="39">
        <v>994</v>
      </c>
      <c r="O63" s="25">
        <f>SUM(C63:N63)</f>
        <v>9727.4000000000015</v>
      </c>
      <c r="P63" s="25">
        <v>696.1</v>
      </c>
      <c r="Q63" s="25">
        <f>+[1]PP!R91</f>
        <v>797.9</v>
      </c>
      <c r="R63" s="25">
        <f>+[1]PP!S91</f>
        <v>913.2</v>
      </c>
      <c r="S63" s="25">
        <f>+[1]PP!T91</f>
        <v>713.2</v>
      </c>
      <c r="T63" s="25">
        <f>+[1]PP!U91</f>
        <v>709.19999999999993</v>
      </c>
      <c r="U63" s="25">
        <v>916.5</v>
      </c>
      <c r="V63" s="25">
        <f>+[1]PP!W91</f>
        <v>701.8</v>
      </c>
      <c r="W63" s="25">
        <f>+[1]PP!X91</f>
        <v>724.7</v>
      </c>
      <c r="X63" s="25">
        <f>+[1]PP!Y91</f>
        <v>836.69999999999993</v>
      </c>
      <c r="Y63" s="25">
        <f>+[1]PP!Z91</f>
        <v>833.80000000000007</v>
      </c>
      <c r="Z63" s="25">
        <f>+[1]PP!AA91</f>
        <v>552.9</v>
      </c>
      <c r="AA63" s="25">
        <v>920.9</v>
      </c>
      <c r="AB63" s="25">
        <f>SUM(P63:AA63)</f>
        <v>9316.9</v>
      </c>
      <c r="AC63" s="25">
        <f t="shared" si="1"/>
        <v>-410.50000000000182</v>
      </c>
      <c r="AD63" s="25">
        <f t="shared" si="19"/>
        <v>-4.2200382424903031</v>
      </c>
      <c r="AE63" s="22"/>
      <c r="AF63" s="22"/>
      <c r="AG63" s="26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189" ht="18" customHeight="1">
      <c r="B64" s="38" t="s">
        <v>71</v>
      </c>
      <c r="C64" s="32">
        <v>694.6</v>
      </c>
      <c r="D64" s="32">
        <v>721.7</v>
      </c>
      <c r="E64" s="32">
        <v>794.3</v>
      </c>
      <c r="F64" s="32">
        <v>861.9</v>
      </c>
      <c r="G64" s="32">
        <v>776.3</v>
      </c>
      <c r="H64" s="32">
        <v>726.4</v>
      </c>
      <c r="I64" s="32">
        <v>918.4</v>
      </c>
      <c r="J64" s="32">
        <v>761</v>
      </c>
      <c r="K64" s="32">
        <v>913</v>
      </c>
      <c r="L64" s="32">
        <v>701.3</v>
      </c>
      <c r="M64" s="32">
        <v>779</v>
      </c>
      <c r="N64" s="32">
        <v>989.9</v>
      </c>
      <c r="O64" s="29">
        <f>SUM(C64:N64)</f>
        <v>9637.7999999999993</v>
      </c>
      <c r="P64" s="29">
        <v>693.1</v>
      </c>
      <c r="Q64" s="29">
        <f>+[1]PP!R92</f>
        <v>785.9</v>
      </c>
      <c r="R64" s="29">
        <f>+[1]PP!S92</f>
        <v>908.1</v>
      </c>
      <c r="S64" s="29">
        <f>+[1]PP!T92</f>
        <v>705.1</v>
      </c>
      <c r="T64" s="29">
        <f>+[1]PP!U92</f>
        <v>701.8</v>
      </c>
      <c r="U64" s="29">
        <f>+[1]PP!V92</f>
        <v>912.2</v>
      </c>
      <c r="V64" s="29">
        <f>+[1]PP!W92</f>
        <v>695.3</v>
      </c>
      <c r="W64" s="29">
        <f>+[1]PP!X92</f>
        <v>712.9</v>
      </c>
      <c r="X64" s="29">
        <f>+[1]PP!Y92</f>
        <v>832.9</v>
      </c>
      <c r="Y64" s="29">
        <f>+[1]PP!Z92</f>
        <v>828.2</v>
      </c>
      <c r="Z64" s="29">
        <f>+[1]PP!AA92</f>
        <v>548.79999999999995</v>
      </c>
      <c r="AA64" s="29">
        <f>+[1]PP!AB92</f>
        <v>914.9</v>
      </c>
      <c r="AB64" s="29">
        <f>SUM(P64:AA64)</f>
        <v>9239.1999999999989</v>
      </c>
      <c r="AC64" s="29">
        <f t="shared" si="1"/>
        <v>-398.60000000000036</v>
      </c>
      <c r="AD64" s="29">
        <f t="shared" si="19"/>
        <v>-4.135798626242507</v>
      </c>
      <c r="AE64" s="22"/>
      <c r="AF64" s="22"/>
      <c r="AG64" s="26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2:44" ht="18" customHeight="1" thickBot="1">
      <c r="B65" s="54" t="s">
        <v>72</v>
      </c>
      <c r="C65" s="55">
        <f>+C9</f>
        <v>48049.8</v>
      </c>
      <c r="D65" s="55">
        <f t="shared" ref="D65:AB65" si="23">+D9</f>
        <v>42273.200000000004</v>
      </c>
      <c r="E65" s="55">
        <f t="shared" si="23"/>
        <v>41046.300000000003</v>
      </c>
      <c r="F65" s="55">
        <f t="shared" si="23"/>
        <v>68797.399999999994</v>
      </c>
      <c r="G65" s="55">
        <f t="shared" si="23"/>
        <v>48715.3</v>
      </c>
      <c r="H65" s="55">
        <f t="shared" si="23"/>
        <v>50061.2</v>
      </c>
      <c r="I65" s="55">
        <f t="shared" si="23"/>
        <v>59668.600000000006</v>
      </c>
      <c r="J65" s="55">
        <f t="shared" si="23"/>
        <v>49300.2</v>
      </c>
      <c r="K65" s="55">
        <f t="shared" si="23"/>
        <v>46613.299999999996</v>
      </c>
      <c r="L65" s="55">
        <f t="shared" si="23"/>
        <v>52303.200000000004</v>
      </c>
      <c r="M65" s="55">
        <f t="shared" si="23"/>
        <v>50384.2</v>
      </c>
      <c r="N65" s="55">
        <f t="shared" si="23"/>
        <v>50240.4</v>
      </c>
      <c r="O65" s="55">
        <f t="shared" si="23"/>
        <v>607453.09999999986</v>
      </c>
      <c r="P65" s="55">
        <f t="shared" si="23"/>
        <v>57187.899999999987</v>
      </c>
      <c r="Q65" s="55">
        <f t="shared" si="23"/>
        <v>45286.1</v>
      </c>
      <c r="R65" s="55">
        <f t="shared" si="23"/>
        <v>49563.899999999994</v>
      </c>
      <c r="S65" s="55">
        <f t="shared" si="23"/>
        <v>68198.900000000009</v>
      </c>
      <c r="T65" s="55">
        <f t="shared" si="23"/>
        <v>62484.1</v>
      </c>
      <c r="U65" s="55">
        <f t="shared" si="23"/>
        <v>52766.7</v>
      </c>
      <c r="V65" s="55">
        <f>+V9</f>
        <v>54421.4</v>
      </c>
      <c r="W65" s="55">
        <f>+W9</f>
        <v>49882.7</v>
      </c>
      <c r="X65" s="55">
        <f>+X9</f>
        <v>54245.999999999993</v>
      </c>
      <c r="Y65" s="55">
        <f>+Y9</f>
        <v>54314</v>
      </c>
      <c r="Z65" s="55">
        <f>+Z9</f>
        <v>50125.2</v>
      </c>
      <c r="AA65" s="55">
        <f t="shared" si="23"/>
        <v>58342.700000000004</v>
      </c>
      <c r="AB65" s="55">
        <f t="shared" si="23"/>
        <v>656819.6</v>
      </c>
      <c r="AC65" s="55">
        <f t="shared" si="1"/>
        <v>49366.500000000116</v>
      </c>
      <c r="AD65" s="55">
        <f>+AC65/O65*100</f>
        <v>8.1268002418623144</v>
      </c>
      <c r="AE65" s="22"/>
      <c r="AF65" s="22"/>
      <c r="AG65" s="26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2:44" ht="18" customHeight="1" thickTop="1">
      <c r="B66" s="56" t="s">
        <v>73</v>
      </c>
      <c r="C66" s="57">
        <f t="shared" ref="C66:H66" si="24">SUM(C67:C70)</f>
        <v>241.1</v>
      </c>
      <c r="D66" s="57">
        <f t="shared" si="24"/>
        <v>261.90000000000003</v>
      </c>
      <c r="E66" s="57">
        <f t="shared" si="24"/>
        <v>324.39999999999998</v>
      </c>
      <c r="F66" s="57">
        <f t="shared" si="24"/>
        <v>265.40000000000003</v>
      </c>
      <c r="G66" s="57">
        <f t="shared" si="24"/>
        <v>276.90000000000003</v>
      </c>
      <c r="H66" s="57">
        <f t="shared" si="24"/>
        <v>279.59999999999997</v>
      </c>
      <c r="I66" s="57">
        <f t="shared" ref="I66:AB66" si="25">SUM(I67:I70)</f>
        <v>424.6</v>
      </c>
      <c r="J66" s="57">
        <f t="shared" si="25"/>
        <v>309.7</v>
      </c>
      <c r="K66" s="57">
        <f t="shared" si="25"/>
        <v>388.59999999999997</v>
      </c>
      <c r="L66" s="57">
        <f t="shared" si="25"/>
        <v>395.8</v>
      </c>
      <c r="M66" s="57">
        <f t="shared" si="25"/>
        <v>329.1</v>
      </c>
      <c r="N66" s="57">
        <f t="shared" si="25"/>
        <v>420</v>
      </c>
      <c r="O66" s="57">
        <f t="shared" si="25"/>
        <v>3917.1000000000004</v>
      </c>
      <c r="P66" s="57">
        <f t="shared" si="25"/>
        <v>360.3</v>
      </c>
      <c r="Q66" s="57">
        <f t="shared" si="25"/>
        <v>328.49999999999994</v>
      </c>
      <c r="R66" s="57">
        <f t="shared" si="25"/>
        <v>449.79999999999995</v>
      </c>
      <c r="S66" s="57">
        <f t="shared" si="25"/>
        <v>940.90000000000009</v>
      </c>
      <c r="T66" s="57">
        <f t="shared" si="25"/>
        <v>1327.1999999999998</v>
      </c>
      <c r="U66" s="57">
        <f t="shared" si="25"/>
        <v>497.3</v>
      </c>
      <c r="V66" s="57">
        <f t="shared" si="25"/>
        <v>482.8</v>
      </c>
      <c r="W66" s="57">
        <f t="shared" si="25"/>
        <v>379.29999999999995</v>
      </c>
      <c r="X66" s="57">
        <f t="shared" si="25"/>
        <v>434</v>
      </c>
      <c r="Y66" s="57">
        <f t="shared" si="25"/>
        <v>483.2</v>
      </c>
      <c r="Z66" s="57">
        <f t="shared" si="25"/>
        <v>346.40000000000003</v>
      </c>
      <c r="AA66" s="57">
        <f t="shared" si="25"/>
        <v>445.49999999999994</v>
      </c>
      <c r="AB66" s="57">
        <f t="shared" si="25"/>
        <v>6475.2000000000007</v>
      </c>
      <c r="AC66" s="57">
        <f t="shared" si="1"/>
        <v>2558.1000000000004</v>
      </c>
      <c r="AD66" s="57">
        <f>+AC66/O66*100</f>
        <v>65.305966148426137</v>
      </c>
      <c r="AE66" s="5"/>
      <c r="AF66" s="22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2:44" ht="18" customHeight="1">
      <c r="B67" s="58" t="s">
        <v>74</v>
      </c>
      <c r="C67" s="59">
        <v>4.2</v>
      </c>
      <c r="D67" s="59">
        <v>19.100000000000001</v>
      </c>
      <c r="E67" s="59">
        <v>7.3</v>
      </c>
      <c r="F67" s="59">
        <v>5.6</v>
      </c>
      <c r="G67" s="59">
        <v>3.8</v>
      </c>
      <c r="H67" s="59">
        <v>10</v>
      </c>
      <c r="I67" s="59">
        <v>25.8</v>
      </c>
      <c r="J67" s="59">
        <v>14.6</v>
      </c>
      <c r="K67" s="59">
        <v>15.6</v>
      </c>
      <c r="L67" s="59">
        <v>32.799999999999997</v>
      </c>
      <c r="M67" s="59">
        <v>9.1</v>
      </c>
      <c r="N67" s="59">
        <v>28.5</v>
      </c>
      <c r="O67" s="60">
        <f>SUM(C67:N67)</f>
        <v>176.39999999999998</v>
      </c>
      <c r="P67" s="60">
        <v>22.7</v>
      </c>
      <c r="Q67" s="60">
        <v>11.1</v>
      </c>
      <c r="R67" s="60">
        <v>14.7</v>
      </c>
      <c r="S67" s="60">
        <v>9.1999999999999993</v>
      </c>
      <c r="T67" s="60">
        <v>27.3</v>
      </c>
      <c r="U67" s="60">
        <v>22.1</v>
      </c>
      <c r="V67" s="60">
        <v>26.1</v>
      </c>
      <c r="W67" s="60">
        <v>22.3</v>
      </c>
      <c r="X67" s="60">
        <v>14.6</v>
      </c>
      <c r="Y67" s="60">
        <v>25.5</v>
      </c>
      <c r="Z67" s="60">
        <v>29.6</v>
      </c>
      <c r="AA67" s="60">
        <v>28.9</v>
      </c>
      <c r="AB67" s="60">
        <f>SUM(P67:AA67)</f>
        <v>254.1</v>
      </c>
      <c r="AC67" s="60">
        <f t="shared" si="1"/>
        <v>77.700000000000017</v>
      </c>
      <c r="AD67" s="60">
        <f>+AC67/O67*100</f>
        <v>44.047619047619065</v>
      </c>
      <c r="AE67" s="5"/>
      <c r="AF67" s="22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2:44" ht="18" customHeight="1">
      <c r="B68" s="58" t="s">
        <v>75</v>
      </c>
      <c r="C68" s="59">
        <f>+[1]PP!D130</f>
        <v>0</v>
      </c>
      <c r="D68" s="59">
        <f>+[1]PP!E130</f>
        <v>0</v>
      </c>
      <c r="E68" s="59">
        <f>+[1]PP!F130</f>
        <v>0</v>
      </c>
      <c r="F68" s="59">
        <f>+[1]PP!G130</f>
        <v>0</v>
      </c>
      <c r="G68" s="59">
        <f>+[1]PP!H130</f>
        <v>0</v>
      </c>
      <c r="H68" s="59">
        <f>+[1]PP!I130</f>
        <v>0</v>
      </c>
      <c r="I68" s="59">
        <f>+[1]PP!J130</f>
        <v>63</v>
      </c>
      <c r="J68" s="59">
        <f>+[1]PP!K130</f>
        <v>12.6</v>
      </c>
      <c r="K68" s="59">
        <f>+[1]PP!L130</f>
        <v>8.6</v>
      </c>
      <c r="L68" s="59">
        <f>+[1]PP!M130</f>
        <v>69.400000000000006</v>
      </c>
      <c r="M68" s="59">
        <f>+[1]PP!N130</f>
        <v>9.6999999999999993</v>
      </c>
      <c r="N68" s="59">
        <f>+[1]PP!O130</f>
        <v>6.5</v>
      </c>
      <c r="O68" s="60">
        <f>SUM(C68:N68)</f>
        <v>169.79999999999998</v>
      </c>
      <c r="P68" s="60">
        <v>49</v>
      </c>
      <c r="Q68" s="60">
        <v>14.6</v>
      </c>
      <c r="R68" s="60">
        <v>41.9</v>
      </c>
      <c r="S68" s="60">
        <v>627.5</v>
      </c>
      <c r="T68" s="60">
        <v>964</v>
      </c>
      <c r="U68" s="60">
        <v>88.4</v>
      </c>
      <c r="V68" s="60">
        <v>129.1</v>
      </c>
      <c r="W68" s="60">
        <v>32.6</v>
      </c>
      <c r="X68" s="60">
        <v>19.899999999999999</v>
      </c>
      <c r="Y68" s="60">
        <v>89</v>
      </c>
      <c r="Z68" s="60">
        <v>16.399999999999999</v>
      </c>
      <c r="AA68" s="60">
        <v>12.5</v>
      </c>
      <c r="AB68" s="60">
        <f>SUM(P68:AA68)</f>
        <v>2084.9</v>
      </c>
      <c r="AC68" s="60">
        <f t="shared" si="1"/>
        <v>1915.1000000000001</v>
      </c>
      <c r="AD68" s="60">
        <v>0</v>
      </c>
      <c r="AE68" s="5"/>
      <c r="AF68" s="22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2:44" ht="15.75" customHeight="1">
      <c r="B69" s="58" t="s">
        <v>76</v>
      </c>
      <c r="C69" s="61">
        <v>236.9</v>
      </c>
      <c r="D69" s="61">
        <v>242.7</v>
      </c>
      <c r="E69" s="61">
        <v>316.89999999999998</v>
      </c>
      <c r="F69" s="61">
        <v>259.8</v>
      </c>
      <c r="G69" s="61">
        <v>272.60000000000002</v>
      </c>
      <c r="H69" s="61">
        <v>270.39999999999998</v>
      </c>
      <c r="I69" s="61">
        <v>335.8</v>
      </c>
      <c r="J69" s="61">
        <v>282.5</v>
      </c>
      <c r="K69" s="61">
        <v>364.4</v>
      </c>
      <c r="L69" s="61">
        <v>293</v>
      </c>
      <c r="M69" s="61">
        <v>310.10000000000002</v>
      </c>
      <c r="N69" s="61">
        <v>384.9</v>
      </c>
      <c r="O69" s="62">
        <f>SUM(C69:N69)</f>
        <v>3570.0000000000005</v>
      </c>
      <c r="P69" s="62">
        <f>+[1]PP!Q131</f>
        <v>288.60000000000002</v>
      </c>
      <c r="Q69" s="62">
        <f>+[1]PP!R131</f>
        <v>302.39999999999998</v>
      </c>
      <c r="R69" s="62">
        <f>+[1]PP!S131</f>
        <v>393.2</v>
      </c>
      <c r="S69" s="62">
        <f>+[1]PP!T131</f>
        <v>304.2</v>
      </c>
      <c r="T69" s="62">
        <f>+[1]PP!U131</f>
        <v>335.9</v>
      </c>
      <c r="U69" s="62">
        <f>+[1]PP!V131</f>
        <v>386.8</v>
      </c>
      <c r="V69" s="62">
        <f>+[1]PP!W131</f>
        <v>327.5</v>
      </c>
      <c r="W69" s="62">
        <f>+[1]PP!X131</f>
        <v>324.39999999999998</v>
      </c>
      <c r="X69" s="62">
        <f>+[1]PP!Y131</f>
        <v>399.5</v>
      </c>
      <c r="Y69" s="62">
        <f>+[1]PP!Z131</f>
        <v>368.7</v>
      </c>
      <c r="Z69" s="62">
        <f>+[1]PP!AA131</f>
        <v>300.3</v>
      </c>
      <c r="AA69" s="62">
        <f>+[1]PP!AB131</f>
        <v>404.2</v>
      </c>
      <c r="AB69" s="62">
        <f>SUM(P69:AA69)</f>
        <v>4135.7000000000007</v>
      </c>
      <c r="AC69" s="62">
        <f t="shared" si="1"/>
        <v>565.70000000000027</v>
      </c>
      <c r="AD69" s="62">
        <f>+AC69/O69*100</f>
        <v>15.845938375350146</v>
      </c>
      <c r="AE69" s="5"/>
      <c r="AF69" s="22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2:44" ht="18.75" customHeight="1" thickBot="1">
      <c r="B70" s="63" t="s">
        <v>77</v>
      </c>
      <c r="C70" s="64">
        <v>0</v>
      </c>
      <c r="D70" s="64">
        <v>0.1</v>
      </c>
      <c r="E70" s="64">
        <v>0.2</v>
      </c>
      <c r="F70" s="64">
        <v>0</v>
      </c>
      <c r="G70" s="64">
        <v>0.5</v>
      </c>
      <c r="H70" s="64">
        <v>-0.8</v>
      </c>
      <c r="I70" s="64">
        <v>0</v>
      </c>
      <c r="J70" s="64">
        <v>0</v>
      </c>
      <c r="K70" s="64">
        <v>0</v>
      </c>
      <c r="L70" s="64">
        <v>0.6</v>
      </c>
      <c r="M70" s="64">
        <v>0.2</v>
      </c>
      <c r="N70" s="64">
        <v>0.1</v>
      </c>
      <c r="O70" s="60">
        <f>SUM(C70:N70)</f>
        <v>0.9</v>
      </c>
      <c r="P70" s="60">
        <v>0</v>
      </c>
      <c r="Q70" s="60">
        <v>0.4</v>
      </c>
      <c r="R70" s="60">
        <v>0</v>
      </c>
      <c r="S70" s="60">
        <v>0</v>
      </c>
      <c r="T70" s="60">
        <v>0</v>
      </c>
      <c r="U70" s="60">
        <v>0</v>
      </c>
      <c r="V70" s="60">
        <v>0.1</v>
      </c>
      <c r="W70" s="60">
        <v>0</v>
      </c>
      <c r="X70" s="60">
        <v>0</v>
      </c>
      <c r="Y70" s="60">
        <v>0</v>
      </c>
      <c r="Z70" s="60">
        <v>0.1</v>
      </c>
      <c r="AA70" s="60">
        <v>-0.1</v>
      </c>
      <c r="AB70" s="60">
        <f>SUM(P70:AA70)</f>
        <v>0.5</v>
      </c>
      <c r="AC70" s="60">
        <f>+AB70-O70</f>
        <v>-0.4</v>
      </c>
      <c r="AD70" s="62">
        <f>+AC70/O70*100</f>
        <v>-44.44444444444445</v>
      </c>
      <c r="AE70" s="5"/>
      <c r="AF70" s="22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2:44" ht="26.25" customHeight="1" thickTop="1">
      <c r="B71" s="65" t="s">
        <v>78</v>
      </c>
      <c r="C71" s="66">
        <f>+C66+C65</f>
        <v>48290.9</v>
      </c>
      <c r="D71" s="66">
        <f t="shared" ref="D71:AA71" si="26">+D66+D65</f>
        <v>42535.100000000006</v>
      </c>
      <c r="E71" s="66">
        <f t="shared" si="26"/>
        <v>41370.700000000004</v>
      </c>
      <c r="F71" s="66">
        <f t="shared" si="26"/>
        <v>69062.799999999988</v>
      </c>
      <c r="G71" s="66">
        <f t="shared" si="26"/>
        <v>48992.200000000004</v>
      </c>
      <c r="H71" s="66">
        <f t="shared" si="26"/>
        <v>50340.799999999996</v>
      </c>
      <c r="I71" s="66">
        <f>+I66+I65</f>
        <v>60093.200000000004</v>
      </c>
      <c r="J71" s="66">
        <f>+J66+J65</f>
        <v>49609.899999999994</v>
      </c>
      <c r="K71" s="66">
        <f>+K66+K65</f>
        <v>47001.899999999994</v>
      </c>
      <c r="L71" s="66">
        <f>+L66+L65</f>
        <v>52699.000000000007</v>
      </c>
      <c r="M71" s="66">
        <f>+M66+M65</f>
        <v>50713.299999999996</v>
      </c>
      <c r="N71" s="66">
        <f t="shared" si="26"/>
        <v>50660.4</v>
      </c>
      <c r="O71" s="66">
        <f t="shared" si="26"/>
        <v>611370.19999999984</v>
      </c>
      <c r="P71" s="66">
        <f t="shared" si="26"/>
        <v>57548.19999999999</v>
      </c>
      <c r="Q71" s="66">
        <f t="shared" si="26"/>
        <v>45614.6</v>
      </c>
      <c r="R71" s="66">
        <f t="shared" si="26"/>
        <v>50013.7</v>
      </c>
      <c r="S71" s="66">
        <f t="shared" si="26"/>
        <v>69139.8</v>
      </c>
      <c r="T71" s="66">
        <f t="shared" si="26"/>
        <v>63811.299999999996</v>
      </c>
      <c r="U71" s="66">
        <f t="shared" si="26"/>
        <v>53264</v>
      </c>
      <c r="V71" s="66">
        <f>+V66+V65</f>
        <v>54904.200000000004</v>
      </c>
      <c r="W71" s="66">
        <f>+W66+W65</f>
        <v>50262</v>
      </c>
      <c r="X71" s="66">
        <f>+X66+X65</f>
        <v>54679.999999999993</v>
      </c>
      <c r="Y71" s="66">
        <f>+Y66+Y65</f>
        <v>54797.2</v>
      </c>
      <c r="Z71" s="66">
        <f>+Z66+Z65</f>
        <v>50471.6</v>
      </c>
      <c r="AA71" s="66">
        <f t="shared" si="26"/>
        <v>58788.200000000004</v>
      </c>
      <c r="AB71" s="66">
        <f>+AB70+AB69+AB67+AB65+AB68</f>
        <v>663294.80000000005</v>
      </c>
      <c r="AC71" s="66">
        <f>+AB71-O71</f>
        <v>51924.60000000021</v>
      </c>
      <c r="AD71" s="66">
        <f>+AC71/O71*100</f>
        <v>8.4931519396922219</v>
      </c>
      <c r="AE71" s="5"/>
      <c r="AF71" s="22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2:44" ht="14.25" customHeight="1">
      <c r="B72" s="67" t="s">
        <v>79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68"/>
      <c r="AD72" s="71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2:44" ht="15" customHeight="1">
      <c r="B73" s="72" t="s">
        <v>80</v>
      </c>
      <c r="Q73" s="74"/>
      <c r="R73" s="74"/>
      <c r="S73" s="74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2:44" ht="17.25" customHeight="1">
      <c r="B74" s="75" t="s">
        <v>81</v>
      </c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2:44" ht="12" customHeight="1">
      <c r="B75" s="75" t="s">
        <v>82</v>
      </c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2:44">
      <c r="B76" s="75" t="s">
        <v>83</v>
      </c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2:44">
      <c r="B77" s="76" t="s">
        <v>84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5"/>
      <c r="AD77" s="78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2:44">
      <c r="B78" s="5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9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5"/>
      <c r="AD78" s="69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2:44">
      <c r="B79" s="5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2"/>
      <c r="AD79" s="82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2:44">
      <c r="B80" s="5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5"/>
      <c r="AD80" s="8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2:44">
      <c r="B81" s="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7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9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2:44">
      <c r="B82" s="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90"/>
      <c r="P82" s="84"/>
      <c r="Q82" s="91"/>
      <c r="R82" s="84"/>
      <c r="S82" s="84"/>
      <c r="T82" s="91"/>
      <c r="U82" s="84"/>
      <c r="V82" s="84"/>
      <c r="W82" s="84"/>
      <c r="X82" s="84"/>
      <c r="Y82" s="91"/>
      <c r="Z82" s="91"/>
      <c r="AA82" s="91"/>
      <c r="AB82" s="84"/>
      <c r="AC82" s="92"/>
      <c r="AD82" s="90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2:44">
      <c r="B83" s="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4"/>
      <c r="AC83" s="78"/>
      <c r="AD83" s="78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2:44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78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4"/>
      <c r="AC84" s="78"/>
      <c r="AD84" s="78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2:44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78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4"/>
      <c r="AC85" s="78"/>
      <c r="AD85" s="78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2:44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78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4"/>
      <c r="AC86" s="78"/>
      <c r="AD86" s="78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2:44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2:44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78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78"/>
      <c r="AD88" s="78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2:44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78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78"/>
      <c r="AD89" s="78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2:44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78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78"/>
      <c r="AD90" s="78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2:44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2:44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2:44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2:44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2:44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2:44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2:44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2:44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2:44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2:44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2:44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2:44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2:44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2:44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2:44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2:44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2:44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2:44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2:44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2:44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2:44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2:44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2:44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2:44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2:44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2:44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2:44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2:44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2:44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2:44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2:44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2:44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2:44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2:44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2:44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2:44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2:44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2:44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2:44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2:44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2:44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2:44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2:44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2:44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2:44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2:44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2:44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2:44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2:44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2:44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2:44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2:44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2:44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2:44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2:44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2:44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2:44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2:44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2:44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2:44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2:44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2:44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2:44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2:44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2:44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2:44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2:44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2:44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2:44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2:44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2:44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2:44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2:44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2:44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2:44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2:44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2:44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2:44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2:44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2:44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2:44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2:44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2:44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2:44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2:44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2:44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2:44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2:44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2:44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2:44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2:44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2:44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2:44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2:44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2:44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2:44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2:44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2:44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2:44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2:44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2:44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2:44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2:44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2:44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2:44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2:44" ht="14.25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7"/>
      <c r="AC196" s="97"/>
      <c r="AD196" s="97"/>
    </row>
    <row r="197" spans="2:44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44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44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44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44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44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44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44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44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44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44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44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>
      <c r="B296" s="99"/>
    </row>
    <row r="297" spans="2:30">
      <c r="B297" s="99"/>
    </row>
    <row r="298" spans="2:30">
      <c r="B298" s="99"/>
    </row>
    <row r="299" spans="2:30">
      <c r="B299" s="99"/>
    </row>
    <row r="300" spans="2:30">
      <c r="B300" s="99"/>
    </row>
    <row r="301" spans="2:30">
      <c r="B301" s="99"/>
    </row>
    <row r="302" spans="2:30">
      <c r="B302" s="99"/>
    </row>
    <row r="303" spans="2:30">
      <c r="B303" s="99"/>
    </row>
    <row r="304" spans="2:30">
      <c r="B304" s="99"/>
    </row>
    <row r="305" spans="2:2">
      <c r="B305" s="99"/>
    </row>
    <row r="306" spans="2:2">
      <c r="B306" s="99"/>
    </row>
    <row r="307" spans="2:2">
      <c r="B307" s="99"/>
    </row>
    <row r="308" spans="2:2">
      <c r="B308" s="99"/>
    </row>
    <row r="309" spans="2:2">
      <c r="B309" s="99"/>
    </row>
    <row r="310" spans="2:2">
      <c r="B310" s="99"/>
    </row>
    <row r="311" spans="2:2">
      <c r="B311" s="99"/>
    </row>
    <row r="312" spans="2:2">
      <c r="B312" s="99"/>
    </row>
    <row r="313" spans="2:2">
      <c r="B313" s="99"/>
    </row>
    <row r="314" spans="2:2">
      <c r="B314" s="99"/>
    </row>
    <row r="315" spans="2:2">
      <c r="B315" s="99"/>
    </row>
    <row r="316" spans="2:2">
      <c r="B316" s="99"/>
    </row>
    <row r="317" spans="2:2">
      <c r="B317" s="99"/>
    </row>
    <row r="318" spans="2:2">
      <c r="B318" s="99"/>
    </row>
    <row r="319" spans="2:2">
      <c r="B319" s="99"/>
    </row>
    <row r="320" spans="2:2">
      <c r="B320" s="99"/>
    </row>
    <row r="321" spans="2:2">
      <c r="B321" s="99"/>
    </row>
    <row r="322" spans="2:2">
      <c r="B322" s="99"/>
    </row>
    <row r="323" spans="2:2">
      <c r="B323" s="99"/>
    </row>
    <row r="324" spans="2:2">
      <c r="B324" s="99"/>
    </row>
    <row r="325" spans="2:2">
      <c r="B325" s="99"/>
    </row>
    <row r="326" spans="2:2">
      <c r="B326" s="99"/>
    </row>
    <row r="327" spans="2:2">
      <c r="B327" s="99"/>
    </row>
    <row r="328" spans="2:2">
      <c r="B328" s="99"/>
    </row>
    <row r="329" spans="2:2">
      <c r="B329" s="99"/>
    </row>
    <row r="330" spans="2:2">
      <c r="B330" s="99"/>
    </row>
    <row r="331" spans="2:2">
      <c r="B331" s="99"/>
    </row>
    <row r="332" spans="2:2">
      <c r="B332" s="99"/>
    </row>
    <row r="333" spans="2:2">
      <c r="B333" s="99"/>
    </row>
    <row r="334" spans="2:2">
      <c r="B334" s="99"/>
    </row>
    <row r="335" spans="2:2">
      <c r="B335" s="99"/>
    </row>
    <row r="336" spans="2:2">
      <c r="B336" s="99"/>
    </row>
    <row r="337" spans="2:2">
      <c r="B337" s="99"/>
    </row>
    <row r="338" spans="2:2">
      <c r="B338" s="99"/>
    </row>
    <row r="339" spans="2:2">
      <c r="B339" s="99"/>
    </row>
    <row r="340" spans="2:2">
      <c r="B340" s="99"/>
    </row>
    <row r="341" spans="2:2">
      <c r="B341" s="99"/>
    </row>
    <row r="342" spans="2:2">
      <c r="B342" s="99"/>
    </row>
    <row r="343" spans="2:2">
      <c r="B343" s="99"/>
    </row>
    <row r="344" spans="2:2">
      <c r="B344" s="99"/>
    </row>
    <row r="345" spans="2:2">
      <c r="B345" s="99"/>
    </row>
    <row r="346" spans="2:2">
      <c r="B346" s="99"/>
    </row>
    <row r="347" spans="2:2">
      <c r="B347" s="99"/>
    </row>
    <row r="348" spans="2:2">
      <c r="B348" s="99"/>
    </row>
    <row r="349" spans="2:2">
      <c r="B349" s="99"/>
    </row>
    <row r="350" spans="2:2">
      <c r="B350" s="99"/>
    </row>
    <row r="351" spans="2:2">
      <c r="B351" s="99"/>
    </row>
    <row r="352" spans="2:2">
      <c r="B352" s="99"/>
    </row>
    <row r="353" spans="2:2">
      <c r="B353" s="99"/>
    </row>
    <row r="354" spans="2:2">
      <c r="B354" s="99"/>
    </row>
    <row r="355" spans="2:2">
      <c r="B355" s="99"/>
    </row>
    <row r="356" spans="2:2">
      <c r="B356" s="99"/>
    </row>
    <row r="357" spans="2:2">
      <c r="B357" s="99"/>
    </row>
    <row r="358" spans="2:2">
      <c r="B358" s="99"/>
    </row>
    <row r="359" spans="2:2">
      <c r="B359" s="99"/>
    </row>
    <row r="360" spans="2:2">
      <c r="B360" s="99"/>
    </row>
    <row r="361" spans="2:2">
      <c r="B361" s="99"/>
    </row>
    <row r="362" spans="2:2">
      <c r="B362" s="99"/>
    </row>
    <row r="363" spans="2:2">
      <c r="B363" s="99"/>
    </row>
    <row r="364" spans="2:2">
      <c r="B364" s="99"/>
    </row>
    <row r="365" spans="2:2">
      <c r="B365" s="99"/>
    </row>
    <row r="366" spans="2:2">
      <c r="B366" s="99"/>
    </row>
    <row r="367" spans="2:2">
      <c r="B367" s="99"/>
    </row>
    <row r="368" spans="2:2">
      <c r="B368" s="99"/>
    </row>
    <row r="369" spans="2:2">
      <c r="B369" s="99"/>
    </row>
    <row r="370" spans="2:2">
      <c r="B370" s="99"/>
    </row>
    <row r="371" spans="2:2">
      <c r="B371" s="99"/>
    </row>
    <row r="372" spans="2:2">
      <c r="B372" s="99"/>
    </row>
    <row r="373" spans="2:2">
      <c r="B373" s="99"/>
    </row>
    <row r="374" spans="2:2">
      <c r="B374" s="99"/>
    </row>
    <row r="375" spans="2:2">
      <c r="B375" s="99"/>
    </row>
    <row r="376" spans="2:2">
      <c r="B376" s="99"/>
    </row>
    <row r="377" spans="2:2">
      <c r="B377" s="99"/>
    </row>
    <row r="378" spans="2:2">
      <c r="B378" s="99"/>
    </row>
    <row r="379" spans="2:2">
      <c r="B379" s="99"/>
    </row>
    <row r="380" spans="2:2">
      <c r="B380" s="99"/>
    </row>
    <row r="381" spans="2:2">
      <c r="B381" s="99"/>
    </row>
    <row r="382" spans="2:2">
      <c r="B382" s="99"/>
    </row>
    <row r="383" spans="2:2">
      <c r="B383" s="99"/>
    </row>
    <row r="384" spans="2:2">
      <c r="B384" s="99"/>
    </row>
  </sheetData>
  <mergeCells count="10"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D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DGII</vt:lpstr>
      <vt:lpstr>DGII!Área_de_impresión</vt:lpstr>
      <vt:lpstr>DGII!Títulos_a_imprimir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2023-03-30T19:02:27Z</dcterms:created>
  <dcterms:modified xsi:type="dcterms:W3CDTF">2023-03-30T19:03:55Z</dcterms:modified>
</cp:coreProperties>
</file>