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3\INGRESOS PARA INTERNET 2023\"/>
    </mc:Choice>
  </mc:AlternateContent>
  <xr:revisionPtr revIDLastSave="0" documentId="8_{DCA21608-91EF-408B-B727-88C691A99D5C}" xr6:coauthVersionLast="47" xr6:coauthVersionMax="47" xr10:uidLastSave="{00000000-0000-0000-0000-000000000000}"/>
  <bookViews>
    <workbookView xWindow="-120" yWindow="-120" windowWidth="29040" windowHeight="15840" xr2:uid="{3699378A-165A-43F8-9833-A4F6BA16637C}"/>
  </bookViews>
  <sheets>
    <sheet name="TESORERIA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TESORERIA!$B$3:$AD$96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TESORERIA!$3:$7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7" i="1" l="1"/>
  <c r="Z97" i="1"/>
  <c r="Y97" i="1"/>
  <c r="X97" i="1"/>
  <c r="W97" i="1"/>
  <c r="V97" i="1"/>
  <c r="U97" i="1"/>
  <c r="T97" i="1"/>
  <c r="S97" i="1"/>
  <c r="R97" i="1"/>
  <c r="Q97" i="1"/>
  <c r="P97" i="1"/>
  <c r="AB97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AA95" i="1"/>
  <c r="AA93" i="1" s="1"/>
  <c r="Z95" i="1"/>
  <c r="Y95" i="1"/>
  <c r="X95" i="1"/>
  <c r="W95" i="1"/>
  <c r="V95" i="1"/>
  <c r="U95" i="1"/>
  <c r="U93" i="1" s="1"/>
  <c r="T95" i="1"/>
  <c r="S95" i="1"/>
  <c r="R95" i="1"/>
  <c r="Q95" i="1"/>
  <c r="AB95" i="1" s="1"/>
  <c r="O95" i="1"/>
  <c r="AB94" i="1"/>
  <c r="AC94" i="1" s="1"/>
  <c r="AD94" i="1" s="1"/>
  <c r="O94" i="1"/>
  <c r="O93" i="1" s="1"/>
  <c r="Z93" i="1"/>
  <c r="Y93" i="1"/>
  <c r="X93" i="1"/>
  <c r="W93" i="1"/>
  <c r="V93" i="1"/>
  <c r="T93" i="1"/>
  <c r="S93" i="1"/>
  <c r="R93" i="1"/>
  <c r="Q93" i="1"/>
  <c r="P93" i="1"/>
  <c r="N93" i="1"/>
  <c r="M93" i="1"/>
  <c r="L93" i="1"/>
  <c r="K93" i="1"/>
  <c r="J93" i="1"/>
  <c r="I93" i="1"/>
  <c r="H93" i="1"/>
  <c r="G93" i="1"/>
  <c r="F93" i="1"/>
  <c r="E93" i="1"/>
  <c r="D93" i="1"/>
  <c r="C93" i="1"/>
  <c r="AA91" i="1"/>
  <c r="Z91" i="1"/>
  <c r="Y91" i="1"/>
  <c r="X91" i="1"/>
  <c r="W91" i="1"/>
  <c r="V91" i="1"/>
  <c r="U91" i="1"/>
  <c r="T91" i="1"/>
  <c r="S91" i="1"/>
  <c r="R91" i="1"/>
  <c r="Q91" i="1"/>
  <c r="P91" i="1"/>
  <c r="AB91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AD90" i="1"/>
  <c r="AC90" i="1"/>
  <c r="AB90" i="1"/>
  <c r="O90" i="1"/>
  <c r="AB89" i="1"/>
  <c r="AB88" i="1" s="1"/>
  <c r="AC88" i="1" s="1"/>
  <c r="AD88" i="1" s="1"/>
  <c r="O89" i="1"/>
  <c r="AA88" i="1"/>
  <c r="Z88" i="1"/>
  <c r="Y88" i="1"/>
  <c r="X88" i="1"/>
  <c r="W88" i="1"/>
  <c r="V88" i="1"/>
  <c r="U88" i="1"/>
  <c r="T88" i="1"/>
  <c r="T84" i="1" s="1"/>
  <c r="S88" i="1"/>
  <c r="R88" i="1"/>
  <c r="Q88" i="1"/>
  <c r="P88" i="1"/>
  <c r="O88" i="1"/>
  <c r="N88" i="1"/>
  <c r="N84" i="1" s="1"/>
  <c r="M88" i="1"/>
  <c r="L88" i="1"/>
  <c r="K88" i="1"/>
  <c r="J88" i="1"/>
  <c r="I88" i="1"/>
  <c r="H88" i="1"/>
  <c r="H84" i="1" s="1"/>
  <c r="G88" i="1"/>
  <c r="F88" i="1"/>
  <c r="E88" i="1"/>
  <c r="D88" i="1"/>
  <c r="C88" i="1"/>
  <c r="AD87" i="1"/>
  <c r="AC87" i="1"/>
  <c r="AB87" i="1"/>
  <c r="O87" i="1"/>
  <c r="AB86" i="1"/>
  <c r="AC86" i="1" s="1"/>
  <c r="AD86" i="1" s="1"/>
  <c r="AA86" i="1"/>
  <c r="AA85" i="1" s="1"/>
  <c r="AA84" i="1" s="1"/>
  <c r="Z86" i="1"/>
  <c r="Z85" i="1" s="1"/>
  <c r="Z84" i="1" s="1"/>
  <c r="Y86" i="1"/>
  <c r="X86" i="1"/>
  <c r="O86" i="1"/>
  <c r="O85" i="1" s="1"/>
  <c r="O84" i="1" s="1"/>
  <c r="Y85" i="1"/>
  <c r="Y84" i="1" s="1"/>
  <c r="X85" i="1"/>
  <c r="X84" i="1" s="1"/>
  <c r="W85" i="1"/>
  <c r="V85" i="1"/>
  <c r="U85" i="1"/>
  <c r="T85" i="1"/>
  <c r="S85" i="1"/>
  <c r="S84" i="1" s="1"/>
  <c r="R85" i="1"/>
  <c r="R84" i="1" s="1"/>
  <c r="Q85" i="1"/>
  <c r="P85" i="1"/>
  <c r="N85" i="1"/>
  <c r="M85" i="1"/>
  <c r="M84" i="1" s="1"/>
  <c r="L85" i="1"/>
  <c r="L84" i="1" s="1"/>
  <c r="K85" i="1"/>
  <c r="J85" i="1"/>
  <c r="I85" i="1"/>
  <c r="H85" i="1"/>
  <c r="G85" i="1"/>
  <c r="G84" i="1" s="1"/>
  <c r="F85" i="1"/>
  <c r="F84" i="1" s="1"/>
  <c r="E85" i="1"/>
  <c r="D85" i="1"/>
  <c r="C85" i="1"/>
  <c r="W84" i="1"/>
  <c r="V84" i="1"/>
  <c r="U84" i="1"/>
  <c r="Q84" i="1"/>
  <c r="P84" i="1"/>
  <c r="K84" i="1"/>
  <c r="J84" i="1"/>
  <c r="I84" i="1"/>
  <c r="E84" i="1"/>
  <c r="D84" i="1"/>
  <c r="C84" i="1"/>
  <c r="AB83" i="1"/>
  <c r="AA83" i="1"/>
  <c r="Z83" i="1"/>
  <c r="Y83" i="1"/>
  <c r="Y81" i="1" s="1"/>
  <c r="X83" i="1"/>
  <c r="W83" i="1"/>
  <c r="V83" i="1"/>
  <c r="U83" i="1"/>
  <c r="T83" i="1"/>
  <c r="S83" i="1"/>
  <c r="S81" i="1" s="1"/>
  <c r="R83" i="1"/>
  <c r="Q83" i="1"/>
  <c r="P83" i="1"/>
  <c r="N83" i="1"/>
  <c r="M83" i="1"/>
  <c r="M81" i="1" s="1"/>
  <c r="L83" i="1"/>
  <c r="K83" i="1"/>
  <c r="J83" i="1"/>
  <c r="I83" i="1"/>
  <c r="H83" i="1"/>
  <c r="G83" i="1"/>
  <c r="G81" i="1" s="1"/>
  <c r="F83" i="1"/>
  <c r="E83" i="1"/>
  <c r="D83" i="1"/>
  <c r="C83" i="1"/>
  <c r="O83" i="1" s="1"/>
  <c r="AB82" i="1"/>
  <c r="AA82" i="1"/>
  <c r="Z82" i="1"/>
  <c r="Y82" i="1"/>
  <c r="X82" i="1"/>
  <c r="X81" i="1" s="1"/>
  <c r="W82" i="1"/>
  <c r="W81" i="1" s="1"/>
  <c r="V82" i="1"/>
  <c r="U82" i="1"/>
  <c r="T82" i="1"/>
  <c r="S82" i="1"/>
  <c r="R82" i="1"/>
  <c r="R81" i="1" s="1"/>
  <c r="Q82" i="1"/>
  <c r="Q81" i="1" s="1"/>
  <c r="P82" i="1"/>
  <c r="N82" i="1"/>
  <c r="M82" i="1"/>
  <c r="L82" i="1"/>
  <c r="L81" i="1" s="1"/>
  <c r="K82" i="1"/>
  <c r="K81" i="1" s="1"/>
  <c r="J82" i="1"/>
  <c r="I82" i="1"/>
  <c r="H82" i="1"/>
  <c r="G82" i="1"/>
  <c r="F82" i="1"/>
  <c r="F81" i="1" s="1"/>
  <c r="E82" i="1"/>
  <c r="E81" i="1" s="1"/>
  <c r="D82" i="1"/>
  <c r="C82" i="1"/>
  <c r="O82" i="1" s="1"/>
  <c r="AB81" i="1"/>
  <c r="AA81" i="1"/>
  <c r="Z81" i="1"/>
  <c r="V81" i="1"/>
  <c r="U81" i="1"/>
  <c r="T81" i="1"/>
  <c r="P81" i="1"/>
  <c r="N81" i="1"/>
  <c r="J81" i="1"/>
  <c r="I81" i="1"/>
  <c r="H81" i="1"/>
  <c r="D81" i="1"/>
  <c r="C81" i="1"/>
  <c r="AA80" i="1"/>
  <c r="Z80" i="1"/>
  <c r="Y80" i="1"/>
  <c r="Y78" i="1" s="1"/>
  <c r="Y75" i="1" s="1"/>
  <c r="X80" i="1"/>
  <c r="W80" i="1"/>
  <c r="V80" i="1"/>
  <c r="U80" i="1"/>
  <c r="T80" i="1"/>
  <c r="S80" i="1"/>
  <c r="S78" i="1" s="1"/>
  <c r="S75" i="1" s="1"/>
  <c r="R80" i="1"/>
  <c r="Q80" i="1"/>
  <c r="P80" i="1"/>
  <c r="AB80" i="1" s="1"/>
  <c r="N80" i="1"/>
  <c r="M80" i="1"/>
  <c r="M78" i="1" s="1"/>
  <c r="M75" i="1" s="1"/>
  <c r="L80" i="1"/>
  <c r="K80" i="1"/>
  <c r="J80" i="1"/>
  <c r="I80" i="1"/>
  <c r="H80" i="1"/>
  <c r="G80" i="1"/>
  <c r="G78" i="1" s="1"/>
  <c r="G75" i="1" s="1"/>
  <c r="F80" i="1"/>
  <c r="E80" i="1"/>
  <c r="D80" i="1"/>
  <c r="C80" i="1"/>
  <c r="O80" i="1" s="1"/>
  <c r="AA79" i="1"/>
  <c r="Z79" i="1"/>
  <c r="Y79" i="1"/>
  <c r="X79" i="1"/>
  <c r="X78" i="1" s="1"/>
  <c r="W79" i="1"/>
  <c r="W78" i="1" s="1"/>
  <c r="V79" i="1"/>
  <c r="U79" i="1"/>
  <c r="T79" i="1"/>
  <c r="S79" i="1"/>
  <c r="R79" i="1"/>
  <c r="R78" i="1" s="1"/>
  <c r="R75" i="1" s="1"/>
  <c r="R72" i="1" s="1"/>
  <c r="R68" i="1" s="1"/>
  <c r="Q79" i="1"/>
  <c r="Q78" i="1" s="1"/>
  <c r="Q75" i="1" s="1"/>
  <c r="P79" i="1"/>
  <c r="AB79" i="1" s="1"/>
  <c r="N79" i="1"/>
  <c r="M79" i="1"/>
  <c r="L79" i="1"/>
  <c r="L78" i="1" s="1"/>
  <c r="L75" i="1" s="1"/>
  <c r="L72" i="1" s="1"/>
  <c r="L68" i="1" s="1"/>
  <c r="K79" i="1"/>
  <c r="K78" i="1" s="1"/>
  <c r="K75" i="1" s="1"/>
  <c r="J79" i="1"/>
  <c r="I79" i="1"/>
  <c r="H79" i="1"/>
  <c r="G79" i="1"/>
  <c r="F79" i="1"/>
  <c r="F78" i="1" s="1"/>
  <c r="F75" i="1" s="1"/>
  <c r="F72" i="1" s="1"/>
  <c r="F68" i="1" s="1"/>
  <c r="E79" i="1"/>
  <c r="E78" i="1" s="1"/>
  <c r="E75" i="1" s="1"/>
  <c r="D79" i="1"/>
  <c r="C79" i="1"/>
  <c r="O79" i="1" s="1"/>
  <c r="O78" i="1" s="1"/>
  <c r="AA78" i="1"/>
  <c r="AA75" i="1" s="1"/>
  <c r="Z78" i="1"/>
  <c r="V78" i="1"/>
  <c r="V75" i="1" s="1"/>
  <c r="U78" i="1"/>
  <c r="U75" i="1" s="1"/>
  <c r="T78" i="1"/>
  <c r="P78" i="1"/>
  <c r="P75" i="1" s="1"/>
  <c r="N78" i="1"/>
  <c r="J78" i="1"/>
  <c r="J75" i="1" s="1"/>
  <c r="I78" i="1"/>
  <c r="I75" i="1" s="1"/>
  <c r="H78" i="1"/>
  <c r="D78" i="1"/>
  <c r="D75" i="1" s="1"/>
  <c r="C78" i="1"/>
  <c r="C75" i="1" s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AC77" i="1" s="1"/>
  <c r="AB76" i="1"/>
  <c r="AC76" i="1" s="1"/>
  <c r="AD76" i="1" s="1"/>
  <c r="Z75" i="1"/>
  <c r="T75" i="1"/>
  <c r="N75" i="1"/>
  <c r="H75" i="1"/>
  <c r="AA74" i="1"/>
  <c r="AA73" i="1" s="1"/>
  <c r="AA72" i="1" s="1"/>
  <c r="Z74" i="1"/>
  <c r="Y74" i="1"/>
  <c r="X74" i="1"/>
  <c r="W74" i="1"/>
  <c r="W73" i="1" s="1"/>
  <c r="V74" i="1"/>
  <c r="V73" i="1" s="1"/>
  <c r="U74" i="1"/>
  <c r="U73" i="1" s="1"/>
  <c r="T74" i="1"/>
  <c r="S74" i="1"/>
  <c r="R74" i="1"/>
  <c r="Q74" i="1"/>
  <c r="Q73" i="1" s="1"/>
  <c r="Q72" i="1" s="1"/>
  <c r="Q68" i="1" s="1"/>
  <c r="P74" i="1"/>
  <c r="AB74" i="1" s="1"/>
  <c r="N74" i="1"/>
  <c r="M74" i="1"/>
  <c r="L74" i="1"/>
  <c r="K74" i="1"/>
  <c r="K73" i="1" s="1"/>
  <c r="K72" i="1" s="1"/>
  <c r="K68" i="1" s="1"/>
  <c r="J74" i="1"/>
  <c r="J73" i="1" s="1"/>
  <c r="I74" i="1"/>
  <c r="I73" i="1" s="1"/>
  <c r="H74" i="1"/>
  <c r="G74" i="1"/>
  <c r="F74" i="1"/>
  <c r="E74" i="1"/>
  <c r="E73" i="1" s="1"/>
  <c r="E72" i="1" s="1"/>
  <c r="E68" i="1" s="1"/>
  <c r="D74" i="1"/>
  <c r="D73" i="1" s="1"/>
  <c r="D72" i="1" s="1"/>
  <c r="D68" i="1" s="1"/>
  <c r="C74" i="1"/>
  <c r="C73" i="1" s="1"/>
  <c r="C72" i="1" s="1"/>
  <c r="Z73" i="1"/>
  <c r="Z72" i="1" s="1"/>
  <c r="Y73" i="1"/>
  <c r="Y72" i="1" s="1"/>
  <c r="Y68" i="1" s="1"/>
  <c r="X73" i="1"/>
  <c r="T73" i="1"/>
  <c r="T72" i="1" s="1"/>
  <c r="S73" i="1"/>
  <c r="S72" i="1" s="1"/>
  <c r="R73" i="1"/>
  <c r="N73" i="1"/>
  <c r="N72" i="1" s="1"/>
  <c r="M73" i="1"/>
  <c r="M72" i="1" s="1"/>
  <c r="L73" i="1"/>
  <c r="H73" i="1"/>
  <c r="H72" i="1" s="1"/>
  <c r="H68" i="1" s="1"/>
  <c r="G73" i="1"/>
  <c r="G72" i="1" s="1"/>
  <c r="F73" i="1"/>
  <c r="AA71" i="1"/>
  <c r="AA69" i="1" s="1"/>
  <c r="Z71" i="1"/>
  <c r="Y71" i="1"/>
  <c r="X71" i="1"/>
  <c r="W71" i="1"/>
  <c r="V71" i="1"/>
  <c r="U71" i="1"/>
  <c r="U69" i="1" s="1"/>
  <c r="T71" i="1"/>
  <c r="S71" i="1"/>
  <c r="R71" i="1"/>
  <c r="Q71" i="1"/>
  <c r="P71" i="1"/>
  <c r="AB71" i="1" s="1"/>
  <c r="N71" i="1"/>
  <c r="M71" i="1"/>
  <c r="L71" i="1"/>
  <c r="K71" i="1"/>
  <c r="J71" i="1"/>
  <c r="I71" i="1"/>
  <c r="I69" i="1" s="1"/>
  <c r="H71" i="1"/>
  <c r="G71" i="1"/>
  <c r="F71" i="1"/>
  <c r="E71" i="1"/>
  <c r="D71" i="1"/>
  <c r="C71" i="1"/>
  <c r="O71" i="1" s="1"/>
  <c r="AA70" i="1"/>
  <c r="Z70" i="1"/>
  <c r="Z69" i="1" s="1"/>
  <c r="Y70" i="1"/>
  <c r="Y69" i="1" s="1"/>
  <c r="X70" i="1"/>
  <c r="W70" i="1"/>
  <c r="V70" i="1"/>
  <c r="U70" i="1"/>
  <c r="T70" i="1"/>
  <c r="T69" i="1" s="1"/>
  <c r="S70" i="1"/>
  <c r="S69" i="1" s="1"/>
  <c r="R70" i="1"/>
  <c r="Q70" i="1"/>
  <c r="P70" i="1"/>
  <c r="AB70" i="1" s="1"/>
  <c r="N70" i="1"/>
  <c r="N69" i="1" s="1"/>
  <c r="M70" i="1"/>
  <c r="M69" i="1" s="1"/>
  <c r="L70" i="1"/>
  <c r="K70" i="1"/>
  <c r="J70" i="1"/>
  <c r="I70" i="1"/>
  <c r="H70" i="1"/>
  <c r="H69" i="1" s="1"/>
  <c r="G70" i="1"/>
  <c r="G69" i="1" s="1"/>
  <c r="F70" i="1"/>
  <c r="E70" i="1"/>
  <c r="D70" i="1"/>
  <c r="C70" i="1"/>
  <c r="O70" i="1" s="1"/>
  <c r="O69" i="1" s="1"/>
  <c r="X69" i="1"/>
  <c r="W69" i="1"/>
  <c r="V69" i="1"/>
  <c r="R69" i="1"/>
  <c r="Q69" i="1"/>
  <c r="P69" i="1"/>
  <c r="L69" i="1"/>
  <c r="K69" i="1"/>
  <c r="J69" i="1"/>
  <c r="F69" i="1"/>
  <c r="E69" i="1"/>
  <c r="D69" i="1"/>
  <c r="AA67" i="1"/>
  <c r="Z67" i="1"/>
  <c r="Y67" i="1"/>
  <c r="X67" i="1"/>
  <c r="W67" i="1"/>
  <c r="V67" i="1"/>
  <c r="U67" i="1"/>
  <c r="T67" i="1"/>
  <c r="S67" i="1"/>
  <c r="R67" i="1"/>
  <c r="Q67" i="1"/>
  <c r="P67" i="1"/>
  <c r="AB67" i="1" s="1"/>
  <c r="AC67" i="1" s="1"/>
  <c r="AD67" i="1" s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AA65" i="1"/>
  <c r="Z65" i="1"/>
  <c r="Y65" i="1"/>
  <c r="X65" i="1"/>
  <c r="W65" i="1"/>
  <c r="V65" i="1"/>
  <c r="U65" i="1"/>
  <c r="T65" i="1"/>
  <c r="S65" i="1"/>
  <c r="R65" i="1"/>
  <c r="Q65" i="1"/>
  <c r="P65" i="1"/>
  <c r="AB65" i="1" s="1"/>
  <c r="AC65" i="1" s="1"/>
  <c r="AD65" i="1" s="1"/>
  <c r="O65" i="1"/>
  <c r="AA64" i="1"/>
  <c r="Z64" i="1"/>
  <c r="Y64" i="1"/>
  <c r="Y62" i="1" s="1"/>
  <c r="Y61" i="1" s="1"/>
  <c r="X64" i="1"/>
  <c r="W64" i="1"/>
  <c r="V64" i="1"/>
  <c r="U64" i="1"/>
  <c r="T64" i="1"/>
  <c r="S64" i="1"/>
  <c r="S62" i="1" s="1"/>
  <c r="S61" i="1" s="1"/>
  <c r="R64" i="1"/>
  <c r="Q64" i="1"/>
  <c r="P64" i="1"/>
  <c r="AB64" i="1" s="1"/>
  <c r="AC64" i="1" s="1"/>
  <c r="AD64" i="1" s="1"/>
  <c r="O64" i="1"/>
  <c r="AA63" i="1"/>
  <c r="Z63" i="1"/>
  <c r="Y63" i="1"/>
  <c r="X63" i="1"/>
  <c r="X62" i="1" s="1"/>
  <c r="X61" i="1" s="1"/>
  <c r="W63" i="1"/>
  <c r="W62" i="1" s="1"/>
  <c r="W61" i="1" s="1"/>
  <c r="V63" i="1"/>
  <c r="U63" i="1"/>
  <c r="T63" i="1"/>
  <c r="S63" i="1"/>
  <c r="R63" i="1"/>
  <c r="R62" i="1" s="1"/>
  <c r="Q63" i="1"/>
  <c r="Q62" i="1" s="1"/>
  <c r="Q61" i="1" s="1"/>
  <c r="P63" i="1"/>
  <c r="AB63" i="1" s="1"/>
  <c r="O63" i="1"/>
  <c r="AA62" i="1"/>
  <c r="AA61" i="1" s="1"/>
  <c r="Z62" i="1"/>
  <c r="Z61" i="1" s="1"/>
  <c r="V62" i="1"/>
  <c r="V61" i="1" s="1"/>
  <c r="U62" i="1"/>
  <c r="U61" i="1" s="1"/>
  <c r="T62" i="1"/>
  <c r="T61" i="1" s="1"/>
  <c r="P62" i="1"/>
  <c r="P61" i="1" s="1"/>
  <c r="O62" i="1"/>
  <c r="O61" i="1" s="1"/>
  <c r="N62" i="1"/>
  <c r="N61" i="1" s="1"/>
  <c r="M62" i="1"/>
  <c r="L62" i="1"/>
  <c r="K62" i="1"/>
  <c r="J62" i="1"/>
  <c r="J61" i="1" s="1"/>
  <c r="I62" i="1"/>
  <c r="I61" i="1" s="1"/>
  <c r="H62" i="1"/>
  <c r="H61" i="1" s="1"/>
  <c r="G62" i="1"/>
  <c r="F62" i="1"/>
  <c r="E62" i="1"/>
  <c r="D62" i="1"/>
  <c r="D61" i="1" s="1"/>
  <c r="R61" i="1"/>
  <c r="M61" i="1"/>
  <c r="L61" i="1"/>
  <c r="K61" i="1"/>
  <c r="G61" i="1"/>
  <c r="F61" i="1"/>
  <c r="E61" i="1"/>
  <c r="C61" i="1"/>
  <c r="AB60" i="1"/>
  <c r="AC60" i="1" s="1"/>
  <c r="O60" i="1"/>
  <c r="AC59" i="1"/>
  <c r="AB59" i="1"/>
  <c r="O59" i="1"/>
  <c r="P58" i="1"/>
  <c r="P57" i="1" s="1"/>
  <c r="O58" i="1"/>
  <c r="AA57" i="1"/>
  <c r="Z57" i="1"/>
  <c r="Y57" i="1"/>
  <c r="X57" i="1"/>
  <c r="W57" i="1"/>
  <c r="V57" i="1"/>
  <c r="U57" i="1"/>
  <c r="T57" i="1"/>
  <c r="S57" i="1"/>
  <c r="R57" i="1"/>
  <c r="Q57" i="1"/>
  <c r="O57" i="1"/>
  <c r="AA56" i="1"/>
  <c r="AA55" i="1" s="1"/>
  <c r="Z56" i="1"/>
  <c r="Y56" i="1"/>
  <c r="X56" i="1"/>
  <c r="W56" i="1"/>
  <c r="W55" i="1" s="1"/>
  <c r="V56" i="1"/>
  <c r="V55" i="1" s="1"/>
  <c r="U56" i="1"/>
  <c r="T56" i="1"/>
  <c r="S56" i="1"/>
  <c r="R56" i="1"/>
  <c r="Q56" i="1"/>
  <c r="Q55" i="1" s="1"/>
  <c r="P56" i="1"/>
  <c r="P55" i="1" s="1"/>
  <c r="O56" i="1"/>
  <c r="Y55" i="1"/>
  <c r="X55" i="1"/>
  <c r="U55" i="1"/>
  <c r="T55" i="1"/>
  <c r="S55" i="1"/>
  <c r="R55" i="1"/>
  <c r="O55" i="1"/>
  <c r="AA54" i="1"/>
  <c r="Z54" i="1"/>
  <c r="Y54" i="1"/>
  <c r="X54" i="1"/>
  <c r="W54" i="1"/>
  <c r="V54" i="1"/>
  <c r="U54" i="1"/>
  <c r="T54" i="1"/>
  <c r="S54" i="1"/>
  <c r="R54" i="1"/>
  <c r="Q54" i="1"/>
  <c r="P54" i="1"/>
  <c r="AB54" i="1" s="1"/>
  <c r="AC54" i="1" s="1"/>
  <c r="AD54" i="1" s="1"/>
  <c r="O54" i="1"/>
  <c r="AC53" i="1"/>
  <c r="AD53" i="1" s="1"/>
  <c r="AB53" i="1"/>
  <c r="AB52" i="1" s="1"/>
  <c r="AA53" i="1"/>
  <c r="Z53" i="1"/>
  <c r="Z52" i="1" s="1"/>
  <c r="Y53" i="1"/>
  <c r="X53" i="1"/>
  <c r="W53" i="1"/>
  <c r="W52" i="1" s="1"/>
  <c r="V53" i="1"/>
  <c r="V52" i="1" s="1"/>
  <c r="U53" i="1"/>
  <c r="T53" i="1"/>
  <c r="S53" i="1"/>
  <c r="R53" i="1"/>
  <c r="Q53" i="1"/>
  <c r="P53" i="1"/>
  <c r="O53" i="1"/>
  <c r="AA52" i="1"/>
  <c r="Y52" i="1"/>
  <c r="X52" i="1"/>
  <c r="U52" i="1"/>
  <c r="T52" i="1"/>
  <c r="S52" i="1"/>
  <c r="R52" i="1"/>
  <c r="Q52" i="1"/>
  <c r="P52" i="1"/>
  <c r="O52" i="1"/>
  <c r="N52" i="1"/>
  <c r="N48" i="1" s="1"/>
  <c r="N47" i="1" s="1"/>
  <c r="M52" i="1"/>
  <c r="L52" i="1"/>
  <c r="K52" i="1"/>
  <c r="J52" i="1"/>
  <c r="I52" i="1"/>
  <c r="H52" i="1"/>
  <c r="H48" i="1" s="1"/>
  <c r="H47" i="1" s="1"/>
  <c r="G52" i="1"/>
  <c r="F52" i="1"/>
  <c r="E52" i="1"/>
  <c r="D52" i="1"/>
  <c r="C52" i="1"/>
  <c r="Z51" i="1"/>
  <c r="Z49" i="1" s="1"/>
  <c r="V51" i="1"/>
  <c r="U51" i="1"/>
  <c r="T51" i="1"/>
  <c r="T49" i="1" s="1"/>
  <c r="T48" i="1" s="1"/>
  <c r="T47" i="1" s="1"/>
  <c r="S51" i="1"/>
  <c r="S49" i="1" s="1"/>
  <c r="S48" i="1" s="1"/>
  <c r="S47" i="1" s="1"/>
  <c r="R51" i="1"/>
  <c r="Q51" i="1"/>
  <c r="AB51" i="1" s="1"/>
  <c r="AC51" i="1" s="1"/>
  <c r="P51" i="1"/>
  <c r="O51" i="1"/>
  <c r="AA50" i="1"/>
  <c r="AB50" i="1" s="1"/>
  <c r="Y50" i="1"/>
  <c r="Y49" i="1" s="1"/>
  <c r="Y48" i="1" s="1"/>
  <c r="Y47" i="1" s="1"/>
  <c r="X50" i="1"/>
  <c r="W50" i="1"/>
  <c r="O50" i="1"/>
  <c r="O49" i="1" s="1"/>
  <c r="O48" i="1" s="1"/>
  <c r="O47" i="1" s="1"/>
  <c r="X49" i="1"/>
  <c r="X48" i="1" s="1"/>
  <c r="X47" i="1" s="1"/>
  <c r="W49" i="1"/>
  <c r="W48" i="1" s="1"/>
  <c r="W47" i="1" s="1"/>
  <c r="V49" i="1"/>
  <c r="U49" i="1"/>
  <c r="R49" i="1"/>
  <c r="R48" i="1" s="1"/>
  <c r="R47" i="1" s="1"/>
  <c r="Q49" i="1"/>
  <c r="Q48" i="1" s="1"/>
  <c r="Q47" i="1" s="1"/>
  <c r="P49" i="1"/>
  <c r="N49" i="1"/>
  <c r="M49" i="1"/>
  <c r="L49" i="1"/>
  <c r="L48" i="1" s="1"/>
  <c r="L47" i="1" s="1"/>
  <c r="K49" i="1"/>
  <c r="K48" i="1" s="1"/>
  <c r="K47" i="1" s="1"/>
  <c r="J49" i="1"/>
  <c r="I49" i="1"/>
  <c r="H49" i="1"/>
  <c r="G49" i="1"/>
  <c r="F49" i="1"/>
  <c r="F48" i="1" s="1"/>
  <c r="F47" i="1" s="1"/>
  <c r="E49" i="1"/>
  <c r="E48" i="1" s="1"/>
  <c r="E47" i="1" s="1"/>
  <c r="D49" i="1"/>
  <c r="C49" i="1"/>
  <c r="V48" i="1"/>
  <c r="V47" i="1" s="1"/>
  <c r="U48" i="1"/>
  <c r="U47" i="1" s="1"/>
  <c r="P48" i="1"/>
  <c r="P47" i="1" s="1"/>
  <c r="M48" i="1"/>
  <c r="J48" i="1"/>
  <c r="J47" i="1" s="1"/>
  <c r="I48" i="1"/>
  <c r="I47" i="1" s="1"/>
  <c r="G48" i="1"/>
  <c r="D48" i="1"/>
  <c r="D47" i="1" s="1"/>
  <c r="C48" i="1"/>
  <c r="C47" i="1" s="1"/>
  <c r="M47" i="1"/>
  <c r="G47" i="1"/>
  <c r="AD46" i="1"/>
  <c r="AC46" i="1"/>
  <c r="AB46" i="1"/>
  <c r="O46" i="1"/>
  <c r="AB45" i="1"/>
  <c r="AC45" i="1" s="1"/>
  <c r="O45" i="1"/>
  <c r="O43" i="1" s="1"/>
  <c r="AC43" i="1" s="1"/>
  <c r="AD43" i="1" s="1"/>
  <c r="AD44" i="1"/>
  <c r="AC44" i="1"/>
  <c r="AB44" i="1"/>
  <c r="O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C42" i="1"/>
  <c r="AB42" i="1"/>
  <c r="O42" i="1"/>
  <c r="AA41" i="1"/>
  <c r="Z41" i="1"/>
  <c r="Y41" i="1"/>
  <c r="X41" i="1"/>
  <c r="X40" i="1" s="1"/>
  <c r="W41" i="1"/>
  <c r="W40" i="1" s="1"/>
  <c r="V41" i="1"/>
  <c r="U41" i="1"/>
  <c r="T41" i="1"/>
  <c r="S41" i="1"/>
  <c r="R41" i="1"/>
  <c r="R40" i="1" s="1"/>
  <c r="Q41" i="1"/>
  <c r="Q40" i="1" s="1"/>
  <c r="P41" i="1"/>
  <c r="AB41" i="1" s="1"/>
  <c r="O41" i="1"/>
  <c r="AA40" i="1"/>
  <c r="Z40" i="1"/>
  <c r="Y40" i="1"/>
  <c r="V40" i="1"/>
  <c r="U40" i="1"/>
  <c r="T40" i="1"/>
  <c r="S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C39" i="1"/>
  <c r="AB39" i="1"/>
  <c r="O39" i="1"/>
  <c r="AA38" i="1"/>
  <c r="Z38" i="1"/>
  <c r="Y38" i="1"/>
  <c r="X38" i="1"/>
  <c r="W38" i="1"/>
  <c r="W36" i="1" s="1"/>
  <c r="V38" i="1"/>
  <c r="V36" i="1" s="1"/>
  <c r="U38" i="1"/>
  <c r="T38" i="1"/>
  <c r="S38" i="1"/>
  <c r="R38" i="1"/>
  <c r="Q38" i="1"/>
  <c r="P38" i="1"/>
  <c r="AB38" i="1" s="1"/>
  <c r="AC38" i="1" s="1"/>
  <c r="AD38" i="1" s="1"/>
  <c r="O38" i="1"/>
  <c r="AA37" i="1"/>
  <c r="AA36" i="1" s="1"/>
  <c r="Z37" i="1"/>
  <c r="Z36" i="1" s="1"/>
  <c r="Y37" i="1"/>
  <c r="X37" i="1"/>
  <c r="W37" i="1"/>
  <c r="V37" i="1"/>
  <c r="U37" i="1"/>
  <c r="U36" i="1" s="1"/>
  <c r="T37" i="1"/>
  <c r="T36" i="1" s="1"/>
  <c r="S37" i="1"/>
  <c r="R37" i="1"/>
  <c r="Q37" i="1"/>
  <c r="P37" i="1"/>
  <c r="AB37" i="1" s="1"/>
  <c r="O37" i="1"/>
  <c r="O36" i="1" s="1"/>
  <c r="Y36" i="1"/>
  <c r="X36" i="1"/>
  <c r="S36" i="1"/>
  <c r="R36" i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AB35" i="1"/>
  <c r="AC35" i="1" s="1"/>
  <c r="AD35" i="1" s="1"/>
  <c r="O35" i="1"/>
  <c r="AA34" i="1"/>
  <c r="Z34" i="1"/>
  <c r="Y34" i="1"/>
  <c r="X34" i="1"/>
  <c r="W34" i="1"/>
  <c r="V34" i="1"/>
  <c r="U34" i="1"/>
  <c r="T34" i="1"/>
  <c r="S34" i="1"/>
  <c r="R34" i="1"/>
  <c r="Q34" i="1"/>
  <c r="P34" i="1"/>
  <c r="AB34" i="1" s="1"/>
  <c r="AC34" i="1" s="1"/>
  <c r="AD34" i="1" s="1"/>
  <c r="O34" i="1"/>
  <c r="AA33" i="1"/>
  <c r="Z33" i="1"/>
  <c r="Y33" i="1"/>
  <c r="X33" i="1"/>
  <c r="W33" i="1"/>
  <c r="V33" i="1"/>
  <c r="U33" i="1"/>
  <c r="T33" i="1"/>
  <c r="S33" i="1"/>
  <c r="R33" i="1"/>
  <c r="Q33" i="1"/>
  <c r="P33" i="1"/>
  <c r="AB33" i="1" s="1"/>
  <c r="J33" i="1"/>
  <c r="I33" i="1"/>
  <c r="H33" i="1"/>
  <c r="G33" i="1"/>
  <c r="G31" i="1" s="1"/>
  <c r="G30" i="1" s="1"/>
  <c r="G29" i="1" s="1"/>
  <c r="G28" i="1" s="1"/>
  <c r="F33" i="1"/>
  <c r="F31" i="1" s="1"/>
  <c r="F30" i="1" s="1"/>
  <c r="F29" i="1" s="1"/>
  <c r="F28" i="1" s="1"/>
  <c r="E33" i="1"/>
  <c r="E31" i="1" s="1"/>
  <c r="E30" i="1" s="1"/>
  <c r="E29" i="1" s="1"/>
  <c r="E28" i="1" s="1"/>
  <c r="D33" i="1"/>
  <c r="C33" i="1"/>
  <c r="AA32" i="1"/>
  <c r="Z32" i="1"/>
  <c r="Y32" i="1"/>
  <c r="X32" i="1"/>
  <c r="X31" i="1" s="1"/>
  <c r="X30" i="1" s="1"/>
  <c r="X29" i="1" s="1"/>
  <c r="X28" i="1" s="1"/>
  <c r="W32" i="1"/>
  <c r="W31" i="1" s="1"/>
  <c r="W30" i="1" s="1"/>
  <c r="W29" i="1" s="1"/>
  <c r="W28" i="1" s="1"/>
  <c r="V32" i="1"/>
  <c r="V31" i="1" s="1"/>
  <c r="V30" i="1" s="1"/>
  <c r="V29" i="1" s="1"/>
  <c r="V28" i="1" s="1"/>
  <c r="U32" i="1"/>
  <c r="T32" i="1"/>
  <c r="S32" i="1"/>
  <c r="R32" i="1"/>
  <c r="R31" i="1" s="1"/>
  <c r="R30" i="1" s="1"/>
  <c r="R29" i="1" s="1"/>
  <c r="R28" i="1" s="1"/>
  <c r="Q32" i="1"/>
  <c r="Q31" i="1" s="1"/>
  <c r="Q30" i="1" s="1"/>
  <c r="Q29" i="1" s="1"/>
  <c r="Q28" i="1" s="1"/>
  <c r="P32" i="1"/>
  <c r="AB32" i="1" s="1"/>
  <c r="O32" i="1"/>
  <c r="AA31" i="1"/>
  <c r="AA30" i="1" s="1"/>
  <c r="AA29" i="1" s="1"/>
  <c r="AA28" i="1" s="1"/>
  <c r="Z31" i="1"/>
  <c r="Z30" i="1" s="1"/>
  <c r="Z29" i="1" s="1"/>
  <c r="Z28" i="1" s="1"/>
  <c r="Y31" i="1"/>
  <c r="U31" i="1"/>
  <c r="U30" i="1" s="1"/>
  <c r="U29" i="1" s="1"/>
  <c r="U28" i="1" s="1"/>
  <c r="T31" i="1"/>
  <c r="T30" i="1" s="1"/>
  <c r="T29" i="1" s="1"/>
  <c r="T28" i="1" s="1"/>
  <c r="S31" i="1"/>
  <c r="N31" i="1"/>
  <c r="N30" i="1" s="1"/>
  <c r="N29" i="1" s="1"/>
  <c r="N28" i="1" s="1"/>
  <c r="M31" i="1"/>
  <c r="L31" i="1"/>
  <c r="K31" i="1"/>
  <c r="J31" i="1"/>
  <c r="J30" i="1" s="1"/>
  <c r="J29" i="1" s="1"/>
  <c r="J28" i="1" s="1"/>
  <c r="I31" i="1"/>
  <c r="I30" i="1" s="1"/>
  <c r="I29" i="1" s="1"/>
  <c r="I28" i="1" s="1"/>
  <c r="H31" i="1"/>
  <c r="H30" i="1" s="1"/>
  <c r="H29" i="1" s="1"/>
  <c r="H28" i="1" s="1"/>
  <c r="D31" i="1"/>
  <c r="D30" i="1" s="1"/>
  <c r="D29" i="1" s="1"/>
  <c r="D28" i="1" s="1"/>
  <c r="C31" i="1"/>
  <c r="C30" i="1" s="1"/>
  <c r="C29" i="1" s="1"/>
  <c r="C28" i="1" s="1"/>
  <c r="Y30" i="1"/>
  <c r="Y29" i="1" s="1"/>
  <c r="Y28" i="1" s="1"/>
  <c r="S30" i="1"/>
  <c r="S29" i="1" s="1"/>
  <c r="S28" i="1" s="1"/>
  <c r="M30" i="1"/>
  <c r="M29" i="1" s="1"/>
  <c r="M28" i="1" s="1"/>
  <c r="L30" i="1"/>
  <c r="L29" i="1" s="1"/>
  <c r="L28" i="1" s="1"/>
  <c r="K30" i="1"/>
  <c r="K29" i="1"/>
  <c r="K28" i="1" s="1"/>
  <c r="AC27" i="1"/>
  <c r="AB27" i="1"/>
  <c r="O27" i="1"/>
  <c r="AB26" i="1"/>
  <c r="AC26" i="1" s="1"/>
  <c r="AD26" i="1" s="1"/>
  <c r="O26" i="1"/>
  <c r="AB25" i="1"/>
  <c r="AC25" i="1" s="1"/>
  <c r="AD25" i="1" s="1"/>
  <c r="O25" i="1"/>
  <c r="AD24" i="1"/>
  <c r="AC24" i="1"/>
  <c r="AB24" i="1"/>
  <c r="O24" i="1"/>
  <c r="AB23" i="1"/>
  <c r="AB22" i="1" s="1"/>
  <c r="AA23" i="1"/>
  <c r="AA22" i="1" s="1"/>
  <c r="Z23" i="1"/>
  <c r="Y23" i="1"/>
  <c r="X23" i="1"/>
  <c r="W23" i="1"/>
  <c r="W22" i="1" s="1"/>
  <c r="V23" i="1"/>
  <c r="V22" i="1" s="1"/>
  <c r="U23" i="1"/>
  <c r="U22" i="1" s="1"/>
  <c r="T23" i="1"/>
  <c r="S23" i="1"/>
  <c r="R23" i="1"/>
  <c r="Q23" i="1"/>
  <c r="Q22" i="1" s="1"/>
  <c r="P23" i="1"/>
  <c r="P22" i="1" s="1"/>
  <c r="O23" i="1"/>
  <c r="O22" i="1" s="1"/>
  <c r="N23" i="1"/>
  <c r="M23" i="1"/>
  <c r="L23" i="1"/>
  <c r="K23" i="1"/>
  <c r="K22" i="1" s="1"/>
  <c r="J23" i="1"/>
  <c r="J22" i="1" s="1"/>
  <c r="I23" i="1"/>
  <c r="I22" i="1" s="1"/>
  <c r="H23" i="1"/>
  <c r="G23" i="1"/>
  <c r="F23" i="1"/>
  <c r="E23" i="1"/>
  <c r="E22" i="1" s="1"/>
  <c r="D23" i="1"/>
  <c r="D22" i="1" s="1"/>
  <c r="C23" i="1"/>
  <c r="C22" i="1" s="1"/>
  <c r="Z22" i="1"/>
  <c r="Y22" i="1"/>
  <c r="X22" i="1"/>
  <c r="T22" i="1"/>
  <c r="S22" i="1"/>
  <c r="R22" i="1"/>
  <c r="N22" i="1"/>
  <c r="M22" i="1"/>
  <c r="L22" i="1"/>
  <c r="H22" i="1"/>
  <c r="G22" i="1"/>
  <c r="F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AC21" i="1" s="1"/>
  <c r="AD21" i="1" s="1"/>
  <c r="O21" i="1"/>
  <c r="AB20" i="1"/>
  <c r="AB19" i="1" s="1"/>
  <c r="AC19" i="1" s="1"/>
  <c r="AD19" i="1" s="1"/>
  <c r="AA20" i="1"/>
  <c r="AA19" i="1" s="1"/>
  <c r="Z20" i="1"/>
  <c r="Y20" i="1"/>
  <c r="X20" i="1"/>
  <c r="W20" i="1"/>
  <c r="W19" i="1" s="1"/>
  <c r="V20" i="1"/>
  <c r="V19" i="1" s="1"/>
  <c r="U20" i="1"/>
  <c r="U19" i="1" s="1"/>
  <c r="T20" i="1"/>
  <c r="S20" i="1"/>
  <c r="R20" i="1"/>
  <c r="Q20" i="1"/>
  <c r="Q19" i="1" s="1"/>
  <c r="P20" i="1"/>
  <c r="P19" i="1" s="1"/>
  <c r="O20" i="1"/>
  <c r="O19" i="1" s="1"/>
  <c r="Z19" i="1"/>
  <c r="Y19" i="1"/>
  <c r="X19" i="1"/>
  <c r="T19" i="1"/>
  <c r="S19" i="1"/>
  <c r="R19" i="1"/>
  <c r="N19" i="1"/>
  <c r="M19" i="1"/>
  <c r="L19" i="1"/>
  <c r="K19" i="1"/>
  <c r="J19" i="1"/>
  <c r="I19" i="1"/>
  <c r="H19" i="1"/>
  <c r="G19" i="1"/>
  <c r="F19" i="1"/>
  <c r="E19" i="1"/>
  <c r="D19" i="1"/>
  <c r="C19" i="1"/>
  <c r="AC18" i="1"/>
  <c r="AB18" i="1"/>
  <c r="O18" i="1"/>
  <c r="AA17" i="1"/>
  <c r="AA15" i="1" s="1"/>
  <c r="AA14" i="1" s="1"/>
  <c r="Z17" i="1"/>
  <c r="Y17" i="1"/>
  <c r="X17" i="1"/>
  <c r="W17" i="1"/>
  <c r="V17" i="1"/>
  <c r="U17" i="1"/>
  <c r="U15" i="1" s="1"/>
  <c r="U14" i="1" s="1"/>
  <c r="T17" i="1"/>
  <c r="S17" i="1"/>
  <c r="R17" i="1"/>
  <c r="Q17" i="1"/>
  <c r="P17" i="1"/>
  <c r="AB17" i="1" s="1"/>
  <c r="AC17" i="1" s="1"/>
  <c r="AD17" i="1" s="1"/>
  <c r="O17" i="1"/>
  <c r="O15" i="1" s="1"/>
  <c r="O14" i="1" s="1"/>
  <c r="AA16" i="1"/>
  <c r="Z16" i="1"/>
  <c r="Z15" i="1" s="1"/>
  <c r="Z14" i="1" s="1"/>
  <c r="Y16" i="1"/>
  <c r="Y15" i="1" s="1"/>
  <c r="Y14" i="1" s="1"/>
  <c r="Y10" i="1" s="1"/>
  <c r="Y9" i="1" s="1"/>
  <c r="X16" i="1"/>
  <c r="X15" i="1" s="1"/>
  <c r="X14" i="1" s="1"/>
  <c r="X10" i="1" s="1"/>
  <c r="X9" i="1" s="1"/>
  <c r="X8" i="1" s="1"/>
  <c r="W16" i="1"/>
  <c r="V16" i="1"/>
  <c r="U16" i="1"/>
  <c r="T16" i="1"/>
  <c r="T15" i="1" s="1"/>
  <c r="T14" i="1" s="1"/>
  <c r="S16" i="1"/>
  <c r="S15" i="1" s="1"/>
  <c r="S14" i="1" s="1"/>
  <c r="S10" i="1" s="1"/>
  <c r="S9" i="1" s="1"/>
  <c r="R16" i="1"/>
  <c r="R15" i="1" s="1"/>
  <c r="R14" i="1" s="1"/>
  <c r="R10" i="1" s="1"/>
  <c r="R9" i="1" s="1"/>
  <c r="R8" i="1" s="1"/>
  <c r="Q16" i="1"/>
  <c r="P16" i="1"/>
  <c r="AB16" i="1" s="1"/>
  <c r="O16" i="1"/>
  <c r="W15" i="1"/>
  <c r="W14" i="1" s="1"/>
  <c r="W10" i="1" s="1"/>
  <c r="V15" i="1"/>
  <c r="V14" i="1" s="1"/>
  <c r="Q15" i="1"/>
  <c r="Q14" i="1" s="1"/>
  <c r="Q10" i="1" s="1"/>
  <c r="Q9" i="1" s="1"/>
  <c r="Q8" i="1" s="1"/>
  <c r="P15" i="1"/>
  <c r="P14" i="1" s="1"/>
  <c r="N15" i="1"/>
  <c r="M15" i="1"/>
  <c r="L15" i="1"/>
  <c r="L14" i="1" s="1"/>
  <c r="K15" i="1"/>
  <c r="K14" i="1" s="1"/>
  <c r="K10" i="1" s="1"/>
  <c r="K9" i="1" s="1"/>
  <c r="J15" i="1"/>
  <c r="J14" i="1" s="1"/>
  <c r="I15" i="1"/>
  <c r="H15" i="1"/>
  <c r="G15" i="1"/>
  <c r="F15" i="1"/>
  <c r="F14" i="1" s="1"/>
  <c r="E15" i="1"/>
  <c r="E14" i="1" s="1"/>
  <c r="E10" i="1" s="1"/>
  <c r="E9" i="1" s="1"/>
  <c r="E8" i="1" s="1"/>
  <c r="D15" i="1"/>
  <c r="D14" i="1" s="1"/>
  <c r="C15" i="1"/>
  <c r="N14" i="1"/>
  <c r="M14" i="1"/>
  <c r="I14" i="1"/>
  <c r="H14" i="1"/>
  <c r="G14" i="1"/>
  <c r="C14" i="1"/>
  <c r="AD13" i="1"/>
  <c r="AC13" i="1"/>
  <c r="AB13" i="1"/>
  <c r="O13" i="1"/>
  <c r="AB12" i="1"/>
  <c r="AB11" i="1" s="1"/>
  <c r="O12" i="1"/>
  <c r="AA11" i="1"/>
  <c r="AA10" i="1" s="1"/>
  <c r="AA9" i="1" s="1"/>
  <c r="Z11" i="1"/>
  <c r="Z10" i="1" s="1"/>
  <c r="Z9" i="1" s="1"/>
  <c r="Y11" i="1"/>
  <c r="X11" i="1"/>
  <c r="W11" i="1"/>
  <c r="V11" i="1"/>
  <c r="V10" i="1" s="1"/>
  <c r="V9" i="1" s="1"/>
  <c r="V8" i="1" s="1"/>
  <c r="U11" i="1"/>
  <c r="U10" i="1" s="1"/>
  <c r="U9" i="1" s="1"/>
  <c r="U8" i="1" s="1"/>
  <c r="T11" i="1"/>
  <c r="T10" i="1" s="1"/>
  <c r="T9" i="1" s="1"/>
  <c r="T8" i="1" s="1"/>
  <c r="S11" i="1"/>
  <c r="R11" i="1"/>
  <c r="Q11" i="1"/>
  <c r="P11" i="1"/>
  <c r="P10" i="1" s="1"/>
  <c r="P9" i="1" s="1"/>
  <c r="O11" i="1"/>
  <c r="O10" i="1" s="1"/>
  <c r="O9" i="1" s="1"/>
  <c r="N11" i="1"/>
  <c r="N10" i="1" s="1"/>
  <c r="N9" i="1" s="1"/>
  <c r="M11" i="1"/>
  <c r="L11" i="1"/>
  <c r="K11" i="1"/>
  <c r="J11" i="1"/>
  <c r="J10" i="1" s="1"/>
  <c r="I11" i="1"/>
  <c r="I10" i="1" s="1"/>
  <c r="I9" i="1" s="1"/>
  <c r="I8" i="1" s="1"/>
  <c r="H11" i="1"/>
  <c r="H10" i="1" s="1"/>
  <c r="H9" i="1" s="1"/>
  <c r="G11" i="1"/>
  <c r="F11" i="1"/>
  <c r="E11" i="1"/>
  <c r="D11" i="1"/>
  <c r="D10" i="1" s="1"/>
  <c r="C11" i="1"/>
  <c r="C10" i="1" s="1"/>
  <c r="C9" i="1" s="1"/>
  <c r="C8" i="1" s="1"/>
  <c r="C66" i="1" s="1"/>
  <c r="M10" i="1"/>
  <c r="M9" i="1" s="1"/>
  <c r="M8" i="1" s="1"/>
  <c r="L10" i="1"/>
  <c r="L9" i="1" s="1"/>
  <c r="L8" i="1" s="1"/>
  <c r="G10" i="1"/>
  <c r="G9" i="1" s="1"/>
  <c r="G8" i="1" s="1"/>
  <c r="F10" i="1"/>
  <c r="F9" i="1" s="1"/>
  <c r="F8" i="1" s="1"/>
  <c r="J9" i="1"/>
  <c r="J8" i="1" s="1"/>
  <c r="D9" i="1"/>
  <c r="D8" i="1" s="1"/>
  <c r="N8" i="1"/>
  <c r="H8" i="1"/>
  <c r="K8" i="1" l="1"/>
  <c r="Y8" i="1"/>
  <c r="AB55" i="1"/>
  <c r="AC55" i="1" s="1"/>
  <c r="AD55" i="1" s="1"/>
  <c r="W9" i="1"/>
  <c r="W8" i="1" s="1"/>
  <c r="W66" i="1" s="1"/>
  <c r="Z48" i="1"/>
  <c r="Z47" i="1" s="1"/>
  <c r="Z8" i="1" s="1"/>
  <c r="AC23" i="1"/>
  <c r="AD23" i="1" s="1"/>
  <c r="AB36" i="1"/>
  <c r="AC36" i="1" s="1"/>
  <c r="AD36" i="1" s="1"/>
  <c r="AC37" i="1"/>
  <c r="AD37" i="1" s="1"/>
  <c r="S66" i="1"/>
  <c r="AB15" i="1"/>
  <c r="AC16" i="1"/>
  <c r="AD16" i="1" s="1"/>
  <c r="AB31" i="1"/>
  <c r="AC32" i="1"/>
  <c r="AD32" i="1" s="1"/>
  <c r="AB40" i="1"/>
  <c r="AC40" i="1" s="1"/>
  <c r="AD40" i="1" s="1"/>
  <c r="AC41" i="1"/>
  <c r="AD41" i="1" s="1"/>
  <c r="AC50" i="1"/>
  <c r="AD50" i="1" s="1"/>
  <c r="AB49" i="1"/>
  <c r="AC11" i="1"/>
  <c r="AD11" i="1" s="1"/>
  <c r="AC33" i="1"/>
  <c r="AC22" i="1"/>
  <c r="AD22" i="1" s="1"/>
  <c r="S8" i="1"/>
  <c r="X66" i="1"/>
  <c r="P31" i="1"/>
  <c r="P30" i="1" s="1"/>
  <c r="AC52" i="1"/>
  <c r="AD52" i="1" s="1"/>
  <c r="G66" i="1"/>
  <c r="H66" i="1"/>
  <c r="N66" i="1"/>
  <c r="Z66" i="1"/>
  <c r="AB69" i="1"/>
  <c r="AC69" i="1" s="1"/>
  <c r="AD69" i="1" s="1"/>
  <c r="AC70" i="1"/>
  <c r="AD70" i="1" s="1"/>
  <c r="AC71" i="1"/>
  <c r="AD71" i="1" s="1"/>
  <c r="I72" i="1"/>
  <c r="I68" i="1" s="1"/>
  <c r="AB73" i="1"/>
  <c r="V72" i="1"/>
  <c r="V68" i="1" s="1"/>
  <c r="O75" i="1"/>
  <c r="AB78" i="1"/>
  <c r="AC79" i="1"/>
  <c r="AD79" i="1" s="1"/>
  <c r="AC80" i="1"/>
  <c r="AD80" i="1" s="1"/>
  <c r="AC81" i="1"/>
  <c r="AD81" i="1" s="1"/>
  <c r="AC95" i="1"/>
  <c r="AD95" i="1" s="1"/>
  <c r="AB93" i="1"/>
  <c r="AC93" i="1" s="1"/>
  <c r="AD93" i="1" s="1"/>
  <c r="O33" i="1"/>
  <c r="O31" i="1" s="1"/>
  <c r="O30" i="1" s="1"/>
  <c r="O29" i="1" s="1"/>
  <c r="O28" i="1" s="1"/>
  <c r="O8" i="1" s="1"/>
  <c r="O66" i="1" s="1"/>
  <c r="P36" i="1"/>
  <c r="AA49" i="1"/>
  <c r="AA48" i="1" s="1"/>
  <c r="AA47" i="1" s="1"/>
  <c r="AA8" i="1" s="1"/>
  <c r="AA66" i="1" s="1"/>
  <c r="AA92" i="1" s="1"/>
  <c r="AA96" i="1" s="1"/>
  <c r="K66" i="1"/>
  <c r="I66" i="1"/>
  <c r="Y66" i="1"/>
  <c r="G68" i="1"/>
  <c r="S68" i="1"/>
  <c r="S92" i="1" s="1"/>
  <c r="S96" i="1" s="1"/>
  <c r="J72" i="1"/>
  <c r="J68" i="1" s="1"/>
  <c r="W75" i="1"/>
  <c r="W72" i="1" s="1"/>
  <c r="W68" i="1" s="1"/>
  <c r="W92" i="1" s="1"/>
  <c r="W96" i="1" s="1"/>
  <c r="AC82" i="1"/>
  <c r="O81" i="1"/>
  <c r="X92" i="1"/>
  <c r="X96" i="1" s="1"/>
  <c r="L66" i="1"/>
  <c r="D66" i="1"/>
  <c r="J66" i="1"/>
  <c r="T68" i="1"/>
  <c r="T92" i="1" s="1"/>
  <c r="T96" i="1" s="1"/>
  <c r="E92" i="1"/>
  <c r="E96" i="1" s="1"/>
  <c r="K92" i="1"/>
  <c r="K96" i="1" s="1"/>
  <c r="X75" i="1"/>
  <c r="X72" i="1" s="1"/>
  <c r="X68" i="1" s="1"/>
  <c r="AC83" i="1"/>
  <c r="AD83" i="1" s="1"/>
  <c r="F92" i="1"/>
  <c r="F96" i="1" s="1"/>
  <c r="Y92" i="1"/>
  <c r="Y96" i="1" s="1"/>
  <c r="AB58" i="1"/>
  <c r="M66" i="1"/>
  <c r="T66" i="1"/>
  <c r="AB62" i="1"/>
  <c r="AB61" i="1" s="1"/>
  <c r="AC63" i="1"/>
  <c r="G92" i="1"/>
  <c r="G96" i="1" s="1"/>
  <c r="Z92" i="1"/>
  <c r="Z96" i="1" s="1"/>
  <c r="AC20" i="1"/>
  <c r="AD20" i="1" s="1"/>
  <c r="AB56" i="1"/>
  <c r="AC56" i="1" s="1"/>
  <c r="AD56" i="1" s="1"/>
  <c r="E66" i="1"/>
  <c r="R66" i="1"/>
  <c r="R92" i="1" s="1"/>
  <c r="R96" i="1" s="1"/>
  <c r="U66" i="1"/>
  <c r="Q66" i="1"/>
  <c r="Q92" i="1" s="1"/>
  <c r="Q96" i="1" s="1"/>
  <c r="M68" i="1"/>
  <c r="M92" i="1" s="1"/>
  <c r="M96" i="1" s="1"/>
  <c r="H92" i="1"/>
  <c r="H96" i="1" s="1"/>
  <c r="U92" i="1"/>
  <c r="U96" i="1" s="1"/>
  <c r="AC12" i="1"/>
  <c r="AD12" i="1" s="1"/>
  <c r="F66" i="1"/>
  <c r="V66" i="1"/>
  <c r="N68" i="1"/>
  <c r="N92" i="1" s="1"/>
  <c r="N96" i="1" s="1"/>
  <c r="Z68" i="1"/>
  <c r="U72" i="1"/>
  <c r="U68" i="1" s="1"/>
  <c r="AA68" i="1"/>
  <c r="I92" i="1"/>
  <c r="I96" i="1" s="1"/>
  <c r="AC91" i="1"/>
  <c r="AD91" i="1" s="1"/>
  <c r="AC97" i="1"/>
  <c r="AD97" i="1" s="1"/>
  <c r="P73" i="1"/>
  <c r="P72" i="1" s="1"/>
  <c r="P68" i="1" s="1"/>
  <c r="C69" i="1"/>
  <c r="C68" i="1" s="1"/>
  <c r="C92" i="1" s="1"/>
  <c r="C96" i="1" s="1"/>
  <c r="AB85" i="1"/>
  <c r="O74" i="1"/>
  <c r="O73" i="1" s="1"/>
  <c r="AC89" i="1"/>
  <c r="AD89" i="1" s="1"/>
  <c r="AC62" i="1" l="1"/>
  <c r="AD63" i="1"/>
  <c r="AD62" i="1" s="1"/>
  <c r="V92" i="1"/>
  <c r="V96" i="1" s="1"/>
  <c r="AC61" i="1"/>
  <c r="AD61" i="1" s="1"/>
  <c r="L92" i="1"/>
  <c r="L96" i="1" s="1"/>
  <c r="AC73" i="1"/>
  <c r="P29" i="1"/>
  <c r="P28" i="1" s="1"/>
  <c r="P8" i="1" s="1"/>
  <c r="P66" i="1" s="1"/>
  <c r="AC31" i="1"/>
  <c r="AD31" i="1" s="1"/>
  <c r="AB30" i="1"/>
  <c r="P92" i="1"/>
  <c r="P96" i="1" s="1"/>
  <c r="AC74" i="1"/>
  <c r="O72" i="1"/>
  <c r="O68" i="1" s="1"/>
  <c r="O92" i="1" s="1"/>
  <c r="O96" i="1" s="1"/>
  <c r="AB48" i="1"/>
  <c r="AC49" i="1"/>
  <c r="AB84" i="1"/>
  <c r="AC84" i="1" s="1"/>
  <c r="AD84" i="1" s="1"/>
  <c r="AC85" i="1"/>
  <c r="AD85" i="1" s="1"/>
  <c r="J92" i="1"/>
  <c r="J96" i="1" s="1"/>
  <c r="AC15" i="1"/>
  <c r="AD15" i="1" s="1"/>
  <c r="AB14" i="1"/>
  <c r="AC58" i="1"/>
  <c r="AB57" i="1"/>
  <c r="AC57" i="1" s="1"/>
  <c r="D92" i="1"/>
  <c r="D96" i="1" s="1"/>
  <c r="AC78" i="1"/>
  <c r="AD78" i="1" s="1"/>
  <c r="AB75" i="1"/>
  <c r="AC75" i="1" s="1"/>
  <c r="AD75" i="1" s="1"/>
  <c r="AB29" i="1" l="1"/>
  <c r="AC30" i="1"/>
  <c r="AD30" i="1" s="1"/>
  <c r="AC14" i="1"/>
  <c r="AD14" i="1" s="1"/>
  <c r="AB10" i="1"/>
  <c r="AC48" i="1"/>
  <c r="AD48" i="1" s="1"/>
  <c r="AB47" i="1"/>
  <c r="AC47" i="1" s="1"/>
  <c r="AD47" i="1" s="1"/>
  <c r="AB72" i="1"/>
  <c r="AB68" i="1" l="1"/>
  <c r="AC72" i="1"/>
  <c r="AD72" i="1" s="1"/>
  <c r="AB28" i="1"/>
  <c r="AC28" i="1" s="1"/>
  <c r="AD28" i="1" s="1"/>
  <c r="AC29" i="1"/>
  <c r="AD29" i="1" s="1"/>
  <c r="AC10" i="1"/>
  <c r="AD10" i="1" s="1"/>
  <c r="AB9" i="1"/>
  <c r="AB8" i="1" l="1"/>
  <c r="AC9" i="1"/>
  <c r="AD9" i="1" s="1"/>
  <c r="AC68" i="1"/>
  <c r="AD68" i="1" s="1"/>
  <c r="AC8" i="1" l="1"/>
  <c r="AD8" i="1" s="1"/>
  <c r="AB66" i="1"/>
  <c r="AC66" i="1" l="1"/>
  <c r="AD66" i="1" s="1"/>
  <c r="AB92" i="1"/>
  <c r="AC92" i="1" l="1"/>
  <c r="AD92" i="1" s="1"/>
  <c r="AB96" i="1"/>
  <c r="AC96" i="1" l="1"/>
  <c r="AD96" i="1" s="1"/>
</calcChain>
</file>

<file path=xl/sharedStrings.xml><?xml version="1.0" encoding="utf-8"?>
<sst xmlns="http://schemas.openxmlformats.org/spreadsheetml/2006/main" count="129" uniqueCount="113">
  <si>
    <t>CUADRO No.4</t>
  </si>
  <si>
    <t xml:space="preserve"> INGRESOS FISCALES COMPARADOS  POR PARTIDAS, TESORERÍA NACIONAL</t>
  </si>
  <si>
    <t>ENERO-DICIEMBRE 2021/2022</t>
  </si>
  <si>
    <t>(En millones de RD$)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</si>
  <si>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</si>
  <si>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</si>
  <si>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</si>
  <si>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</si>
  <si>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</si>
  <si>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</si>
  <si>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</si>
  <si>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</si>
  <si>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</si>
  <si>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</si>
  <si>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</si>
  <si>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</si>
  <si>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</si>
  <si>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</si>
  <si>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</si>
  <si>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</si>
  <si>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</si>
  <si>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</si>
  <si>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</si>
  <si>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</si>
  <si>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</si>
  <si>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</si>
  <si>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</si>
  <si>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</si>
  <si>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</si>
  <si>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 xml:space="preserve">Recursos de Captación Directa del Ministerio de Interior y Policia </t>
  </si>
  <si>
    <t>- Otros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</si>
  <si>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</si>
  <si>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</si>
  <si>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</si>
  <si>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</si>
  <si>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</si>
  <si>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</si>
  <si>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- Transferencias Corrientes Rec. de Inst. Públicas Fin. No Monetarias (Superintendencia de Bancos)</t>
  </si>
  <si>
    <t>- Donaciones Pecunarias Privadas de Personas Fìsicas  y Juridicas por  COVID-19 (CONEP)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</si>
  <si>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</si>
  <si>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</si>
  <si>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</si>
  <si>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</si>
  <si>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</si>
  <si>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</si>
  <si>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</si>
  <si>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</si>
  <si>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Servicios del Estado</t>
  </si>
  <si>
    <t>- Otras Ventas de Servicios del Gobierno Central</t>
  </si>
  <si>
    <t>- Ingresos de las Inst. Centralizadas en Servicios en la CUT</t>
  </si>
  <si>
    <t>- Tasas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</si>
  <si>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</si>
  <si>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</si>
  <si>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</si>
  <si>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</si>
  <si>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</si>
  <si>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</si>
  <si>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</si>
  <si>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</si>
  <si>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</si>
  <si>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</si>
  <si>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</si>
  <si>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</si>
  <si>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por Tenencia de Activos Financieros  (Instrumentos Derivados)</t>
  </si>
  <si>
    <t>- Multas y Sanciones</t>
  </si>
  <si>
    <t>Recursos de Captación Directa de la Procuradoria General de la República ( multas de tránsito)</t>
  </si>
  <si>
    <t>- Ingresos Diversos</t>
  </si>
  <si>
    <t>- Ingresos TSS</t>
  </si>
  <si>
    <t>- Ingresos de las Inst. Centralizadas en la CUT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</si>
  <si>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</si>
  <si>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</si>
  <si>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</si>
  <si>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</si>
  <si>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</si>
  <si>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</si>
  <si>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</si>
  <si>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</si>
  <si>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</si>
  <si>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</si>
  <si>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-Disminución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</si>
  <si>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</si>
  <si>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</si>
  <si>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</si>
  <si>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</si>
  <si>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</si>
  <si>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</si>
  <si>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</si>
  <si>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</si>
  <si>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</si>
  <si>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</si>
  <si>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</si>
  <si>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</si>
  <si>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</si>
  <si>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</si>
  <si>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</si>
  <si>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</si>
  <si>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</si>
  <si>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</si>
  <si>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</si>
  <si>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</si>
  <si>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</si>
  <si>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TOTAL</t>
  </si>
  <si>
    <t>Otros Ingresos:</t>
  </si>
  <si>
    <t>Depósitos a Cargo del Estado o Fondos Especiales y de Terceros</t>
  </si>
  <si>
    <t>Ingresos de la CUT No Presupuestaria</t>
  </si>
  <si>
    <t>TOTAL DE INGRESOS REPORTADOS EN EL SIGEF</t>
  </si>
  <si>
    <t>Ingresos de las Inst. Centralizadas en la CUT Presupuestaria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</si>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</sst>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</numFmts>
  <fonts count="18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Arial"/>
      <family val="2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b/>
      <sz val="9"/>
      <name val="Gotham"/>
    </font>
    <font>
      <b/>
      <sz val="9"/>
      <color indexed="8"/>
      <name val="Gotham"/>
    </font>
    <font>
      <sz val="8"/>
      <color indexed="8"/>
      <name val="Gotham"/>
    </font>
    <font>
      <sz val="9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4" fontId="7" fillId="0" borderId="8" xfId="3" applyNumberFormat="1" applyFont="1" applyBorder="1"/>
    <xf numFmtId="164" fontId="7" fillId="2" borderId="8" xfId="3" applyNumberFormat="1" applyFont="1" applyFill="1" applyBorder="1"/>
    <xf numFmtId="164" fontId="7" fillId="0" borderId="9" xfId="3" applyNumberFormat="1" applyFont="1" applyBorder="1"/>
    <xf numFmtId="43" fontId="0" fillId="0" borderId="0" xfId="1" applyFont="1"/>
    <xf numFmtId="164" fontId="0" fillId="0" borderId="0" xfId="0" applyNumberFormat="1"/>
    <xf numFmtId="49" fontId="7" fillId="0" borderId="8" xfId="0" applyNumberFormat="1" applyFont="1" applyBorder="1"/>
    <xf numFmtId="164" fontId="7" fillId="0" borderId="8" xfId="2" applyNumberFormat="1" applyFont="1" applyBorder="1"/>
    <xf numFmtId="164" fontId="7" fillId="0" borderId="9" xfId="2" applyNumberFormat="1" applyFont="1" applyBorder="1"/>
    <xf numFmtId="164" fontId="7" fillId="2" borderId="8" xfId="2" applyNumberFormat="1" applyFont="1" applyFill="1" applyBorder="1"/>
    <xf numFmtId="49" fontId="7" fillId="0" borderId="8" xfId="0" applyNumberFormat="1" applyFont="1" applyBorder="1" applyAlignment="1">
      <alignment horizontal="left" indent="1"/>
    </xf>
    <xf numFmtId="0" fontId="8" fillId="0" borderId="8" xfId="0" applyFont="1" applyBorder="1" applyAlignment="1">
      <alignment horizontal="left" indent="2"/>
    </xf>
    <xf numFmtId="164" fontId="8" fillId="0" borderId="8" xfId="2" applyNumberFormat="1" applyFont="1" applyBorder="1"/>
    <xf numFmtId="164" fontId="8" fillId="2" borderId="8" xfId="2" applyNumberFormat="1" applyFont="1" applyFill="1" applyBorder="1"/>
    <xf numFmtId="164" fontId="8" fillId="0" borderId="9" xfId="2" applyNumberFormat="1" applyFont="1" applyBorder="1"/>
    <xf numFmtId="49" fontId="8" fillId="0" borderId="8" xfId="0" applyNumberFormat="1" applyFont="1" applyBorder="1" applyAlignment="1">
      <alignment horizontal="left" indent="2"/>
    </xf>
    <xf numFmtId="164" fontId="8" fillId="0" borderId="8" xfId="0" applyNumberFormat="1" applyFont="1" applyBorder="1" applyAlignment="1">
      <alignment horizontal="left" indent="3"/>
    </xf>
    <xf numFmtId="164" fontId="8" fillId="4" borderId="8" xfId="0" applyNumberFormat="1" applyFont="1" applyFill="1" applyBorder="1" applyAlignment="1">
      <alignment horizontal="left" indent="3"/>
    </xf>
    <xf numFmtId="164" fontId="8" fillId="4" borderId="9" xfId="2" applyNumberFormat="1" applyFont="1" applyFill="1" applyBorder="1"/>
    <xf numFmtId="164" fontId="8" fillId="4" borderId="8" xfId="2" applyNumberFormat="1" applyFont="1" applyFill="1" applyBorder="1"/>
    <xf numFmtId="43" fontId="8" fillId="0" borderId="8" xfId="1" applyFont="1" applyFill="1" applyBorder="1" applyProtection="1"/>
    <xf numFmtId="49" fontId="7" fillId="0" borderId="8" xfId="3" applyNumberFormat="1" applyFont="1" applyBorder="1" applyAlignment="1">
      <alignment horizontal="left"/>
    </xf>
    <xf numFmtId="164" fontId="7" fillId="2" borderId="9" xfId="3" applyNumberFormat="1" applyFont="1" applyFill="1" applyBorder="1"/>
    <xf numFmtId="49" fontId="7" fillId="0" borderId="8" xfId="0" applyNumberFormat="1" applyFont="1" applyBorder="1" applyAlignment="1">
      <alignment horizontal="left"/>
    </xf>
    <xf numFmtId="43" fontId="7" fillId="0" borderId="8" xfId="1" applyFont="1" applyFill="1" applyBorder="1" applyProtection="1"/>
    <xf numFmtId="49" fontId="7" fillId="0" borderId="8" xfId="4" applyNumberFormat="1" applyFont="1" applyBorder="1" applyAlignment="1">
      <alignment horizontal="left" indent="1"/>
    </xf>
    <xf numFmtId="164" fontId="7" fillId="0" borderId="9" xfId="4" applyNumberFormat="1" applyFont="1" applyBorder="1"/>
    <xf numFmtId="164" fontId="7" fillId="2" borderId="9" xfId="4" applyNumberFormat="1" applyFont="1" applyFill="1" applyBorder="1"/>
    <xf numFmtId="0" fontId="1" fillId="0" borderId="0" xfId="0" applyFont="1"/>
    <xf numFmtId="49" fontId="8" fillId="2" borderId="8" xfId="2" applyNumberFormat="1" applyFont="1" applyFill="1" applyBorder="1" applyAlignment="1">
      <alignment horizontal="left" indent="3"/>
    </xf>
    <xf numFmtId="164" fontId="8" fillId="0" borderId="9" xfId="4" applyNumberFormat="1" applyFont="1" applyBorder="1"/>
    <xf numFmtId="164" fontId="8" fillId="2" borderId="9" xfId="4" applyNumberFormat="1" applyFont="1" applyFill="1" applyBorder="1"/>
    <xf numFmtId="164" fontId="8" fillId="0" borderId="9" xfId="3" applyNumberFormat="1" applyFont="1" applyBorder="1"/>
    <xf numFmtId="0" fontId="0" fillId="2" borderId="0" xfId="0" applyFill="1"/>
    <xf numFmtId="43" fontId="8" fillId="0" borderId="9" xfId="1" applyFont="1" applyBorder="1"/>
    <xf numFmtId="49" fontId="8" fillId="0" borderId="8" xfId="2" applyNumberFormat="1" applyFont="1" applyBorder="1" applyAlignment="1">
      <alignment horizontal="left" indent="3"/>
    </xf>
    <xf numFmtId="49" fontId="7" fillId="0" borderId="8" xfId="0" applyNumberFormat="1" applyFont="1" applyBorder="1" applyAlignment="1">
      <alignment horizontal="left" indent="2"/>
    </xf>
    <xf numFmtId="49" fontId="7" fillId="0" borderId="8" xfId="0" applyNumberFormat="1" applyFont="1" applyBorder="1" applyAlignment="1">
      <alignment horizontal="left" indent="3"/>
    </xf>
    <xf numFmtId="49" fontId="9" fillId="0" borderId="8" xfId="0" applyNumberFormat="1" applyFont="1" applyBorder="1" applyAlignment="1">
      <alignment horizontal="left" indent="4"/>
    </xf>
    <xf numFmtId="164" fontId="9" fillId="0" borderId="8" xfId="2" applyNumberFormat="1" applyFont="1" applyBorder="1"/>
    <xf numFmtId="164" fontId="9" fillId="0" borderId="9" xfId="3" applyNumberFormat="1" applyFont="1" applyBorder="1"/>
    <xf numFmtId="0" fontId="10" fillId="0" borderId="0" xfId="0" applyFont="1"/>
    <xf numFmtId="49" fontId="8" fillId="0" borderId="8" xfId="3" applyNumberFormat="1" applyFont="1" applyBorder="1" applyAlignment="1">
      <alignment horizontal="left" indent="5"/>
    </xf>
    <xf numFmtId="49" fontId="8" fillId="4" borderId="8" xfId="2" applyNumberFormat="1" applyFont="1" applyFill="1" applyBorder="1" applyAlignment="1">
      <alignment horizontal="left" indent="5"/>
    </xf>
    <xf numFmtId="43" fontId="8" fillId="4" borderId="8" xfId="1" applyFont="1" applyFill="1" applyBorder="1"/>
    <xf numFmtId="49" fontId="8" fillId="4" borderId="8" xfId="0" applyNumberFormat="1" applyFont="1" applyFill="1" applyBorder="1" applyAlignment="1">
      <alignment horizontal="left" indent="4"/>
    </xf>
    <xf numFmtId="165" fontId="8" fillId="4" borderId="8" xfId="1" applyNumberFormat="1" applyFont="1" applyFill="1" applyBorder="1"/>
    <xf numFmtId="49" fontId="8" fillId="0" borderId="8" xfId="0" applyNumberFormat="1" applyFont="1" applyBorder="1" applyAlignment="1">
      <alignment horizontal="left" indent="4"/>
    </xf>
    <xf numFmtId="165" fontId="8" fillId="0" borderId="8" xfId="1" applyNumberFormat="1" applyFont="1" applyFill="1" applyBorder="1" applyProtection="1"/>
    <xf numFmtId="43" fontId="8" fillId="0" borderId="8" xfId="1" applyFont="1" applyBorder="1"/>
    <xf numFmtId="43" fontId="8" fillId="4" borderId="8" xfId="1" applyFont="1" applyFill="1" applyBorder="1" applyProtection="1"/>
    <xf numFmtId="49" fontId="7" fillId="0" borderId="8" xfId="0" applyNumberFormat="1" applyFont="1" applyBorder="1" applyAlignment="1">
      <alignment horizontal="left" vertical="center" indent="2"/>
    </xf>
    <xf numFmtId="49" fontId="8" fillId="0" borderId="8" xfId="0" applyNumberFormat="1" applyFont="1" applyBorder="1" applyAlignment="1">
      <alignment horizontal="left" indent="3"/>
    </xf>
    <xf numFmtId="164" fontId="11" fillId="0" borderId="8" xfId="0" applyNumberFormat="1" applyFont="1" applyBorder="1"/>
    <xf numFmtId="164" fontId="11" fillId="2" borderId="8" xfId="0" applyNumberFormat="1" applyFont="1" applyFill="1" applyBorder="1"/>
    <xf numFmtId="164" fontId="9" fillId="0" borderId="8" xfId="0" applyNumberFormat="1" applyFont="1" applyBorder="1"/>
    <xf numFmtId="164" fontId="9" fillId="2" borderId="8" xfId="0" applyNumberFormat="1" applyFont="1" applyFill="1" applyBorder="1"/>
    <xf numFmtId="43" fontId="0" fillId="0" borderId="0" xfId="0" applyNumberFormat="1"/>
    <xf numFmtId="164" fontId="9" fillId="2" borderId="8" xfId="2" applyNumberFormat="1" applyFont="1" applyFill="1" applyBorder="1"/>
    <xf numFmtId="49" fontId="8" fillId="4" borderId="8" xfId="0" applyNumberFormat="1" applyFont="1" applyFill="1" applyBorder="1" applyAlignment="1">
      <alignment horizontal="left" indent="5"/>
    </xf>
    <xf numFmtId="164" fontId="11" fillId="4" borderId="8" xfId="2" applyNumberFormat="1" applyFont="1" applyFill="1" applyBorder="1"/>
    <xf numFmtId="165" fontId="7" fillId="0" borderId="8" xfId="1" applyNumberFormat="1" applyFont="1" applyFill="1" applyBorder="1" applyProtection="1"/>
    <xf numFmtId="49" fontId="11" fillId="0" borderId="8" xfId="3" applyNumberFormat="1" applyFont="1" applyBorder="1" applyAlignment="1">
      <alignment horizontal="left" indent="3"/>
    </xf>
    <xf numFmtId="49" fontId="8" fillId="4" borderId="8" xfId="3" applyNumberFormat="1" applyFont="1" applyFill="1" applyBorder="1" applyAlignment="1">
      <alignment horizontal="left" indent="3"/>
    </xf>
    <xf numFmtId="164" fontId="11" fillId="0" borderId="8" xfId="2" applyNumberFormat="1" applyFont="1" applyBorder="1"/>
    <xf numFmtId="49" fontId="12" fillId="0" borderId="8" xfId="3" applyNumberFormat="1" applyFont="1" applyBorder="1" applyAlignment="1">
      <alignment horizontal="left" indent="2"/>
    </xf>
    <xf numFmtId="164" fontId="12" fillId="0" borderId="8" xfId="2" applyNumberFormat="1" applyFont="1" applyBorder="1"/>
    <xf numFmtId="164" fontId="12" fillId="2" borderId="8" xfId="2" applyNumberFormat="1" applyFont="1" applyFill="1" applyBorder="1"/>
    <xf numFmtId="49" fontId="8" fillId="0" borderId="8" xfId="3" applyNumberFormat="1" applyFont="1" applyBorder="1" applyAlignment="1">
      <alignment horizontal="left" indent="2"/>
    </xf>
    <xf numFmtId="49" fontId="8" fillId="0" borderId="8" xfId="4" applyNumberFormat="1" applyFont="1" applyBorder="1" applyAlignment="1">
      <alignment horizontal="left" indent="1"/>
    </xf>
    <xf numFmtId="49" fontId="6" fillId="3" borderId="6" xfId="0" applyNumberFormat="1" applyFont="1" applyFill="1" applyBorder="1" applyAlignment="1">
      <alignment vertical="center"/>
    </xf>
    <xf numFmtId="164" fontId="6" fillId="3" borderId="6" xfId="2" applyNumberFormat="1" applyFont="1" applyFill="1" applyBorder="1" applyAlignment="1">
      <alignment vertical="center"/>
    </xf>
    <xf numFmtId="39" fontId="6" fillId="3" borderId="6" xfId="2" applyNumberFormat="1" applyFont="1" applyFill="1" applyBorder="1" applyAlignment="1">
      <alignment vertical="center"/>
    </xf>
    <xf numFmtId="164" fontId="6" fillId="3" borderId="4" xfId="2" applyNumberFormat="1" applyFont="1" applyFill="1" applyBorder="1" applyAlignment="1">
      <alignment vertical="center"/>
    </xf>
    <xf numFmtId="164" fontId="7" fillId="0" borderId="8" xfId="0" applyNumberFormat="1" applyFont="1" applyBorder="1"/>
    <xf numFmtId="164" fontId="7" fillId="2" borderId="8" xfId="0" applyNumberFormat="1" applyFont="1" applyFill="1" applyBorder="1"/>
    <xf numFmtId="164" fontId="7" fillId="0" borderId="9" xfId="0" applyNumberFormat="1" applyFont="1" applyBorder="1"/>
    <xf numFmtId="49" fontId="13" fillId="0" borderId="8" xfId="0" applyNumberFormat="1" applyFont="1" applyBorder="1" applyAlignment="1">
      <alignment horizontal="left"/>
    </xf>
    <xf numFmtId="164" fontId="13" fillId="0" borderId="8" xfId="0" applyNumberFormat="1" applyFont="1" applyBorder="1"/>
    <xf numFmtId="164" fontId="13" fillId="2" borderId="8" xfId="0" applyNumberFormat="1" applyFont="1" applyFill="1" applyBorder="1"/>
    <xf numFmtId="164" fontId="13" fillId="0" borderId="9" xfId="0" applyNumberFormat="1" applyFont="1" applyBorder="1"/>
    <xf numFmtId="49" fontId="8" fillId="0" borderId="8" xfId="0" applyNumberFormat="1" applyFont="1" applyBorder="1" applyAlignment="1">
      <alignment horizontal="left" indent="1"/>
    </xf>
    <xf numFmtId="164" fontId="8" fillId="0" borderId="8" xfId="0" applyNumberFormat="1" applyFont="1" applyBorder="1"/>
    <xf numFmtId="164" fontId="8" fillId="0" borderId="9" xfId="0" applyNumberFormat="1" applyFont="1" applyBorder="1"/>
    <xf numFmtId="164" fontId="8" fillId="2" borderId="8" xfId="0" applyNumberFormat="1" applyFont="1" applyFill="1" applyBorder="1"/>
    <xf numFmtId="49" fontId="12" fillId="0" borderId="8" xfId="0" applyNumberFormat="1" applyFont="1" applyBorder="1" applyAlignment="1">
      <alignment horizontal="left" indent="1"/>
    </xf>
    <xf numFmtId="164" fontId="12" fillId="0" borderId="8" xfId="0" applyNumberFormat="1" applyFont="1" applyBorder="1"/>
    <xf numFmtId="164" fontId="12" fillId="2" borderId="8" xfId="0" applyNumberFormat="1" applyFont="1" applyFill="1" applyBorder="1"/>
    <xf numFmtId="43" fontId="8" fillId="0" borderId="9" xfId="1" applyFont="1" applyFill="1" applyBorder="1" applyProtection="1"/>
    <xf numFmtId="164" fontId="12" fillId="0" borderId="9" xfId="0" applyNumberFormat="1" applyFont="1" applyBorder="1"/>
    <xf numFmtId="49" fontId="7" fillId="0" borderId="8" xfId="0" applyNumberFormat="1" applyFont="1" applyBorder="1" applyAlignment="1" applyProtection="1">
      <alignment horizontal="left" indent="2"/>
      <protection locked="0"/>
    </xf>
    <xf numFmtId="164" fontId="8" fillId="0" borderId="9" xfId="0" applyNumberFormat="1" applyFont="1" applyBorder="1" applyAlignment="1">
      <alignment horizontal="left" indent="3"/>
    </xf>
    <xf numFmtId="49" fontId="8" fillId="0" borderId="8" xfId="0" applyNumberFormat="1" applyFont="1" applyBorder="1" applyAlignment="1" applyProtection="1">
      <alignment horizontal="left" indent="2"/>
      <protection locked="0"/>
    </xf>
    <xf numFmtId="164" fontId="7" fillId="2" borderId="9" xfId="0" applyNumberFormat="1" applyFont="1" applyFill="1" applyBorder="1"/>
    <xf numFmtId="49" fontId="7" fillId="0" borderId="8" xfId="0" applyNumberFormat="1" applyFont="1" applyBorder="1" applyAlignment="1" applyProtection="1">
      <alignment horizontal="left" indent="3"/>
      <protection locked="0"/>
    </xf>
    <xf numFmtId="49" fontId="8" fillId="0" borderId="8" xfId="0" applyNumberFormat="1" applyFont="1" applyBorder="1" applyAlignment="1" applyProtection="1">
      <alignment horizontal="left" indent="4"/>
      <protection locked="0"/>
    </xf>
    <xf numFmtId="164" fontId="8" fillId="2" borderId="9" xfId="0" applyNumberFormat="1" applyFont="1" applyFill="1" applyBorder="1"/>
    <xf numFmtId="49" fontId="7" fillId="0" borderId="8" xfId="0" applyNumberFormat="1" applyFont="1" applyBorder="1" applyAlignment="1">
      <alignment horizontal="left" wrapText="1"/>
    </xf>
    <xf numFmtId="164" fontId="7" fillId="0" borderId="9" xfId="0" applyNumberFormat="1" applyFont="1" applyBorder="1" applyAlignment="1">
      <alignment vertical="center"/>
    </xf>
    <xf numFmtId="164" fontId="7" fillId="2" borderId="9" xfId="0" applyNumberFormat="1" applyFont="1" applyFill="1" applyBorder="1" applyAlignment="1">
      <alignment vertical="center"/>
    </xf>
    <xf numFmtId="164" fontId="7" fillId="0" borderId="8" xfId="2" applyNumberFormat="1" applyFont="1" applyBorder="1" applyAlignment="1">
      <alignment vertical="center"/>
    </xf>
    <xf numFmtId="49" fontId="6" fillId="3" borderId="10" xfId="0" applyNumberFormat="1" applyFont="1" applyFill="1" applyBorder="1" applyAlignment="1">
      <alignment horizontal="left" vertical="center"/>
    </xf>
    <xf numFmtId="164" fontId="6" fillId="3" borderId="10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vertical="center"/>
    </xf>
    <xf numFmtId="49" fontId="7" fillId="0" borderId="7" xfId="0" applyNumberFormat="1" applyFont="1" applyBorder="1"/>
    <xf numFmtId="164" fontId="7" fillId="0" borderId="8" xfId="0" applyNumberFormat="1" applyFont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165" fontId="7" fillId="0" borderId="9" xfId="1" applyNumberFormat="1" applyFont="1" applyFill="1" applyBorder="1" applyAlignment="1" applyProtection="1">
      <alignment vertical="center"/>
    </xf>
    <xf numFmtId="49" fontId="8" fillId="0" borderId="7" xfId="0" applyNumberFormat="1" applyFont="1" applyBorder="1"/>
    <xf numFmtId="164" fontId="8" fillId="0" borderId="8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2" borderId="8" xfId="0" applyNumberFormat="1" applyFont="1" applyFill="1" applyBorder="1" applyAlignment="1">
      <alignment vertical="center"/>
    </xf>
    <xf numFmtId="43" fontId="8" fillId="0" borderId="9" xfId="1" applyFont="1" applyFill="1" applyBorder="1" applyAlignment="1" applyProtection="1">
      <alignment vertical="center"/>
    </xf>
    <xf numFmtId="164" fontId="8" fillId="0" borderId="5" xfId="0" applyNumberFormat="1" applyFont="1" applyBorder="1" applyAlignment="1">
      <alignment vertical="center"/>
    </xf>
    <xf numFmtId="164" fontId="8" fillId="2" borderId="9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/>
    </xf>
    <xf numFmtId="164" fontId="9" fillId="4" borderId="10" xfId="0" applyNumberFormat="1" applyFont="1" applyFill="1" applyBorder="1" applyAlignment="1">
      <alignment vertical="center"/>
    </xf>
    <xf numFmtId="164" fontId="14" fillId="0" borderId="0" xfId="0" applyNumberFormat="1" applyFont="1"/>
    <xf numFmtId="164" fontId="8" fillId="2" borderId="0" xfId="0" applyNumberFormat="1" applyFont="1" applyFill="1" applyAlignment="1">
      <alignment vertical="center"/>
    </xf>
    <xf numFmtId="49" fontId="15" fillId="0" borderId="0" xfId="0" applyNumberFormat="1" applyFont="1"/>
    <xf numFmtId="0" fontId="16" fillId="0" borderId="0" xfId="0" applyFont="1"/>
    <xf numFmtId="166" fontId="11" fillId="0" borderId="0" xfId="0" applyNumberFormat="1" applyFont="1"/>
    <xf numFmtId="164" fontId="8" fillId="0" borderId="0" xfId="0" applyNumberFormat="1" applyFont="1" applyAlignment="1">
      <alignment vertical="center"/>
    </xf>
    <xf numFmtId="0" fontId="11" fillId="0" borderId="0" xfId="0" applyFont="1"/>
    <xf numFmtId="0" fontId="16" fillId="0" borderId="0" xfId="0" applyFont="1" applyAlignment="1">
      <alignment horizontal="left" indent="1"/>
    </xf>
    <xf numFmtId="164" fontId="8" fillId="0" borderId="0" xfId="0" applyNumberFormat="1" applyFont="1"/>
    <xf numFmtId="0" fontId="8" fillId="0" borderId="0" xfId="0" applyFont="1"/>
    <xf numFmtId="164" fontId="17" fillId="0" borderId="0" xfId="0" applyNumberFormat="1" applyFont="1" applyAlignment="1">
      <alignment horizontal="right"/>
    </xf>
    <xf numFmtId="164" fontId="17" fillId="2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center"/>
    </xf>
    <xf numFmtId="165" fontId="11" fillId="0" borderId="0" xfId="1" applyNumberFormat="1" applyFont="1" applyFill="1" applyBorder="1"/>
    <xf numFmtId="164" fontId="11" fillId="0" borderId="0" xfId="0" applyNumberFormat="1" applyFont="1"/>
    <xf numFmtId="164" fontId="11" fillId="2" borderId="0" xfId="0" applyNumberFormat="1" applyFont="1" applyFill="1"/>
    <xf numFmtId="166" fontId="11" fillId="2" borderId="0" xfId="0" applyNumberFormat="1" applyFont="1" applyFill="1"/>
    <xf numFmtId="0" fontId="11" fillId="2" borderId="0" xfId="0" applyFont="1" applyFill="1"/>
    <xf numFmtId="0" fontId="1" fillId="2" borderId="0" xfId="0" applyFont="1" applyFill="1"/>
  </cellXfs>
  <cellStyles count="5">
    <cellStyle name="Millares" xfId="1" builtinId="3"/>
    <cellStyle name="Normal" xfId="0" builtinId="0"/>
    <cellStyle name="Normal 2 2 2" xfId="3" xr:uid="{4A8C9573-2257-414B-AF82-E6BD20B1F579}"/>
    <cellStyle name="Normal 2 2 2 2" xfId="4" xr:uid="{29FCBCB5-DD25-4C8D-BF04-3EE4655F42AA}"/>
    <cellStyle name="Normal_COMPARACION 2002-2001 2" xfId="2" xr:uid="{47E57D41-0E3F-4778-B186-7B57AA5B4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2/INGRESOS%20ENERO-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1-2022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/>
      <sheetData sheetId="1"/>
      <sheetData sheetId="2"/>
      <sheetData sheetId="3">
        <row r="40">
          <cell r="Q40">
            <v>24.6</v>
          </cell>
          <cell r="R40">
            <v>9.1999999999999993</v>
          </cell>
          <cell r="S40">
            <v>10.7</v>
          </cell>
          <cell r="T40">
            <v>8.5</v>
          </cell>
          <cell r="U40">
            <v>9.9</v>
          </cell>
          <cell r="V40">
            <v>9.6999999999999993</v>
          </cell>
          <cell r="W40">
            <v>0</v>
          </cell>
          <cell r="X40">
            <v>22.5</v>
          </cell>
          <cell r="Y40">
            <v>4.4000000000000004</v>
          </cell>
          <cell r="Z40">
            <v>10.9</v>
          </cell>
          <cell r="AA40">
            <v>17.899999999999999</v>
          </cell>
          <cell r="AB40">
            <v>13.8</v>
          </cell>
        </row>
        <row r="41">
          <cell r="Q41">
            <v>8.6</v>
          </cell>
          <cell r="R41">
            <v>8.1999999999999993</v>
          </cell>
          <cell r="S41">
            <v>9.4</v>
          </cell>
          <cell r="T41">
            <v>7.8</v>
          </cell>
          <cell r="U41">
            <v>8.3000000000000007</v>
          </cell>
          <cell r="V41">
            <v>15.1</v>
          </cell>
          <cell r="W41">
            <v>11.3</v>
          </cell>
          <cell r="X41">
            <v>9.8000000000000007</v>
          </cell>
          <cell r="Y41">
            <v>9.5</v>
          </cell>
          <cell r="Z41">
            <v>11.3</v>
          </cell>
          <cell r="AA41">
            <v>21.3</v>
          </cell>
          <cell r="AB41">
            <v>13.2</v>
          </cell>
        </row>
        <row r="51">
          <cell r="Q51">
            <v>4.8</v>
          </cell>
          <cell r="R51">
            <v>5</v>
          </cell>
          <cell r="S51">
            <v>5.8</v>
          </cell>
          <cell r="T51">
            <v>4.2</v>
          </cell>
          <cell r="U51">
            <v>6.4</v>
          </cell>
          <cell r="V51">
            <v>8.9</v>
          </cell>
          <cell r="W51">
            <v>16.399999999999999</v>
          </cell>
          <cell r="X51">
            <v>18.7</v>
          </cell>
          <cell r="Y51">
            <v>17</v>
          </cell>
          <cell r="Z51">
            <v>14.7</v>
          </cell>
          <cell r="AA51">
            <v>16.3</v>
          </cell>
          <cell r="AB51">
            <v>14.3</v>
          </cell>
        </row>
        <row r="55">
          <cell r="Q55">
            <v>686.2</v>
          </cell>
          <cell r="R55">
            <v>405.9</v>
          </cell>
          <cell r="S55">
            <v>692</v>
          </cell>
          <cell r="T55">
            <v>469.2</v>
          </cell>
          <cell r="U55">
            <v>283.5</v>
          </cell>
          <cell r="V55">
            <v>417.5</v>
          </cell>
          <cell r="W55">
            <v>428.3</v>
          </cell>
          <cell r="X55">
            <v>320.2</v>
          </cell>
          <cell r="Y55">
            <v>309.2</v>
          </cell>
          <cell r="Z55">
            <v>265.3</v>
          </cell>
          <cell r="AA55">
            <v>282.7</v>
          </cell>
          <cell r="AB55">
            <v>363.2</v>
          </cell>
        </row>
        <row r="66">
          <cell r="Q66">
            <v>85.7</v>
          </cell>
          <cell r="R66">
            <v>83.6</v>
          </cell>
          <cell r="S66">
            <v>96.8</v>
          </cell>
          <cell r="T66">
            <v>79.8</v>
          </cell>
          <cell r="U66">
            <v>71.5</v>
          </cell>
          <cell r="V66">
            <v>79.2</v>
          </cell>
          <cell r="W66">
            <v>78.5</v>
          </cell>
          <cell r="X66">
            <v>85.7</v>
          </cell>
          <cell r="Y66">
            <v>81.099999999999994</v>
          </cell>
          <cell r="Z66">
            <v>94</v>
          </cell>
          <cell r="AA66">
            <v>101.9</v>
          </cell>
          <cell r="AB66">
            <v>96.9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2.1</v>
          </cell>
          <cell r="X67">
            <v>5.6</v>
          </cell>
          <cell r="Y67">
            <v>192.2</v>
          </cell>
          <cell r="Z67">
            <v>0.1</v>
          </cell>
          <cell r="AA67">
            <v>1.1000000000000001</v>
          </cell>
          <cell r="AB67">
            <v>10.6</v>
          </cell>
        </row>
        <row r="68">
          <cell r="Q68">
            <v>1.8</v>
          </cell>
          <cell r="R68">
            <v>394.4</v>
          </cell>
          <cell r="S68">
            <v>92.8</v>
          </cell>
          <cell r="T68">
            <v>2.5</v>
          </cell>
          <cell r="U68">
            <v>16.399999999999999</v>
          </cell>
          <cell r="V68">
            <v>180</v>
          </cell>
          <cell r="W68">
            <v>105.1</v>
          </cell>
          <cell r="X68">
            <v>86.2</v>
          </cell>
          <cell r="Y68">
            <v>9.1</v>
          </cell>
          <cell r="Z68">
            <v>166.8</v>
          </cell>
          <cell r="AA68">
            <v>73.3</v>
          </cell>
          <cell r="AB68">
            <v>1.1000000000000001</v>
          </cell>
        </row>
        <row r="71">
          <cell r="Q71">
            <v>45</v>
          </cell>
          <cell r="R71">
            <v>38.1</v>
          </cell>
          <cell r="S71">
            <v>36.9</v>
          </cell>
          <cell r="T71">
            <v>35.200000000000003</v>
          </cell>
          <cell r="U71">
            <v>29.9</v>
          </cell>
          <cell r="V71">
            <v>33.5</v>
          </cell>
          <cell r="W71">
            <v>21.6</v>
          </cell>
          <cell r="X71">
            <v>94.8</v>
          </cell>
          <cell r="Y71">
            <v>20</v>
          </cell>
          <cell r="Z71">
            <v>-51.1</v>
          </cell>
          <cell r="AA71">
            <v>21.3</v>
          </cell>
          <cell r="AB71">
            <v>30</v>
          </cell>
        </row>
        <row r="72">
          <cell r="Q72">
            <v>1535.2</v>
          </cell>
          <cell r="R72">
            <v>1383.3</v>
          </cell>
          <cell r="S72">
            <v>1330.2</v>
          </cell>
          <cell r="T72">
            <v>1215.0999999999999</v>
          </cell>
          <cell r="U72">
            <v>1712.6</v>
          </cell>
          <cell r="V72">
            <v>1357.4</v>
          </cell>
          <cell r="W72">
            <v>1409.7</v>
          </cell>
          <cell r="X72">
            <v>1617.7</v>
          </cell>
          <cell r="Y72">
            <v>1019.1</v>
          </cell>
          <cell r="Z72">
            <v>1125.5999999999999</v>
          </cell>
          <cell r="AA72">
            <v>1084.9000000000001</v>
          </cell>
          <cell r="AB72">
            <v>2070.5</v>
          </cell>
        </row>
        <row r="76">
          <cell r="Q76">
            <v>76.8</v>
          </cell>
          <cell r="R76">
            <v>80.5</v>
          </cell>
          <cell r="S76">
            <v>111.5</v>
          </cell>
          <cell r="T76">
            <v>91.6</v>
          </cell>
          <cell r="U76">
            <v>104.7</v>
          </cell>
          <cell r="V76">
            <v>112.4</v>
          </cell>
          <cell r="W76">
            <v>100.7</v>
          </cell>
          <cell r="X76">
            <v>105.1</v>
          </cell>
          <cell r="Y76">
            <v>96.5</v>
          </cell>
          <cell r="Z76">
            <v>124.8</v>
          </cell>
          <cell r="AA76">
            <v>124.5</v>
          </cell>
          <cell r="AB76">
            <v>107</v>
          </cell>
        </row>
        <row r="84">
          <cell r="Q84">
            <v>2500.3000000000002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1448.8</v>
          </cell>
          <cell r="W84">
            <v>0</v>
          </cell>
          <cell r="X84">
            <v>3669</v>
          </cell>
          <cell r="Y84">
            <v>0</v>
          </cell>
          <cell r="Z84">
            <v>0</v>
          </cell>
          <cell r="AA84">
            <v>894.1</v>
          </cell>
          <cell r="AB84">
            <v>3605.5</v>
          </cell>
        </row>
        <row r="85">
          <cell r="Q85">
            <v>102.3</v>
          </cell>
          <cell r="R85">
            <v>396.2</v>
          </cell>
          <cell r="S85">
            <v>88.8</v>
          </cell>
          <cell r="T85">
            <v>2.7</v>
          </cell>
          <cell r="U85">
            <v>177.4</v>
          </cell>
          <cell r="V85">
            <v>91.2</v>
          </cell>
          <cell r="W85">
            <v>81.400000000000006</v>
          </cell>
          <cell r="X85">
            <v>92.5</v>
          </cell>
          <cell r="Y85">
            <v>86.6</v>
          </cell>
          <cell r="Z85">
            <v>98.4</v>
          </cell>
          <cell r="AA85">
            <v>379.1</v>
          </cell>
          <cell r="AB85">
            <v>2943.4</v>
          </cell>
          <cell r="AC85">
            <v>4540</v>
          </cell>
        </row>
        <row r="88">
          <cell r="Q88">
            <v>0</v>
          </cell>
          <cell r="R88">
            <v>0</v>
          </cell>
          <cell r="S88">
            <v>231.9</v>
          </cell>
          <cell r="T88">
            <v>403.1</v>
          </cell>
          <cell r="U88">
            <v>643.20000000000005</v>
          </cell>
          <cell r="V88">
            <v>1023.6</v>
          </cell>
          <cell r="W88">
            <v>577.9</v>
          </cell>
          <cell r="X88">
            <v>1013.9</v>
          </cell>
          <cell r="Y88">
            <v>1039.7</v>
          </cell>
          <cell r="Z88">
            <v>589.4</v>
          </cell>
          <cell r="AA88">
            <v>412.9</v>
          </cell>
          <cell r="AB88">
            <v>667.9</v>
          </cell>
        </row>
        <row r="90">
          <cell r="Q90">
            <v>85.6</v>
          </cell>
          <cell r="R90">
            <v>83.2</v>
          </cell>
          <cell r="S90">
            <v>89.9</v>
          </cell>
          <cell r="T90">
            <v>76.3</v>
          </cell>
          <cell r="U90">
            <v>82.2</v>
          </cell>
          <cell r="V90">
            <v>72.900000000000006</v>
          </cell>
          <cell r="W90">
            <v>83.3</v>
          </cell>
          <cell r="X90">
            <v>84.4</v>
          </cell>
          <cell r="Y90">
            <v>74.900000000000006</v>
          </cell>
          <cell r="Z90">
            <v>99.3</v>
          </cell>
          <cell r="AA90">
            <v>83.7</v>
          </cell>
          <cell r="AB90">
            <v>90.1</v>
          </cell>
        </row>
        <row r="93">
          <cell r="Q93">
            <v>801.3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18.600000000000001</v>
          </cell>
          <cell r="V98">
            <v>2.6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13.6</v>
          </cell>
          <cell r="AB98">
            <v>0.2</v>
          </cell>
        </row>
        <row r="99"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1116.9000000000001</v>
          </cell>
        </row>
        <row r="100">
          <cell r="Q100">
            <v>0</v>
          </cell>
          <cell r="R100">
            <v>0</v>
          </cell>
          <cell r="S100">
            <v>826.2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2390.6</v>
          </cell>
          <cell r="Z100">
            <v>2415.5</v>
          </cell>
          <cell r="AA100">
            <v>2435</v>
          </cell>
          <cell r="AB100">
            <v>1948.7</v>
          </cell>
        </row>
        <row r="102">
          <cell r="D102">
            <v>108.6</v>
          </cell>
          <cell r="E102">
            <v>6</v>
          </cell>
          <cell r="F102">
            <v>12.2</v>
          </cell>
          <cell r="G102">
            <v>47.7</v>
          </cell>
          <cell r="H102">
            <v>1.4</v>
          </cell>
          <cell r="I102">
            <v>14.3</v>
          </cell>
          <cell r="J102">
            <v>149.9</v>
          </cell>
          <cell r="K102">
            <v>78.8</v>
          </cell>
          <cell r="L102">
            <v>0.1</v>
          </cell>
          <cell r="M102">
            <v>17.7</v>
          </cell>
          <cell r="N102">
            <v>87</v>
          </cell>
          <cell r="O102">
            <v>372.2</v>
          </cell>
          <cell r="P102">
            <v>895.90000000000009</v>
          </cell>
          <cell r="Q102">
            <v>335.8</v>
          </cell>
          <cell r="R102">
            <v>3.9</v>
          </cell>
          <cell r="S102">
            <v>45.4</v>
          </cell>
          <cell r="T102">
            <v>12.1</v>
          </cell>
          <cell r="U102">
            <v>151.6</v>
          </cell>
          <cell r="V102">
            <v>18.899999999999999</v>
          </cell>
          <cell r="W102">
            <v>23.3</v>
          </cell>
          <cell r="X102">
            <v>7.9</v>
          </cell>
          <cell r="Y102">
            <v>1.3</v>
          </cell>
          <cell r="Z102">
            <v>111.2</v>
          </cell>
          <cell r="AA102">
            <v>273</v>
          </cell>
          <cell r="AB102">
            <v>161.4</v>
          </cell>
        </row>
        <row r="105">
          <cell r="D105">
            <v>0</v>
          </cell>
          <cell r="E105">
            <v>36.1</v>
          </cell>
          <cell r="F105">
            <v>43.4</v>
          </cell>
          <cell r="G105">
            <v>0</v>
          </cell>
          <cell r="H105">
            <v>116.9</v>
          </cell>
          <cell r="I105">
            <v>8.4</v>
          </cell>
          <cell r="J105">
            <v>0</v>
          </cell>
          <cell r="K105">
            <v>66</v>
          </cell>
          <cell r="L105">
            <v>29.5</v>
          </cell>
          <cell r="M105">
            <v>126</v>
          </cell>
          <cell r="N105">
            <v>0</v>
          </cell>
          <cell r="O105">
            <v>0</v>
          </cell>
          <cell r="Q105">
            <v>0</v>
          </cell>
          <cell r="R105">
            <v>32.200000000000003</v>
          </cell>
          <cell r="S105">
            <v>0</v>
          </cell>
          <cell r="T105">
            <v>121.7</v>
          </cell>
          <cell r="U105">
            <v>8.6999999999999993</v>
          </cell>
          <cell r="V105">
            <v>0</v>
          </cell>
          <cell r="W105">
            <v>27.5</v>
          </cell>
          <cell r="X105">
            <v>27.9</v>
          </cell>
          <cell r="Y105">
            <v>53.7</v>
          </cell>
          <cell r="Z105">
            <v>117.4</v>
          </cell>
          <cell r="AA105">
            <v>0</v>
          </cell>
          <cell r="AB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134.80000000000001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149.5</v>
          </cell>
          <cell r="R106">
            <v>192.1</v>
          </cell>
          <cell r="S106">
            <v>11.4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3">
          <cell r="D113">
            <v>0</v>
          </cell>
          <cell r="E113">
            <v>7000</v>
          </cell>
          <cell r="F113">
            <v>0</v>
          </cell>
          <cell r="G113">
            <v>5000</v>
          </cell>
          <cell r="H113">
            <v>0</v>
          </cell>
          <cell r="I113">
            <v>24329.200000000001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229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70000</v>
          </cell>
          <cell r="W113">
            <v>0</v>
          </cell>
          <cell r="X113">
            <v>0</v>
          </cell>
          <cell r="Y113">
            <v>30000</v>
          </cell>
          <cell r="Z113">
            <v>0</v>
          </cell>
          <cell r="AA113">
            <v>0</v>
          </cell>
          <cell r="AB113">
            <v>0</v>
          </cell>
        </row>
        <row r="114">
          <cell r="D114">
            <v>144893.4</v>
          </cell>
          <cell r="E114">
            <v>119.6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16313.8</v>
          </cell>
          <cell r="Q114">
            <v>0</v>
          </cell>
          <cell r="R114">
            <v>133989.5</v>
          </cell>
          <cell r="S114">
            <v>164.2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D117">
            <v>20.7</v>
          </cell>
          <cell r="E117">
            <v>29.8</v>
          </cell>
          <cell r="F117">
            <v>1992.1</v>
          </cell>
          <cell r="G117">
            <v>16.2</v>
          </cell>
          <cell r="H117">
            <v>149.4</v>
          </cell>
          <cell r="I117">
            <v>198.7</v>
          </cell>
          <cell r="J117">
            <v>13591.3</v>
          </cell>
          <cell r="K117">
            <v>320.60000000000002</v>
          </cell>
          <cell r="L117">
            <v>1553.4</v>
          </cell>
          <cell r="M117">
            <v>1981.5</v>
          </cell>
          <cell r="N117">
            <v>826.5</v>
          </cell>
          <cell r="O117">
            <v>3381.7</v>
          </cell>
          <cell r="Q117">
            <v>17533.7</v>
          </cell>
          <cell r="R117">
            <v>1006.6</v>
          </cell>
          <cell r="S117">
            <v>650.29999999999995</v>
          </cell>
          <cell r="T117">
            <v>107.2</v>
          </cell>
          <cell r="U117">
            <v>174.9</v>
          </cell>
          <cell r="V117">
            <v>12159.4</v>
          </cell>
          <cell r="W117">
            <v>4291.8999999999996</v>
          </cell>
          <cell r="X117">
            <v>184.6</v>
          </cell>
          <cell r="Y117">
            <v>1675.1</v>
          </cell>
          <cell r="Z117">
            <v>991.6</v>
          </cell>
          <cell r="AA117">
            <v>1540.3</v>
          </cell>
          <cell r="AB117">
            <v>3401.1</v>
          </cell>
          <cell r="AC117">
            <v>43716.7</v>
          </cell>
        </row>
        <row r="120">
          <cell r="Y120">
            <v>572.20000000000005</v>
          </cell>
          <cell r="Z120">
            <v>0</v>
          </cell>
          <cell r="AA120">
            <v>0</v>
          </cell>
          <cell r="AB120">
            <v>0</v>
          </cell>
        </row>
        <row r="125">
          <cell r="D125">
            <v>141.5</v>
          </cell>
          <cell r="E125">
            <v>228.3</v>
          </cell>
          <cell r="F125">
            <v>54.3</v>
          </cell>
          <cell r="G125">
            <v>9.9</v>
          </cell>
          <cell r="H125">
            <v>51.8</v>
          </cell>
          <cell r="I125">
            <v>139.5</v>
          </cell>
          <cell r="J125">
            <v>9.9</v>
          </cell>
          <cell r="K125">
            <v>12.4</v>
          </cell>
          <cell r="L125">
            <v>4.7</v>
          </cell>
          <cell r="M125">
            <v>40.700000000000003</v>
          </cell>
          <cell r="N125">
            <v>23.6</v>
          </cell>
          <cell r="O125">
            <v>67.8</v>
          </cell>
          <cell r="Q125">
            <v>64.599999999999994</v>
          </cell>
          <cell r="R125">
            <v>78.3</v>
          </cell>
          <cell r="S125">
            <v>44.4</v>
          </cell>
          <cell r="T125">
            <v>75</v>
          </cell>
          <cell r="U125">
            <v>40.700000000000003</v>
          </cell>
          <cell r="V125">
            <v>116.4</v>
          </cell>
          <cell r="W125">
            <v>14.3</v>
          </cell>
          <cell r="X125">
            <v>34.6</v>
          </cell>
          <cell r="Y125">
            <v>25.7</v>
          </cell>
          <cell r="Z125">
            <v>12.9</v>
          </cell>
          <cell r="AA125">
            <v>252.2</v>
          </cell>
          <cell r="AB125">
            <v>167.7</v>
          </cell>
        </row>
        <row r="133">
          <cell r="R133">
            <v>87.1</v>
          </cell>
          <cell r="S133">
            <v>130.80000000000001</v>
          </cell>
          <cell r="T133">
            <v>116.1</v>
          </cell>
          <cell r="U133">
            <v>101.2</v>
          </cell>
          <cell r="V133">
            <v>112</v>
          </cell>
          <cell r="W133">
            <v>110</v>
          </cell>
          <cell r="X133">
            <v>122.3</v>
          </cell>
          <cell r="Y133">
            <v>76.7</v>
          </cell>
          <cell r="Z133">
            <v>84.9</v>
          </cell>
          <cell r="AA133">
            <v>72.3</v>
          </cell>
          <cell r="AB133">
            <v>292.5</v>
          </cell>
        </row>
        <row r="135">
          <cell r="D135">
            <v>1125.2000000000003</v>
          </cell>
          <cell r="E135">
            <v>899.19999999999993</v>
          </cell>
          <cell r="F135">
            <v>975.4</v>
          </cell>
          <cell r="G135">
            <v>984.4</v>
          </cell>
          <cell r="H135">
            <v>1148.4000000000001</v>
          </cell>
          <cell r="I135">
            <v>1195.5999999999999</v>
          </cell>
          <cell r="J135">
            <v>1395.6</v>
          </cell>
          <cell r="K135">
            <v>1427.2</v>
          </cell>
          <cell r="L135">
            <v>1529.3</v>
          </cell>
          <cell r="M135">
            <v>1324.6</v>
          </cell>
          <cell r="N135">
            <v>1215.4000000000001</v>
          </cell>
          <cell r="O135">
            <v>1163.9999999999998</v>
          </cell>
          <cell r="Q135">
            <v>1634.2999999999997</v>
          </cell>
          <cell r="R135">
            <v>1914.6</v>
          </cell>
          <cell r="S135">
            <v>1551.3000000000002</v>
          </cell>
          <cell r="T135">
            <v>1339.8999999999996</v>
          </cell>
          <cell r="U135">
            <v>1856.8000000000002</v>
          </cell>
          <cell r="V135">
            <v>1694.3</v>
          </cell>
          <cell r="W135">
            <v>1722.8</v>
          </cell>
          <cell r="X135">
            <v>1835.3</v>
          </cell>
          <cell r="Y135">
            <v>1387.4</v>
          </cell>
          <cell r="Z135">
            <v>1527.5999999999997</v>
          </cell>
          <cell r="AA135">
            <v>1349.6</v>
          </cell>
          <cell r="AB135">
            <v>2440.1999999999994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34A0-A22E-43D3-A3E9-27A32D56DC02}">
  <dimension ref="B1:EC343"/>
  <sheetViews>
    <sheetView showGridLines="0" tabSelected="1" zoomScaleNormal="100" workbookViewId="0">
      <selection activeCell="C99" sqref="C99:AE110"/>
    </sheetView>
  </sheetViews>
  <sheetFormatPr baseColWidth="10" defaultColWidth="11.42578125" defaultRowHeight="12.75" x14ac:dyDescent="0.2"/>
  <cols>
    <col min="1" max="1" width="3.42578125" customWidth="1"/>
    <col min="2" max="2" width="80.28515625" customWidth="1"/>
    <col min="3" max="3" width="11.140625" customWidth="1"/>
    <col min="4" max="4" width="10.140625" bestFit="1" customWidth="1"/>
    <col min="5" max="7" width="9.28515625" customWidth="1"/>
    <col min="8" max="8" width="10.5703125" bestFit="1" customWidth="1"/>
    <col min="9" max="9" width="10.140625" bestFit="1" customWidth="1"/>
    <col min="10" max="10" width="9.28515625" customWidth="1"/>
    <col min="11" max="11" width="12" bestFit="1" customWidth="1"/>
    <col min="12" max="13" width="11.85546875" customWidth="1"/>
    <col min="14" max="14" width="12" bestFit="1" customWidth="1"/>
    <col min="15" max="15" width="11.7109375" bestFit="1" customWidth="1"/>
    <col min="16" max="16" width="11" style="48" customWidth="1"/>
    <col min="17" max="17" width="13" style="48" customWidth="1"/>
    <col min="18" max="20" width="10" style="48" customWidth="1"/>
    <col min="21" max="21" width="12.5703125" style="48" customWidth="1"/>
    <col min="22" max="23" width="10" style="48" customWidth="1"/>
    <col min="24" max="26" width="12.28515625" style="48" customWidth="1"/>
    <col min="27" max="27" width="11.85546875" customWidth="1"/>
    <col min="28" max="28" width="11.7109375" customWidth="1"/>
    <col min="29" max="29" width="10.7109375" bestFit="1" customWidth="1"/>
    <col min="30" max="30" width="9.85546875" customWidth="1"/>
  </cols>
  <sheetData>
    <row r="1" spans="2:34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4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2"/>
      <c r="AB2" s="2"/>
      <c r="AC2" s="2"/>
      <c r="AD2" s="2"/>
    </row>
    <row r="3" spans="2:34" s="5" customFormat="1" ht="15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4" s="5" customFormat="1" ht="17.25" customHeigh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4" s="5" customFormat="1" ht="14.25" customHeight="1" x14ac:dyDescent="0.2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4" s="5" customFormat="1" ht="22.5" customHeight="1" x14ac:dyDescent="0.2">
      <c r="B6" s="7" t="s">
        <v>4</v>
      </c>
      <c r="C6" s="8">
        <v>2021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>
        <v>2021</v>
      </c>
      <c r="P6" s="8">
        <v>2022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7">
        <v>2022</v>
      </c>
      <c r="AC6" s="8" t="s">
        <v>5</v>
      </c>
      <c r="AD6" s="10"/>
    </row>
    <row r="7" spans="2:34" ht="24" customHeight="1" x14ac:dyDescent="0.2">
      <c r="B7" s="11"/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2" t="s">
        <v>16</v>
      </c>
      <c r="N7" s="12" t="s">
        <v>17</v>
      </c>
      <c r="O7" s="11"/>
      <c r="P7" s="12" t="s">
        <v>6</v>
      </c>
      <c r="Q7" s="12" t="s">
        <v>7</v>
      </c>
      <c r="R7" s="12" t="s">
        <v>8</v>
      </c>
      <c r="S7" s="12" t="s">
        <v>9</v>
      </c>
      <c r="T7" s="12" t="s">
        <v>10</v>
      </c>
      <c r="U7" s="12" t="s">
        <v>11</v>
      </c>
      <c r="V7" s="12" t="s">
        <v>12</v>
      </c>
      <c r="W7" s="12" t="s">
        <v>13</v>
      </c>
      <c r="X7" s="12" t="s">
        <v>14</v>
      </c>
      <c r="Y7" s="12" t="s">
        <v>15</v>
      </c>
      <c r="Z7" s="12" t="s">
        <v>16</v>
      </c>
      <c r="AA7" s="12" t="s">
        <v>17</v>
      </c>
      <c r="AB7" s="11"/>
      <c r="AC7" s="13" t="s">
        <v>18</v>
      </c>
      <c r="AD7" s="14" t="s">
        <v>19</v>
      </c>
    </row>
    <row r="8" spans="2:34" ht="18" customHeight="1" x14ac:dyDescent="0.2">
      <c r="B8" s="15" t="s">
        <v>20</v>
      </c>
      <c r="C8" s="16">
        <f t="shared" ref="C8:AB8" si="0">+C9+C21+C22+C28+C47</f>
        <v>3224.7000000000007</v>
      </c>
      <c r="D8" s="16">
        <f t="shared" si="0"/>
        <v>1534</v>
      </c>
      <c r="E8" s="16">
        <f t="shared" si="0"/>
        <v>2098.6</v>
      </c>
      <c r="F8" s="16">
        <f t="shared" si="0"/>
        <v>1562.8999999999999</v>
      </c>
      <c r="G8" s="16">
        <f t="shared" si="0"/>
        <v>1860.3</v>
      </c>
      <c r="H8" s="16">
        <f t="shared" si="0"/>
        <v>2649.3999999999996</v>
      </c>
      <c r="I8" s="16">
        <f>+I9+I21+I22+I28+I47</f>
        <v>2145.1999999999998</v>
      </c>
      <c r="J8" s="16">
        <f>+J9+J21+J22+J28+J47</f>
        <v>2493.7000000000003</v>
      </c>
      <c r="K8" s="16">
        <f>+K9+K21+K22+K28+K47</f>
        <v>2964.6</v>
      </c>
      <c r="L8" s="16">
        <f>+L9+L21+L22+L28+L47</f>
        <v>2616.1</v>
      </c>
      <c r="M8" s="16">
        <f>+M9+M21+M22+M28+M47</f>
        <v>5194.3999999999996</v>
      </c>
      <c r="N8" s="16">
        <f t="shared" si="0"/>
        <v>2745.5</v>
      </c>
      <c r="O8" s="16">
        <f t="shared" si="0"/>
        <v>31089.399999999994</v>
      </c>
      <c r="P8" s="17">
        <f t="shared" si="0"/>
        <v>5961.3</v>
      </c>
      <c r="Q8" s="16">
        <f t="shared" si="0"/>
        <v>3205.5</v>
      </c>
      <c r="R8" s="16">
        <f t="shared" si="0"/>
        <v>3227.1</v>
      </c>
      <c r="S8" s="16">
        <f t="shared" si="0"/>
        <v>2626.2</v>
      </c>
      <c r="T8" s="16">
        <f t="shared" si="0"/>
        <v>3183.3</v>
      </c>
      <c r="U8" s="16">
        <f t="shared" si="0"/>
        <v>5450.9</v>
      </c>
      <c r="V8" s="16">
        <f>+V9+V21+V22+V28+V47</f>
        <v>3083.7</v>
      </c>
      <c r="W8" s="16">
        <f>+W9+W21+W22+W28+W47</f>
        <v>7389.6999999999989</v>
      </c>
      <c r="X8" s="16">
        <f>+X9+X21+X22+X28+X47</f>
        <v>3641.2</v>
      </c>
      <c r="Y8" s="16">
        <f>+Y9+Y21+Y22+Y28+Y47</f>
        <v>3803.4999999999995</v>
      </c>
      <c r="Z8" s="16">
        <f>+Z9+Z21+Z22+Z28+Z47</f>
        <v>3690.3</v>
      </c>
      <c r="AA8" s="16">
        <f t="shared" si="0"/>
        <v>11019.4</v>
      </c>
      <c r="AB8" s="16">
        <f t="shared" si="0"/>
        <v>56282.100000000006</v>
      </c>
      <c r="AC8" s="18">
        <f t="shared" ref="AC8:AC22" si="1">+AB8-O8</f>
        <v>25192.700000000012</v>
      </c>
      <c r="AD8" s="18">
        <f t="shared" ref="AD8:AD17" si="2">+AC8/O8*100</f>
        <v>81.033085231622408</v>
      </c>
      <c r="AG8" s="19"/>
      <c r="AH8" s="20"/>
    </row>
    <row r="9" spans="2:34" ht="18" customHeight="1" x14ac:dyDescent="0.2">
      <c r="B9" s="21" t="s">
        <v>21</v>
      </c>
      <c r="C9" s="22">
        <f>+C10+C19</f>
        <v>6.7</v>
      </c>
      <c r="D9" s="22">
        <f>+D10+D19</f>
        <v>94.5</v>
      </c>
      <c r="E9" s="22">
        <f>+E10+E19</f>
        <v>188.4</v>
      </c>
      <c r="F9" s="22">
        <f>+F10+F19</f>
        <v>18.100000000000001</v>
      </c>
      <c r="G9" s="22">
        <f t="shared" ref="G9:AB9" si="3">+G10+G19</f>
        <v>151.70000000000002</v>
      </c>
      <c r="H9" s="22">
        <f t="shared" si="3"/>
        <v>228.79999999999998</v>
      </c>
      <c r="I9" s="22">
        <f t="shared" si="3"/>
        <v>112.7</v>
      </c>
      <c r="J9" s="22">
        <f t="shared" si="3"/>
        <v>226.70000000000002</v>
      </c>
      <c r="K9" s="22">
        <f t="shared" si="3"/>
        <v>299.79999999999995</v>
      </c>
      <c r="L9" s="22">
        <f t="shared" si="3"/>
        <v>47.5</v>
      </c>
      <c r="M9" s="22">
        <f t="shared" si="3"/>
        <v>160.30000000000001</v>
      </c>
      <c r="N9" s="22">
        <f t="shared" si="3"/>
        <v>305.10000000000002</v>
      </c>
      <c r="O9" s="23">
        <f t="shared" si="3"/>
        <v>1840.2999999999997</v>
      </c>
      <c r="P9" s="24">
        <f t="shared" si="3"/>
        <v>38</v>
      </c>
      <c r="Q9" s="22">
        <f t="shared" si="3"/>
        <v>294.79999999999995</v>
      </c>
      <c r="R9" s="22">
        <f t="shared" si="3"/>
        <v>97.3</v>
      </c>
      <c r="S9" s="22">
        <f t="shared" si="3"/>
        <v>212.5</v>
      </c>
      <c r="T9" s="22">
        <f t="shared" si="3"/>
        <v>24.6</v>
      </c>
      <c r="U9" s="22">
        <f t="shared" si="3"/>
        <v>235.49999999999997</v>
      </c>
      <c r="V9" s="22">
        <f t="shared" si="3"/>
        <v>83.800000000000011</v>
      </c>
      <c r="W9" s="22">
        <f t="shared" si="3"/>
        <v>183</v>
      </c>
      <c r="X9" s="22">
        <f t="shared" si="3"/>
        <v>290.2</v>
      </c>
      <c r="Y9" s="22">
        <f t="shared" si="3"/>
        <v>162.6</v>
      </c>
      <c r="Z9" s="22">
        <f t="shared" si="3"/>
        <v>106.7</v>
      </c>
      <c r="AA9" s="22">
        <f t="shared" si="3"/>
        <v>167.2</v>
      </c>
      <c r="AB9" s="22">
        <f t="shared" si="3"/>
        <v>1896.2000000000003</v>
      </c>
      <c r="AC9" s="22">
        <f t="shared" si="1"/>
        <v>55.900000000000546</v>
      </c>
      <c r="AD9" s="22">
        <f t="shared" si="2"/>
        <v>3.0375482258327748</v>
      </c>
      <c r="AG9" s="19"/>
      <c r="AH9" s="20"/>
    </row>
    <row r="10" spans="2:34" ht="18" customHeight="1" x14ac:dyDescent="0.2">
      <c r="B10" s="21" t="s">
        <v>22</v>
      </c>
      <c r="C10" s="22">
        <f>+C11+C14</f>
        <v>1.7</v>
      </c>
      <c r="D10" s="22">
        <f>+D11+D14</f>
        <v>88.8</v>
      </c>
      <c r="E10" s="22">
        <f>+E11+E14</f>
        <v>182.20000000000002</v>
      </c>
      <c r="F10" s="22">
        <f>+F11+F14</f>
        <v>12.700000000000001</v>
      </c>
      <c r="G10" s="22">
        <f t="shared" ref="G10:AB10" si="4">+G11+G14</f>
        <v>146.70000000000002</v>
      </c>
      <c r="H10" s="22">
        <f t="shared" si="4"/>
        <v>223.89999999999998</v>
      </c>
      <c r="I10" s="22">
        <f t="shared" si="4"/>
        <v>107.8</v>
      </c>
      <c r="J10" s="22">
        <f t="shared" si="4"/>
        <v>221.4</v>
      </c>
      <c r="K10" s="22">
        <f t="shared" si="4"/>
        <v>293.79999999999995</v>
      </c>
      <c r="L10" s="22">
        <f t="shared" si="4"/>
        <v>41.8</v>
      </c>
      <c r="M10" s="22">
        <f t="shared" si="4"/>
        <v>154.20000000000002</v>
      </c>
      <c r="N10" s="22">
        <f t="shared" si="4"/>
        <v>300.70000000000005</v>
      </c>
      <c r="O10" s="23">
        <f t="shared" si="4"/>
        <v>1775.6999999999998</v>
      </c>
      <c r="P10" s="24">
        <f t="shared" si="4"/>
        <v>33.200000000000003</v>
      </c>
      <c r="Q10" s="22">
        <f t="shared" si="4"/>
        <v>289.79999999999995</v>
      </c>
      <c r="R10" s="22">
        <f t="shared" si="4"/>
        <v>91.5</v>
      </c>
      <c r="S10" s="22">
        <f t="shared" si="4"/>
        <v>208.3</v>
      </c>
      <c r="T10" s="22">
        <f t="shared" si="4"/>
        <v>18.200000000000003</v>
      </c>
      <c r="U10" s="22">
        <f t="shared" si="4"/>
        <v>226.59999999999997</v>
      </c>
      <c r="V10" s="22">
        <f t="shared" si="4"/>
        <v>67.400000000000006</v>
      </c>
      <c r="W10" s="22">
        <f t="shared" si="4"/>
        <v>164.3</v>
      </c>
      <c r="X10" s="22">
        <f t="shared" si="4"/>
        <v>273.2</v>
      </c>
      <c r="Y10" s="22">
        <f t="shared" si="4"/>
        <v>147.9</v>
      </c>
      <c r="Z10" s="22">
        <f t="shared" si="4"/>
        <v>90.4</v>
      </c>
      <c r="AA10" s="22">
        <f t="shared" si="4"/>
        <v>152.89999999999998</v>
      </c>
      <c r="AB10" s="22">
        <f t="shared" si="4"/>
        <v>1763.7000000000003</v>
      </c>
      <c r="AC10" s="22">
        <f t="shared" si="1"/>
        <v>-11.999999999999545</v>
      </c>
      <c r="AD10" s="22">
        <f t="shared" si="2"/>
        <v>-0.67578982936304255</v>
      </c>
      <c r="AG10" s="19"/>
      <c r="AH10" s="20"/>
    </row>
    <row r="11" spans="2:34" ht="18" customHeight="1" x14ac:dyDescent="0.2">
      <c r="B11" s="25" t="s">
        <v>23</v>
      </c>
      <c r="C11" s="22">
        <f>+C12+C13</f>
        <v>0</v>
      </c>
      <c r="D11" s="22">
        <f>+D12+D13</f>
        <v>87.2</v>
      </c>
      <c r="E11" s="22">
        <f>+E12+E13</f>
        <v>157.30000000000001</v>
      </c>
      <c r="F11" s="22">
        <f>+F12+F13</f>
        <v>0</v>
      </c>
      <c r="G11" s="22">
        <f t="shared" ref="G11:AA11" si="5">+G12+G13</f>
        <v>142.80000000000001</v>
      </c>
      <c r="H11" s="22">
        <f t="shared" si="5"/>
        <v>217.79999999999998</v>
      </c>
      <c r="I11" s="22">
        <f t="shared" si="5"/>
        <v>77.3</v>
      </c>
      <c r="J11" s="22">
        <f t="shared" si="5"/>
        <v>215.6</v>
      </c>
      <c r="K11" s="22">
        <f t="shared" si="5"/>
        <v>286.79999999999995</v>
      </c>
      <c r="L11" s="22">
        <f t="shared" si="5"/>
        <v>0</v>
      </c>
      <c r="M11" s="22">
        <f t="shared" si="5"/>
        <v>141.80000000000001</v>
      </c>
      <c r="N11" s="22">
        <f t="shared" si="5"/>
        <v>280.60000000000002</v>
      </c>
      <c r="O11" s="22">
        <f t="shared" si="5"/>
        <v>1607.1999999999998</v>
      </c>
      <c r="P11" s="24">
        <f t="shared" si="5"/>
        <v>0</v>
      </c>
      <c r="Q11" s="22">
        <f t="shared" si="5"/>
        <v>272.39999999999998</v>
      </c>
      <c r="R11" s="22">
        <f t="shared" si="5"/>
        <v>71.400000000000006</v>
      </c>
      <c r="S11" s="22">
        <f t="shared" si="5"/>
        <v>192</v>
      </c>
      <c r="T11" s="22">
        <f t="shared" si="5"/>
        <v>0</v>
      </c>
      <c r="U11" s="22">
        <f t="shared" si="5"/>
        <v>201.79999999999998</v>
      </c>
      <c r="V11" s="22">
        <f t="shared" si="5"/>
        <v>56.1</v>
      </c>
      <c r="W11" s="22">
        <f t="shared" si="5"/>
        <v>132</v>
      </c>
      <c r="X11" s="22">
        <f t="shared" si="5"/>
        <v>259.3</v>
      </c>
      <c r="Y11" s="22">
        <f>+Y12+Y13</f>
        <v>125.7</v>
      </c>
      <c r="Z11" s="22">
        <f>+Z12+Z13</f>
        <v>51.2</v>
      </c>
      <c r="AA11" s="22">
        <f t="shared" si="5"/>
        <v>125.89999999999999</v>
      </c>
      <c r="AB11" s="22">
        <f>+AB12+AB13</f>
        <v>1487.8000000000002</v>
      </c>
      <c r="AC11" s="22">
        <f t="shared" si="1"/>
        <v>-119.39999999999964</v>
      </c>
      <c r="AD11" s="22">
        <f t="shared" si="2"/>
        <v>-7.4290691886510478</v>
      </c>
      <c r="AG11" s="19"/>
      <c r="AH11" s="20"/>
    </row>
    <row r="12" spans="2:34" ht="18" customHeight="1" x14ac:dyDescent="0.2">
      <c r="B12" s="26" t="s">
        <v>24</v>
      </c>
      <c r="C12" s="27">
        <v>0</v>
      </c>
      <c r="D12" s="27">
        <v>0</v>
      </c>
      <c r="E12" s="28">
        <v>69.099999999999994</v>
      </c>
      <c r="F12" s="28">
        <v>0</v>
      </c>
      <c r="G12" s="28">
        <v>65.7</v>
      </c>
      <c r="H12" s="28">
        <v>131.69999999999999</v>
      </c>
      <c r="I12" s="28">
        <v>0</v>
      </c>
      <c r="J12" s="28">
        <v>135.19999999999999</v>
      </c>
      <c r="K12" s="28">
        <v>136.19999999999999</v>
      </c>
      <c r="L12" s="28">
        <v>0</v>
      </c>
      <c r="M12" s="28">
        <v>69.3</v>
      </c>
      <c r="N12" s="28">
        <v>140.69999999999999</v>
      </c>
      <c r="O12" s="29">
        <f>SUM(C12:N12)</f>
        <v>747.89999999999986</v>
      </c>
      <c r="P12" s="28">
        <v>0</v>
      </c>
      <c r="Q12" s="27">
        <v>144.5</v>
      </c>
      <c r="R12" s="27">
        <v>71.400000000000006</v>
      </c>
      <c r="S12" s="27">
        <v>71.5</v>
      </c>
      <c r="T12" s="27">
        <v>0</v>
      </c>
      <c r="U12" s="27">
        <v>145.19999999999999</v>
      </c>
      <c r="V12" s="27">
        <v>0</v>
      </c>
      <c r="W12" s="27">
        <v>73.3</v>
      </c>
      <c r="X12" s="27">
        <v>148.4</v>
      </c>
      <c r="Y12" s="27">
        <v>73.2</v>
      </c>
      <c r="Z12" s="27">
        <v>0</v>
      </c>
      <c r="AA12" s="27">
        <v>74.599999999999994</v>
      </c>
      <c r="AB12" s="28">
        <f>SUM(P12:AA12)</f>
        <v>802.1</v>
      </c>
      <c r="AC12" s="27">
        <f t="shared" si="1"/>
        <v>54.200000000000159</v>
      </c>
      <c r="AD12" s="27">
        <f t="shared" si="2"/>
        <v>7.2469581494852484</v>
      </c>
      <c r="AE12" s="20"/>
      <c r="AG12" s="19"/>
      <c r="AH12" s="20"/>
    </row>
    <row r="13" spans="2:34" ht="18" customHeight="1" x14ac:dyDescent="0.2">
      <c r="B13" s="30" t="s">
        <v>25</v>
      </c>
      <c r="C13" s="27">
        <v>0</v>
      </c>
      <c r="D13" s="27">
        <v>87.2</v>
      </c>
      <c r="E13" s="27">
        <v>88.2</v>
      </c>
      <c r="F13" s="27">
        <v>0</v>
      </c>
      <c r="G13" s="27">
        <v>77.099999999999994</v>
      </c>
      <c r="H13" s="27">
        <v>86.1</v>
      </c>
      <c r="I13" s="27">
        <v>77.3</v>
      </c>
      <c r="J13" s="27">
        <v>80.400000000000006</v>
      </c>
      <c r="K13" s="27">
        <v>150.6</v>
      </c>
      <c r="L13" s="27">
        <v>0</v>
      </c>
      <c r="M13" s="27">
        <v>72.5</v>
      </c>
      <c r="N13" s="27">
        <v>139.9</v>
      </c>
      <c r="O13" s="29">
        <f>SUM(C13:N13)</f>
        <v>859.30000000000007</v>
      </c>
      <c r="P13" s="28">
        <v>0</v>
      </c>
      <c r="Q13" s="27">
        <v>127.9</v>
      </c>
      <c r="R13" s="27">
        <v>0</v>
      </c>
      <c r="S13" s="27">
        <v>120.5</v>
      </c>
      <c r="T13" s="27">
        <v>0</v>
      </c>
      <c r="U13" s="27">
        <v>56.6</v>
      </c>
      <c r="V13" s="27">
        <v>56.1</v>
      </c>
      <c r="W13" s="27">
        <v>58.7</v>
      </c>
      <c r="X13" s="27">
        <v>110.9</v>
      </c>
      <c r="Y13" s="27">
        <v>52.5</v>
      </c>
      <c r="Z13" s="27">
        <v>51.2</v>
      </c>
      <c r="AA13" s="27">
        <v>51.3</v>
      </c>
      <c r="AB13" s="27">
        <f>SUM(P13:AA13)</f>
        <v>685.7</v>
      </c>
      <c r="AC13" s="27">
        <f t="shared" si="1"/>
        <v>-173.60000000000002</v>
      </c>
      <c r="AD13" s="27">
        <f t="shared" si="2"/>
        <v>-20.202490399162109</v>
      </c>
      <c r="AG13" s="19"/>
      <c r="AH13" s="20"/>
    </row>
    <row r="14" spans="2:34" ht="18" customHeight="1" x14ac:dyDescent="0.2">
      <c r="B14" s="25" t="s">
        <v>26</v>
      </c>
      <c r="C14" s="22">
        <f t="shared" ref="C14:AA14" si="6">+C15</f>
        <v>1.7</v>
      </c>
      <c r="D14" s="22">
        <f t="shared" si="6"/>
        <v>1.6</v>
      </c>
      <c r="E14" s="22">
        <f t="shared" si="6"/>
        <v>24.9</v>
      </c>
      <c r="F14" s="22">
        <f t="shared" si="6"/>
        <v>12.700000000000001</v>
      </c>
      <c r="G14" s="22">
        <f t="shared" si="6"/>
        <v>3.9</v>
      </c>
      <c r="H14" s="22">
        <f t="shared" si="6"/>
        <v>6.1</v>
      </c>
      <c r="I14" s="22">
        <f t="shared" si="6"/>
        <v>30.5</v>
      </c>
      <c r="J14" s="22">
        <f t="shared" si="6"/>
        <v>5.8</v>
      </c>
      <c r="K14" s="22">
        <f t="shared" si="6"/>
        <v>7</v>
      </c>
      <c r="L14" s="22">
        <f t="shared" si="6"/>
        <v>41.8</v>
      </c>
      <c r="M14" s="22">
        <f t="shared" si="6"/>
        <v>12.4</v>
      </c>
      <c r="N14" s="22">
        <f t="shared" si="6"/>
        <v>20.100000000000001</v>
      </c>
      <c r="O14" s="22">
        <f>+O15+O18</f>
        <v>168.5</v>
      </c>
      <c r="P14" s="24">
        <f t="shared" si="6"/>
        <v>33.200000000000003</v>
      </c>
      <c r="Q14" s="22">
        <f t="shared" si="6"/>
        <v>17.399999999999999</v>
      </c>
      <c r="R14" s="22">
        <f t="shared" si="6"/>
        <v>20.100000000000001</v>
      </c>
      <c r="S14" s="22">
        <f t="shared" si="6"/>
        <v>16.3</v>
      </c>
      <c r="T14" s="22">
        <f t="shared" si="6"/>
        <v>18.200000000000003</v>
      </c>
      <c r="U14" s="22">
        <f t="shared" si="6"/>
        <v>24.799999999999997</v>
      </c>
      <c r="V14" s="22">
        <f t="shared" si="6"/>
        <v>11.3</v>
      </c>
      <c r="W14" s="22">
        <f t="shared" si="6"/>
        <v>32.299999999999997</v>
      </c>
      <c r="X14" s="22">
        <f t="shared" si="6"/>
        <v>13.9</v>
      </c>
      <c r="Y14" s="22">
        <f t="shared" si="6"/>
        <v>22.200000000000003</v>
      </c>
      <c r="Z14" s="22">
        <f t="shared" si="6"/>
        <v>39.200000000000003</v>
      </c>
      <c r="AA14" s="22">
        <f t="shared" si="6"/>
        <v>27</v>
      </c>
      <c r="AB14" s="22">
        <f>+AB15+AB18</f>
        <v>275.89999999999998</v>
      </c>
      <c r="AC14" s="22">
        <f t="shared" si="1"/>
        <v>107.39999999999998</v>
      </c>
      <c r="AD14" s="22">
        <f t="shared" si="2"/>
        <v>63.738872403560819</v>
      </c>
      <c r="AG14" s="19"/>
    </row>
    <row r="15" spans="2:34" ht="18" customHeight="1" x14ac:dyDescent="0.2">
      <c r="B15" s="30" t="s">
        <v>27</v>
      </c>
      <c r="C15" s="27">
        <f>+C17+C16</f>
        <v>1.7</v>
      </c>
      <c r="D15" s="27">
        <f t="shared" ref="D15:N15" si="7">+D17+D16</f>
        <v>1.6</v>
      </c>
      <c r="E15" s="27">
        <f t="shared" si="7"/>
        <v>24.9</v>
      </c>
      <c r="F15" s="27">
        <f t="shared" si="7"/>
        <v>12.700000000000001</v>
      </c>
      <c r="G15" s="27">
        <f t="shared" si="7"/>
        <v>3.9</v>
      </c>
      <c r="H15" s="27">
        <f t="shared" si="7"/>
        <v>6.1</v>
      </c>
      <c r="I15" s="27">
        <f t="shared" si="7"/>
        <v>30.5</v>
      </c>
      <c r="J15" s="27">
        <f t="shared" si="7"/>
        <v>5.8</v>
      </c>
      <c r="K15" s="27">
        <f t="shared" si="7"/>
        <v>7</v>
      </c>
      <c r="L15" s="27">
        <f t="shared" si="7"/>
        <v>41.8</v>
      </c>
      <c r="M15" s="27">
        <f t="shared" si="7"/>
        <v>12.4</v>
      </c>
      <c r="N15" s="27">
        <f t="shared" si="7"/>
        <v>20.100000000000001</v>
      </c>
      <c r="O15" s="27">
        <f>+O17+O16</f>
        <v>168.5</v>
      </c>
      <c r="P15" s="28">
        <f t="shared" ref="P15:AB15" si="8">+P16+P17</f>
        <v>33.200000000000003</v>
      </c>
      <c r="Q15" s="27">
        <f t="shared" si="8"/>
        <v>17.399999999999999</v>
      </c>
      <c r="R15" s="27">
        <f t="shared" si="8"/>
        <v>20.100000000000001</v>
      </c>
      <c r="S15" s="27">
        <f t="shared" si="8"/>
        <v>16.3</v>
      </c>
      <c r="T15" s="27">
        <f t="shared" si="8"/>
        <v>18.200000000000003</v>
      </c>
      <c r="U15" s="27">
        <f t="shared" si="8"/>
        <v>24.799999999999997</v>
      </c>
      <c r="V15" s="27">
        <f t="shared" si="8"/>
        <v>11.3</v>
      </c>
      <c r="W15" s="27">
        <f t="shared" si="8"/>
        <v>32.299999999999997</v>
      </c>
      <c r="X15" s="27">
        <f t="shared" si="8"/>
        <v>13.9</v>
      </c>
      <c r="Y15" s="27">
        <f t="shared" si="8"/>
        <v>22.200000000000003</v>
      </c>
      <c r="Z15" s="27">
        <f t="shared" si="8"/>
        <v>39.200000000000003</v>
      </c>
      <c r="AA15" s="27">
        <f t="shared" si="8"/>
        <v>27</v>
      </c>
      <c r="AB15" s="27">
        <f t="shared" si="8"/>
        <v>275.89999999999998</v>
      </c>
      <c r="AC15" s="27">
        <f t="shared" si="1"/>
        <v>107.39999999999998</v>
      </c>
      <c r="AD15" s="27">
        <f t="shared" si="2"/>
        <v>63.738872403560819</v>
      </c>
    </row>
    <row r="16" spans="2:34" ht="18" customHeight="1" x14ac:dyDescent="0.2">
      <c r="B16" s="31" t="s">
        <v>28</v>
      </c>
      <c r="C16" s="27">
        <v>0</v>
      </c>
      <c r="D16" s="27">
        <v>0</v>
      </c>
      <c r="E16" s="27">
        <v>20.9</v>
      </c>
      <c r="F16" s="27">
        <v>10.8</v>
      </c>
      <c r="G16" s="27">
        <v>0</v>
      </c>
      <c r="H16" s="27">
        <v>0</v>
      </c>
      <c r="I16" s="27">
        <v>22.4</v>
      </c>
      <c r="J16" s="27">
        <v>0</v>
      </c>
      <c r="K16" s="27">
        <v>0</v>
      </c>
      <c r="L16" s="27">
        <v>34.299999999999997</v>
      </c>
      <c r="M16" s="27">
        <v>3.5</v>
      </c>
      <c r="N16" s="27">
        <v>10</v>
      </c>
      <c r="O16" s="29">
        <f>SUM(C16:N16)</f>
        <v>101.89999999999999</v>
      </c>
      <c r="P16" s="28">
        <f>+[1]PP!Q40</f>
        <v>24.6</v>
      </c>
      <c r="Q16" s="27">
        <f>+[1]PP!R40</f>
        <v>9.1999999999999993</v>
      </c>
      <c r="R16" s="27">
        <f>+[1]PP!S40</f>
        <v>10.7</v>
      </c>
      <c r="S16" s="27">
        <f>+[1]PP!T40</f>
        <v>8.5</v>
      </c>
      <c r="T16" s="27">
        <f>+[1]PP!U40</f>
        <v>9.9</v>
      </c>
      <c r="U16" s="27">
        <f>+[1]PP!V40</f>
        <v>9.6999999999999993</v>
      </c>
      <c r="V16" s="27">
        <f>+[1]PP!W40</f>
        <v>0</v>
      </c>
      <c r="W16" s="27">
        <f>+[1]PP!X40</f>
        <v>22.5</v>
      </c>
      <c r="X16" s="27">
        <f>+[1]PP!Y40</f>
        <v>4.4000000000000004</v>
      </c>
      <c r="Y16" s="27">
        <f>+[1]PP!Z40</f>
        <v>10.9</v>
      </c>
      <c r="Z16" s="27">
        <f>+[1]PP!AA40</f>
        <v>17.899999999999999</v>
      </c>
      <c r="AA16" s="27">
        <f>+[1]PP!AB40</f>
        <v>13.8</v>
      </c>
      <c r="AB16" s="27">
        <f>SUM(P16:AA16)</f>
        <v>142.10000000000002</v>
      </c>
      <c r="AC16" s="27">
        <f t="shared" si="1"/>
        <v>40.200000000000031</v>
      </c>
      <c r="AD16" s="27">
        <f t="shared" si="2"/>
        <v>39.450441609421034</v>
      </c>
    </row>
    <row r="17" spans="2:133" ht="18" customHeight="1" x14ac:dyDescent="0.2">
      <c r="B17" s="32" t="s">
        <v>29</v>
      </c>
      <c r="C17" s="33">
        <v>1.7</v>
      </c>
      <c r="D17" s="33">
        <v>1.6</v>
      </c>
      <c r="E17" s="33">
        <v>4</v>
      </c>
      <c r="F17" s="33">
        <v>1.9</v>
      </c>
      <c r="G17" s="33">
        <v>3.9</v>
      </c>
      <c r="H17" s="33">
        <v>6.1</v>
      </c>
      <c r="I17" s="33">
        <v>8.1</v>
      </c>
      <c r="J17" s="33">
        <v>5.8</v>
      </c>
      <c r="K17" s="33">
        <v>7</v>
      </c>
      <c r="L17" s="33">
        <v>7.5</v>
      </c>
      <c r="M17" s="33">
        <v>8.9</v>
      </c>
      <c r="N17" s="33">
        <v>10.1</v>
      </c>
      <c r="O17" s="33">
        <f>SUM(C17:N17)</f>
        <v>66.599999999999994</v>
      </c>
      <c r="P17" s="33">
        <f>+[1]PP!Q41</f>
        <v>8.6</v>
      </c>
      <c r="Q17" s="33">
        <f>+[1]PP!R41</f>
        <v>8.1999999999999993</v>
      </c>
      <c r="R17" s="33">
        <f>+[1]PP!S41</f>
        <v>9.4</v>
      </c>
      <c r="S17" s="33">
        <f>+[1]PP!T41</f>
        <v>7.8</v>
      </c>
      <c r="T17" s="33">
        <f>+[1]PP!U41</f>
        <v>8.3000000000000007</v>
      </c>
      <c r="U17" s="33">
        <f>+[1]PP!V41</f>
        <v>15.1</v>
      </c>
      <c r="V17" s="33">
        <f>+[1]PP!W41</f>
        <v>11.3</v>
      </c>
      <c r="W17" s="33">
        <f>+[1]PP!X41</f>
        <v>9.8000000000000007</v>
      </c>
      <c r="X17" s="33">
        <f>+[1]PP!Y41</f>
        <v>9.5</v>
      </c>
      <c r="Y17" s="33">
        <f>+[1]PP!Z41</f>
        <v>11.3</v>
      </c>
      <c r="Z17" s="33">
        <f>+[1]PP!AA41</f>
        <v>21.3</v>
      </c>
      <c r="AA17" s="33">
        <f>+[1]PP!AB41</f>
        <v>13.2</v>
      </c>
      <c r="AB17" s="33">
        <f>SUM(P17:AA17)</f>
        <v>133.79999999999998</v>
      </c>
      <c r="AC17" s="34">
        <f t="shared" si="1"/>
        <v>67.199999999999989</v>
      </c>
      <c r="AD17" s="34">
        <f t="shared" si="2"/>
        <v>100.90090090090089</v>
      </c>
    </row>
    <row r="18" spans="2:133" ht="18" customHeight="1" x14ac:dyDescent="0.2">
      <c r="B18" s="30" t="s">
        <v>30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9">
        <f>SUM(C18:N18)</f>
        <v>0</v>
      </c>
      <c r="P18" s="28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f>SUM(P18:AA18)</f>
        <v>0</v>
      </c>
      <c r="AC18" s="35">
        <f t="shared" si="1"/>
        <v>0</v>
      </c>
      <c r="AD18" s="35">
        <v>0</v>
      </c>
    </row>
    <row r="19" spans="2:133" ht="18" customHeight="1" x14ac:dyDescent="0.2">
      <c r="B19" s="25" t="s">
        <v>31</v>
      </c>
      <c r="C19" s="22">
        <f t="shared" ref="C19:AA19" si="9">+C20</f>
        <v>5</v>
      </c>
      <c r="D19" s="22">
        <f t="shared" si="9"/>
        <v>5.7</v>
      </c>
      <c r="E19" s="22">
        <f t="shared" si="9"/>
        <v>6.2</v>
      </c>
      <c r="F19" s="22">
        <f t="shared" si="9"/>
        <v>5.4</v>
      </c>
      <c r="G19" s="22">
        <f t="shared" si="9"/>
        <v>5</v>
      </c>
      <c r="H19" s="22">
        <f t="shared" si="9"/>
        <v>4.9000000000000004</v>
      </c>
      <c r="I19" s="22">
        <f t="shared" si="9"/>
        <v>4.9000000000000004</v>
      </c>
      <c r="J19" s="22">
        <f t="shared" si="9"/>
        <v>5.3</v>
      </c>
      <c r="K19" s="22">
        <f t="shared" si="9"/>
        <v>6</v>
      </c>
      <c r="L19" s="22">
        <f t="shared" si="9"/>
        <v>5.7</v>
      </c>
      <c r="M19" s="22">
        <f t="shared" si="9"/>
        <v>6.1</v>
      </c>
      <c r="N19" s="22">
        <f t="shared" si="9"/>
        <v>4.4000000000000004</v>
      </c>
      <c r="O19" s="23">
        <f t="shared" si="9"/>
        <v>64.599999999999994</v>
      </c>
      <c r="P19" s="24">
        <f t="shared" si="9"/>
        <v>4.8</v>
      </c>
      <c r="Q19" s="22">
        <f t="shared" si="9"/>
        <v>5</v>
      </c>
      <c r="R19" s="22">
        <f t="shared" si="9"/>
        <v>5.8</v>
      </c>
      <c r="S19" s="22">
        <f t="shared" si="9"/>
        <v>4.2</v>
      </c>
      <c r="T19" s="22">
        <f t="shared" si="9"/>
        <v>6.4</v>
      </c>
      <c r="U19" s="22">
        <f t="shared" si="9"/>
        <v>8.9</v>
      </c>
      <c r="V19" s="22">
        <f t="shared" si="9"/>
        <v>16.399999999999999</v>
      </c>
      <c r="W19" s="22">
        <f t="shared" si="9"/>
        <v>18.7</v>
      </c>
      <c r="X19" s="22">
        <f t="shared" si="9"/>
        <v>17</v>
      </c>
      <c r="Y19" s="22">
        <f t="shared" si="9"/>
        <v>14.7</v>
      </c>
      <c r="Z19" s="22">
        <f t="shared" si="9"/>
        <v>16.3</v>
      </c>
      <c r="AA19" s="22">
        <f t="shared" si="9"/>
        <v>14.3</v>
      </c>
      <c r="AB19" s="22">
        <f>+AB20</f>
        <v>132.5</v>
      </c>
      <c r="AC19" s="22">
        <f t="shared" si="1"/>
        <v>67.900000000000006</v>
      </c>
      <c r="AD19" s="22">
        <f t="shared" ref="AD19:AD26" si="10">+AC19/O19*100</f>
        <v>105.10835913312695</v>
      </c>
    </row>
    <row r="20" spans="2:133" ht="18" customHeight="1" x14ac:dyDescent="0.2">
      <c r="B20" s="30" t="s">
        <v>32</v>
      </c>
      <c r="C20" s="27">
        <v>5</v>
      </c>
      <c r="D20" s="27">
        <v>5.7</v>
      </c>
      <c r="E20" s="27">
        <v>6.2</v>
      </c>
      <c r="F20" s="27">
        <v>5.4</v>
      </c>
      <c r="G20" s="27">
        <v>5</v>
      </c>
      <c r="H20" s="27">
        <v>4.9000000000000004</v>
      </c>
      <c r="I20" s="27">
        <v>4.9000000000000004</v>
      </c>
      <c r="J20" s="27">
        <v>5.3</v>
      </c>
      <c r="K20" s="27">
        <v>6</v>
      </c>
      <c r="L20" s="27">
        <v>5.7</v>
      </c>
      <c r="M20" s="27">
        <v>6.1</v>
      </c>
      <c r="N20" s="27">
        <v>4.4000000000000004</v>
      </c>
      <c r="O20" s="29">
        <f>SUM(C20:N20)</f>
        <v>64.599999999999994</v>
      </c>
      <c r="P20" s="28">
        <f>+[1]PP!Q51</f>
        <v>4.8</v>
      </c>
      <c r="Q20" s="27">
        <f>+[1]PP!R51</f>
        <v>5</v>
      </c>
      <c r="R20" s="27">
        <f>+[1]PP!S51</f>
        <v>5.8</v>
      </c>
      <c r="S20" s="27">
        <f>+[1]PP!T51</f>
        <v>4.2</v>
      </c>
      <c r="T20" s="27">
        <f>+[1]PP!U51</f>
        <v>6.4</v>
      </c>
      <c r="U20" s="27">
        <f>+[1]PP!V51</f>
        <v>8.9</v>
      </c>
      <c r="V20" s="27">
        <f>+[1]PP!W51</f>
        <v>16.399999999999999</v>
      </c>
      <c r="W20" s="27">
        <f>+[1]PP!X51</f>
        <v>18.7</v>
      </c>
      <c r="X20" s="27">
        <f>+[1]PP!Y51</f>
        <v>17</v>
      </c>
      <c r="Y20" s="27">
        <f>+[1]PP!Z51</f>
        <v>14.7</v>
      </c>
      <c r="Z20" s="27">
        <f>+[1]PP!AA51</f>
        <v>16.3</v>
      </c>
      <c r="AA20" s="27">
        <f>+[1]PP!AB51</f>
        <v>14.3</v>
      </c>
      <c r="AB20" s="27">
        <f>SUM(P20:AA20)</f>
        <v>132.5</v>
      </c>
      <c r="AC20" s="27">
        <f t="shared" si="1"/>
        <v>67.900000000000006</v>
      </c>
      <c r="AD20" s="27">
        <f t="shared" si="10"/>
        <v>105.10835913312695</v>
      </c>
    </row>
    <row r="21" spans="2:133" ht="18" customHeight="1" x14ac:dyDescent="0.2">
      <c r="B21" s="36" t="s">
        <v>33</v>
      </c>
      <c r="C21" s="18">
        <v>180.2</v>
      </c>
      <c r="D21" s="18">
        <v>204.5</v>
      </c>
      <c r="E21" s="18">
        <v>205.2</v>
      </c>
      <c r="F21" s="18">
        <v>200</v>
      </c>
      <c r="G21" s="18">
        <v>200.8</v>
      </c>
      <c r="H21" s="18">
        <v>523.6</v>
      </c>
      <c r="I21" s="18">
        <v>216.9</v>
      </c>
      <c r="J21" s="18">
        <v>400</v>
      </c>
      <c r="K21" s="18">
        <v>218.4</v>
      </c>
      <c r="L21" s="18">
        <v>340.1</v>
      </c>
      <c r="M21" s="18">
        <v>241</v>
      </c>
      <c r="N21" s="18">
        <v>489.5</v>
      </c>
      <c r="O21" s="18">
        <f>SUM(C21:N21)</f>
        <v>3420.2000000000003</v>
      </c>
      <c r="P21" s="37">
        <f>+[1]PP!Q55</f>
        <v>686.2</v>
      </c>
      <c r="Q21" s="18">
        <f>+[1]PP!R55</f>
        <v>405.9</v>
      </c>
      <c r="R21" s="18">
        <f>+[1]PP!S55</f>
        <v>692</v>
      </c>
      <c r="S21" s="18">
        <f>+[1]PP!T55</f>
        <v>469.2</v>
      </c>
      <c r="T21" s="18">
        <f>+[1]PP!U55</f>
        <v>283.5</v>
      </c>
      <c r="U21" s="18">
        <f>+[1]PP!V55</f>
        <v>417.5</v>
      </c>
      <c r="V21" s="18">
        <f>+[1]PP!W55</f>
        <v>428.3</v>
      </c>
      <c r="W21" s="18">
        <f>+[1]PP!X55</f>
        <v>320.2</v>
      </c>
      <c r="X21" s="18">
        <f>+[1]PP!Y55</f>
        <v>309.2</v>
      </c>
      <c r="Y21" s="18">
        <f>+[1]PP!Z55</f>
        <v>265.3</v>
      </c>
      <c r="Z21" s="18">
        <f>+[1]PP!AA55</f>
        <v>282.7</v>
      </c>
      <c r="AA21" s="18">
        <f>+[1]PP!AB55</f>
        <v>363.2</v>
      </c>
      <c r="AB21" s="18">
        <f>SUM(P21:AA21)</f>
        <v>4923.1999999999989</v>
      </c>
      <c r="AC21" s="22">
        <f t="shared" si="1"/>
        <v>1502.9999999999986</v>
      </c>
      <c r="AD21" s="22">
        <f t="shared" si="10"/>
        <v>43.944798549792367</v>
      </c>
    </row>
    <row r="22" spans="2:133" ht="18" customHeight="1" x14ac:dyDescent="0.2">
      <c r="B22" s="38" t="s">
        <v>34</v>
      </c>
      <c r="C22" s="22">
        <f>+C23</f>
        <v>1648.9</v>
      </c>
      <c r="D22" s="22">
        <f t="shared" ref="D22:O22" si="11">+D23</f>
        <v>0</v>
      </c>
      <c r="E22" s="22">
        <f t="shared" si="11"/>
        <v>341.8</v>
      </c>
      <c r="F22" s="22">
        <f t="shared" si="11"/>
        <v>0</v>
      </c>
      <c r="G22" s="22">
        <f t="shared" si="11"/>
        <v>0</v>
      </c>
      <c r="H22" s="22">
        <f t="shared" si="11"/>
        <v>330</v>
      </c>
      <c r="I22" s="22">
        <f t="shared" si="11"/>
        <v>0</v>
      </c>
      <c r="J22" s="22">
        <f t="shared" si="11"/>
        <v>0</v>
      </c>
      <c r="K22" s="22">
        <f t="shared" si="11"/>
        <v>340</v>
      </c>
      <c r="L22" s="22">
        <f t="shared" si="11"/>
        <v>0</v>
      </c>
      <c r="M22" s="22">
        <f t="shared" si="11"/>
        <v>0</v>
      </c>
      <c r="N22" s="22">
        <f t="shared" si="11"/>
        <v>0</v>
      </c>
      <c r="O22" s="22">
        <f t="shared" si="11"/>
        <v>2660.7000000000003</v>
      </c>
      <c r="P22" s="24">
        <f>+P23</f>
        <v>0</v>
      </c>
      <c r="Q22" s="22">
        <f t="shared" ref="Q22:AA22" si="12">+Q23</f>
        <v>0</v>
      </c>
      <c r="R22" s="22">
        <f t="shared" si="12"/>
        <v>330</v>
      </c>
      <c r="S22" s="22">
        <f t="shared" si="12"/>
        <v>0</v>
      </c>
      <c r="T22" s="22">
        <f t="shared" si="12"/>
        <v>0</v>
      </c>
      <c r="U22" s="22">
        <f t="shared" si="12"/>
        <v>330</v>
      </c>
      <c r="V22" s="22">
        <f t="shared" si="12"/>
        <v>0</v>
      </c>
      <c r="W22" s="22">
        <f t="shared" si="12"/>
        <v>0</v>
      </c>
      <c r="X22" s="22">
        <f t="shared" si="12"/>
        <v>340</v>
      </c>
      <c r="Y22" s="22">
        <f t="shared" si="12"/>
        <v>1003.8</v>
      </c>
      <c r="Z22" s="22">
        <f t="shared" si="12"/>
        <v>38.799999999999997</v>
      </c>
      <c r="AA22" s="22">
        <f t="shared" si="12"/>
        <v>0</v>
      </c>
      <c r="AB22" s="22">
        <f>+AB23</f>
        <v>2042.6</v>
      </c>
      <c r="AC22" s="39">
        <f t="shared" si="1"/>
        <v>-618.10000000000036</v>
      </c>
      <c r="AD22" s="39">
        <f t="shared" si="10"/>
        <v>-23.230728755590647</v>
      </c>
    </row>
    <row r="23" spans="2:133" s="43" customFormat="1" ht="18" customHeight="1" x14ac:dyDescent="0.2">
      <c r="B23" s="40" t="s">
        <v>35</v>
      </c>
      <c r="C23" s="41">
        <f t="shared" ref="C23:AC23" si="13">SUM(C24:C27)</f>
        <v>1648.9</v>
      </c>
      <c r="D23" s="41">
        <f t="shared" si="13"/>
        <v>0</v>
      </c>
      <c r="E23" s="41">
        <f t="shared" si="13"/>
        <v>341.8</v>
      </c>
      <c r="F23" s="41">
        <f t="shared" si="13"/>
        <v>0</v>
      </c>
      <c r="G23" s="41">
        <f t="shared" si="13"/>
        <v>0</v>
      </c>
      <c r="H23" s="41">
        <f t="shared" si="13"/>
        <v>330</v>
      </c>
      <c r="I23" s="41">
        <f t="shared" si="13"/>
        <v>0</v>
      </c>
      <c r="J23" s="41">
        <f t="shared" si="13"/>
        <v>0</v>
      </c>
      <c r="K23" s="41">
        <f t="shared" si="13"/>
        <v>340</v>
      </c>
      <c r="L23" s="41">
        <f t="shared" si="13"/>
        <v>0</v>
      </c>
      <c r="M23" s="41">
        <f>SUM(M24:M27)</f>
        <v>0</v>
      </c>
      <c r="N23" s="41">
        <f t="shared" si="13"/>
        <v>0</v>
      </c>
      <c r="O23" s="41">
        <f t="shared" si="13"/>
        <v>2660.7000000000003</v>
      </c>
      <c r="P23" s="42">
        <f t="shared" si="13"/>
        <v>0</v>
      </c>
      <c r="Q23" s="41">
        <f t="shared" si="13"/>
        <v>0</v>
      </c>
      <c r="R23" s="41">
        <f t="shared" si="13"/>
        <v>330</v>
      </c>
      <c r="S23" s="41">
        <f t="shared" si="13"/>
        <v>0</v>
      </c>
      <c r="T23" s="41">
        <f t="shared" si="13"/>
        <v>0</v>
      </c>
      <c r="U23" s="41">
        <f t="shared" si="13"/>
        <v>330</v>
      </c>
      <c r="V23" s="41">
        <f t="shared" si="13"/>
        <v>0</v>
      </c>
      <c r="W23" s="41">
        <f t="shared" si="13"/>
        <v>0</v>
      </c>
      <c r="X23" s="41">
        <f t="shared" si="13"/>
        <v>340</v>
      </c>
      <c r="Y23" s="41">
        <f t="shared" si="13"/>
        <v>1003.8</v>
      </c>
      <c r="Z23" s="41">
        <f t="shared" si="13"/>
        <v>38.799999999999997</v>
      </c>
      <c r="AA23" s="41">
        <f t="shared" si="13"/>
        <v>0</v>
      </c>
      <c r="AB23" s="41">
        <f t="shared" si="13"/>
        <v>2042.6</v>
      </c>
      <c r="AC23" s="41">
        <f t="shared" si="13"/>
        <v>-618.1</v>
      </c>
      <c r="AD23" s="41">
        <f t="shared" si="10"/>
        <v>-23.230728755590633</v>
      </c>
    </row>
    <row r="24" spans="2:133" s="48" customFormat="1" ht="18" customHeight="1" x14ac:dyDescent="0.2">
      <c r="B24" s="44" t="s">
        <v>36</v>
      </c>
      <c r="C24" s="45">
        <v>1648.9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f>SUM(C24:N24)</f>
        <v>1648.9</v>
      </c>
      <c r="P24" s="46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f>SUM(P24:AA24)</f>
        <v>0</v>
      </c>
      <c r="AC24" s="47">
        <f t="shared" ref="AC24:AC50" si="14">+AB24-O24</f>
        <v>-1648.9</v>
      </c>
      <c r="AD24" s="47">
        <f t="shared" si="10"/>
        <v>-100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</row>
    <row r="25" spans="2:133" s="48" customFormat="1" ht="18" customHeight="1" x14ac:dyDescent="0.2">
      <c r="B25" s="44" t="s">
        <v>37</v>
      </c>
      <c r="C25" s="45">
        <v>0</v>
      </c>
      <c r="D25" s="45">
        <v>0</v>
      </c>
      <c r="E25" s="45">
        <v>330</v>
      </c>
      <c r="F25" s="45">
        <v>0</v>
      </c>
      <c r="G25" s="45">
        <v>0</v>
      </c>
      <c r="H25" s="45">
        <v>330</v>
      </c>
      <c r="I25" s="45">
        <v>0</v>
      </c>
      <c r="J25" s="45">
        <v>0</v>
      </c>
      <c r="K25" s="45">
        <v>340</v>
      </c>
      <c r="L25" s="45">
        <v>0</v>
      </c>
      <c r="M25" s="45">
        <v>0</v>
      </c>
      <c r="N25" s="45">
        <v>0</v>
      </c>
      <c r="O25" s="45">
        <f>SUM(C25:N25)</f>
        <v>1000</v>
      </c>
      <c r="P25" s="46">
        <v>0</v>
      </c>
      <c r="Q25" s="45">
        <v>0</v>
      </c>
      <c r="R25" s="45">
        <v>330</v>
      </c>
      <c r="S25" s="45">
        <v>0</v>
      </c>
      <c r="T25" s="45">
        <v>0</v>
      </c>
      <c r="U25" s="45">
        <v>330</v>
      </c>
      <c r="V25" s="45">
        <v>0</v>
      </c>
      <c r="W25" s="45">
        <v>0</v>
      </c>
      <c r="X25" s="45">
        <v>340</v>
      </c>
      <c r="Y25" s="45">
        <v>1000</v>
      </c>
      <c r="Z25" s="45">
        <v>0</v>
      </c>
      <c r="AA25" s="45">
        <v>0</v>
      </c>
      <c r="AB25" s="45">
        <f>SUM(P25:AA25)</f>
        <v>2000</v>
      </c>
      <c r="AC25" s="47">
        <f t="shared" si="14"/>
        <v>1000</v>
      </c>
      <c r="AD25" s="49">
        <f t="shared" si="10"/>
        <v>100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</row>
    <row r="26" spans="2:133" s="48" customFormat="1" ht="18" customHeight="1" x14ac:dyDescent="0.2">
      <c r="B26" s="44" t="s">
        <v>38</v>
      </c>
      <c r="C26" s="45">
        <v>0</v>
      </c>
      <c r="D26" s="45">
        <v>0</v>
      </c>
      <c r="E26" s="45">
        <v>11.8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f>SUM(C26:N26)</f>
        <v>11.8</v>
      </c>
      <c r="P26" s="46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f>SUM(P26:AA26)</f>
        <v>0</v>
      </c>
      <c r="AC26" s="47">
        <f t="shared" si="14"/>
        <v>-11.8</v>
      </c>
      <c r="AD26" s="47">
        <f t="shared" si="10"/>
        <v>-100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</row>
    <row r="27" spans="2:133" s="48" customFormat="1" ht="18" customHeight="1" x14ac:dyDescent="0.2">
      <c r="B27" s="50" t="s">
        <v>30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f>SUM(C27:N27)</f>
        <v>0</v>
      </c>
      <c r="P27" s="46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3.8</v>
      </c>
      <c r="Z27" s="45">
        <v>38.799999999999997</v>
      </c>
      <c r="AA27" s="45">
        <v>0</v>
      </c>
      <c r="AB27" s="45">
        <f>SUM(P27:AA27)</f>
        <v>42.599999999999994</v>
      </c>
      <c r="AC27" s="47">
        <f t="shared" si="14"/>
        <v>42.599999999999994</v>
      </c>
      <c r="AD27" s="49">
        <v>0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</row>
    <row r="28" spans="2:133" ht="18" customHeight="1" x14ac:dyDescent="0.2">
      <c r="B28" s="38" t="s">
        <v>39</v>
      </c>
      <c r="C28" s="22">
        <f t="shared" ref="C28:AB28" si="15">+C29+C40+C43</f>
        <v>1202.6000000000001</v>
      </c>
      <c r="D28" s="22">
        <f t="shared" si="15"/>
        <v>1022.4999999999999</v>
      </c>
      <c r="E28" s="22">
        <f t="shared" si="15"/>
        <v>1107.5</v>
      </c>
      <c r="F28" s="22">
        <f t="shared" si="15"/>
        <v>1106.5999999999999</v>
      </c>
      <c r="G28" s="22">
        <f t="shared" si="15"/>
        <v>1248.5999999999999</v>
      </c>
      <c r="H28" s="22">
        <f t="shared" si="15"/>
        <v>1312.2999999999997</v>
      </c>
      <c r="I28" s="22">
        <f>+I29+I40+I43</f>
        <v>1501</v>
      </c>
      <c r="J28" s="22">
        <f>+J29+J40+J43</f>
        <v>1581.6</v>
      </c>
      <c r="K28" s="22">
        <f>+K29+K40+K43</f>
        <v>1635.8</v>
      </c>
      <c r="L28" s="22">
        <f>+L29+L40+L43</f>
        <v>1443.6</v>
      </c>
      <c r="M28" s="22">
        <f>+M29+M40+M43</f>
        <v>1321.6</v>
      </c>
      <c r="N28" s="22">
        <f t="shared" si="15"/>
        <v>1275.3</v>
      </c>
      <c r="O28" s="22">
        <f t="shared" si="15"/>
        <v>15758.999999999998</v>
      </c>
      <c r="P28" s="24">
        <f t="shared" si="15"/>
        <v>1747.6</v>
      </c>
      <c r="Q28" s="22">
        <f t="shared" si="15"/>
        <v>2025.3999999999999</v>
      </c>
      <c r="R28" s="22">
        <f t="shared" si="15"/>
        <v>1697.2</v>
      </c>
      <c r="S28" s="22">
        <f t="shared" si="15"/>
        <v>1462.3999999999999</v>
      </c>
      <c r="T28" s="22">
        <f t="shared" si="15"/>
        <v>1972.4</v>
      </c>
      <c r="U28" s="22">
        <f t="shared" si="15"/>
        <v>1831.3000000000002</v>
      </c>
      <c r="V28" s="22">
        <f>+V29+V40+V43</f>
        <v>1829</v>
      </c>
      <c r="W28" s="22">
        <f>+W29+W40+W43</f>
        <v>2026.6999999999998</v>
      </c>
      <c r="X28" s="22">
        <f>+X29+X40+X43</f>
        <v>1500.6</v>
      </c>
      <c r="Y28" s="22">
        <f>+Y29+Y40+Y43</f>
        <v>1584.7</v>
      </c>
      <c r="Z28" s="22">
        <f>+Z29+Z40+Z43</f>
        <v>1492.2</v>
      </c>
      <c r="AA28" s="22">
        <f t="shared" si="15"/>
        <v>2570.7999999999997</v>
      </c>
      <c r="AB28" s="22">
        <f t="shared" si="15"/>
        <v>21740.300000000003</v>
      </c>
      <c r="AC28" s="22">
        <f t="shared" si="14"/>
        <v>5981.3000000000047</v>
      </c>
      <c r="AD28" s="22">
        <f>+AC28/O28*100</f>
        <v>37.954819468240402</v>
      </c>
    </row>
    <row r="29" spans="2:133" ht="18" customHeight="1" x14ac:dyDescent="0.2">
      <c r="B29" s="51" t="s">
        <v>40</v>
      </c>
      <c r="C29" s="22">
        <f t="shared" ref="C29:AB29" si="16">+C30+C36</f>
        <v>1142.7</v>
      </c>
      <c r="D29" s="22">
        <f t="shared" si="16"/>
        <v>961.09999999999991</v>
      </c>
      <c r="E29" s="22">
        <f t="shared" si="16"/>
        <v>1025.8</v>
      </c>
      <c r="F29" s="22">
        <f t="shared" si="16"/>
        <v>1023.6</v>
      </c>
      <c r="G29" s="22">
        <f t="shared" si="16"/>
        <v>1166.0999999999999</v>
      </c>
      <c r="H29" s="22">
        <f t="shared" si="16"/>
        <v>1217.6999999999998</v>
      </c>
      <c r="I29" s="22">
        <f>+I30+I36</f>
        <v>1412.1</v>
      </c>
      <c r="J29" s="22">
        <f>+J30+J36</f>
        <v>1473.2</v>
      </c>
      <c r="K29" s="22">
        <f>+K30+K36</f>
        <v>1554.3999999999999</v>
      </c>
      <c r="L29" s="22">
        <f>+L30+L36</f>
        <v>1346.2</v>
      </c>
      <c r="M29" s="22">
        <f>+M30+M36</f>
        <v>1240.5</v>
      </c>
      <c r="N29" s="22">
        <f t="shared" si="16"/>
        <v>1179.3999999999999</v>
      </c>
      <c r="O29" s="23">
        <f t="shared" si="16"/>
        <v>14742.8</v>
      </c>
      <c r="P29" s="24">
        <f t="shared" si="16"/>
        <v>1667.7</v>
      </c>
      <c r="Q29" s="22">
        <f t="shared" si="16"/>
        <v>1899.3999999999999</v>
      </c>
      <c r="R29" s="22">
        <f t="shared" si="16"/>
        <v>1556.7</v>
      </c>
      <c r="S29" s="22">
        <f t="shared" si="16"/>
        <v>1332.6</v>
      </c>
      <c r="T29" s="22">
        <f t="shared" si="16"/>
        <v>1830.4</v>
      </c>
      <c r="U29" s="22">
        <f t="shared" si="16"/>
        <v>1650.1000000000001</v>
      </c>
      <c r="V29" s="22">
        <f>+V30+V36</f>
        <v>1617</v>
      </c>
      <c r="W29" s="22">
        <f>+W30+W36</f>
        <v>1890</v>
      </c>
      <c r="X29" s="22">
        <f>+X30+X36</f>
        <v>1321.5</v>
      </c>
      <c r="Y29" s="22">
        <f>+Y30+Y36</f>
        <v>1335.4</v>
      </c>
      <c r="Z29" s="22">
        <f>+Z30+Z36</f>
        <v>1282.5</v>
      </c>
      <c r="AA29" s="22">
        <f t="shared" si="16"/>
        <v>2209.1</v>
      </c>
      <c r="AB29" s="22">
        <f t="shared" si="16"/>
        <v>19592.400000000005</v>
      </c>
      <c r="AC29" s="22">
        <f t="shared" si="14"/>
        <v>4849.6000000000058</v>
      </c>
      <c r="AD29" s="22">
        <f>+AC29/O29*100</f>
        <v>32.894701142252529</v>
      </c>
    </row>
    <row r="30" spans="2:133" ht="18" customHeight="1" x14ac:dyDescent="0.2">
      <c r="B30" s="52" t="s">
        <v>41</v>
      </c>
      <c r="C30" s="22">
        <f>+C31+C34+C35</f>
        <v>76.800000000000011</v>
      </c>
      <c r="D30" s="22">
        <f t="shared" ref="D30:AB30" si="17">+D31+D34+D35</f>
        <v>91.8</v>
      </c>
      <c r="E30" s="22">
        <f t="shared" si="17"/>
        <v>107.8</v>
      </c>
      <c r="F30" s="22">
        <f t="shared" si="17"/>
        <v>148.5</v>
      </c>
      <c r="G30" s="22">
        <f t="shared" si="17"/>
        <v>146.80000000000001</v>
      </c>
      <c r="H30" s="22">
        <f t="shared" si="17"/>
        <v>175.6</v>
      </c>
      <c r="I30" s="22">
        <f t="shared" si="17"/>
        <v>90.1</v>
      </c>
      <c r="J30" s="22">
        <f>+J31+J34+J35</f>
        <v>231.4</v>
      </c>
      <c r="K30" s="22">
        <f>+K31+K34+K35</f>
        <v>146.5</v>
      </c>
      <c r="L30" s="22">
        <f>+L31+L34+L35</f>
        <v>142.20000000000002</v>
      </c>
      <c r="M30" s="22">
        <f>+M31+M34+M35</f>
        <v>81.899999999999991</v>
      </c>
      <c r="N30" s="22">
        <f t="shared" si="17"/>
        <v>81.8</v>
      </c>
      <c r="O30" s="22">
        <f t="shared" si="17"/>
        <v>1521.2</v>
      </c>
      <c r="P30" s="22">
        <f t="shared" si="17"/>
        <v>87.5</v>
      </c>
      <c r="Q30" s="22">
        <f t="shared" si="17"/>
        <v>478</v>
      </c>
      <c r="R30" s="22">
        <f t="shared" si="17"/>
        <v>189.6</v>
      </c>
      <c r="S30" s="22">
        <f t="shared" si="17"/>
        <v>82.3</v>
      </c>
      <c r="T30" s="22">
        <f t="shared" si="17"/>
        <v>87.9</v>
      </c>
      <c r="U30" s="22">
        <f t="shared" si="17"/>
        <v>259.2</v>
      </c>
      <c r="V30" s="22">
        <f t="shared" si="17"/>
        <v>185.7</v>
      </c>
      <c r="W30" s="22">
        <f>+W31+W34+W35</f>
        <v>177.5</v>
      </c>
      <c r="X30" s="22">
        <f>+X31+X34+X35</f>
        <v>282.39999999999998</v>
      </c>
      <c r="Y30" s="22">
        <f>+Y31+Y34+Y35</f>
        <v>260.89999999999998</v>
      </c>
      <c r="Z30" s="22">
        <f>+Z31+Z34+Z35</f>
        <v>176.3</v>
      </c>
      <c r="AA30" s="22">
        <f t="shared" si="17"/>
        <v>108.6</v>
      </c>
      <c r="AB30" s="22">
        <f t="shared" si="17"/>
        <v>2375.9</v>
      </c>
      <c r="AC30" s="22">
        <f t="shared" si="14"/>
        <v>854.7</v>
      </c>
      <c r="AD30" s="22">
        <f>+AC30/O30*100</f>
        <v>56.185905863791739</v>
      </c>
    </row>
    <row r="31" spans="2:133" s="56" customFormat="1" ht="18" customHeight="1" x14ac:dyDescent="0.2">
      <c r="B31" s="53" t="s">
        <v>42</v>
      </c>
      <c r="C31" s="54">
        <f>+C32+C33</f>
        <v>74.900000000000006</v>
      </c>
      <c r="D31" s="54">
        <f t="shared" ref="D31:AB31" si="18">+D32+D33</f>
        <v>91.8</v>
      </c>
      <c r="E31" s="54">
        <f t="shared" si="18"/>
        <v>100.7</v>
      </c>
      <c r="F31" s="54">
        <f t="shared" si="18"/>
        <v>89</v>
      </c>
      <c r="G31" s="54">
        <f t="shared" si="18"/>
        <v>87.3</v>
      </c>
      <c r="H31" s="54">
        <f t="shared" si="18"/>
        <v>93.1</v>
      </c>
      <c r="I31" s="54">
        <f t="shared" si="18"/>
        <v>89.5</v>
      </c>
      <c r="J31" s="54">
        <f>+J32+J33</f>
        <v>80</v>
      </c>
      <c r="K31" s="54">
        <f>+K32+K33</f>
        <v>83.6</v>
      </c>
      <c r="L31" s="54">
        <f>+L32+L33</f>
        <v>80.900000000000006</v>
      </c>
      <c r="M31" s="54">
        <f>+M32+M33</f>
        <v>81.8</v>
      </c>
      <c r="N31" s="54">
        <f>+N32+N33</f>
        <v>81.5</v>
      </c>
      <c r="O31" s="54">
        <f t="shared" si="18"/>
        <v>1034.0999999999999</v>
      </c>
      <c r="P31" s="54">
        <f t="shared" si="18"/>
        <v>85.7</v>
      </c>
      <c r="Q31" s="54">
        <f>+Q32+Q33</f>
        <v>83.6</v>
      </c>
      <c r="R31" s="54">
        <f t="shared" si="18"/>
        <v>96.8</v>
      </c>
      <c r="S31" s="54">
        <f t="shared" si="18"/>
        <v>79.8</v>
      </c>
      <c r="T31" s="54">
        <f t="shared" si="18"/>
        <v>71.5</v>
      </c>
      <c r="U31" s="54">
        <f t="shared" si="18"/>
        <v>79.2</v>
      </c>
      <c r="V31" s="54">
        <f t="shared" si="18"/>
        <v>80.599999999999994</v>
      </c>
      <c r="W31" s="54">
        <f>+W32+W33</f>
        <v>91.3</v>
      </c>
      <c r="X31" s="54">
        <f>+X32+X33</f>
        <v>273.29999999999995</v>
      </c>
      <c r="Y31" s="54">
        <f>+Y32+Y33</f>
        <v>94.1</v>
      </c>
      <c r="Z31" s="54">
        <f>+Z32+Z33</f>
        <v>103</v>
      </c>
      <c r="AA31" s="54">
        <f t="shared" si="18"/>
        <v>107.5</v>
      </c>
      <c r="AB31" s="54">
        <f t="shared" si="18"/>
        <v>1246.4000000000001</v>
      </c>
      <c r="AC31" s="54">
        <f t="shared" si="14"/>
        <v>212.30000000000018</v>
      </c>
      <c r="AD31" s="55">
        <f>+AC31/O31*100</f>
        <v>20.529929407214023</v>
      </c>
    </row>
    <row r="32" spans="2:133" ht="18" customHeight="1" x14ac:dyDescent="0.2">
      <c r="B32" s="57" t="s">
        <v>43</v>
      </c>
      <c r="C32" s="27">
        <v>74.900000000000006</v>
      </c>
      <c r="D32" s="27">
        <v>91.8</v>
      </c>
      <c r="E32" s="27">
        <v>100.7</v>
      </c>
      <c r="F32" s="27">
        <v>89</v>
      </c>
      <c r="G32" s="27">
        <v>87.3</v>
      </c>
      <c r="H32" s="27">
        <v>93.1</v>
      </c>
      <c r="I32" s="27">
        <v>89.5</v>
      </c>
      <c r="J32" s="27">
        <v>80</v>
      </c>
      <c r="K32" s="27">
        <v>83.6</v>
      </c>
      <c r="L32" s="27">
        <v>80.900000000000006</v>
      </c>
      <c r="M32" s="27">
        <v>81.8</v>
      </c>
      <c r="N32" s="27">
        <v>81.5</v>
      </c>
      <c r="O32" s="29">
        <f>SUM(C32:N32)</f>
        <v>1034.0999999999999</v>
      </c>
      <c r="P32" s="27">
        <f>+[1]PP!Q66</f>
        <v>85.7</v>
      </c>
      <c r="Q32" s="27">
        <f>+[1]PP!R66</f>
        <v>83.6</v>
      </c>
      <c r="R32" s="27">
        <f>+[1]PP!S66</f>
        <v>96.8</v>
      </c>
      <c r="S32" s="27">
        <f>+[1]PP!T66</f>
        <v>79.8</v>
      </c>
      <c r="T32" s="27">
        <f>+[1]PP!U66</f>
        <v>71.5</v>
      </c>
      <c r="U32" s="27">
        <f>+[1]PP!V66</f>
        <v>79.2</v>
      </c>
      <c r="V32" s="27">
        <f>+[1]PP!W66</f>
        <v>78.5</v>
      </c>
      <c r="W32" s="27">
        <f>+[1]PP!X66</f>
        <v>85.7</v>
      </c>
      <c r="X32" s="27">
        <f>+[1]PP!Y66</f>
        <v>81.099999999999994</v>
      </c>
      <c r="Y32" s="27">
        <f>+[1]PP!Z66</f>
        <v>94</v>
      </c>
      <c r="Z32" s="27">
        <f>+[1]PP!AA66</f>
        <v>101.9</v>
      </c>
      <c r="AA32" s="27">
        <f>+[1]PP!AB66</f>
        <v>96.9</v>
      </c>
      <c r="AB32" s="27">
        <f>SUM(P32:AA32)</f>
        <v>1034.7</v>
      </c>
      <c r="AC32" s="47">
        <f t="shared" si="14"/>
        <v>0.60000000000013642</v>
      </c>
      <c r="AD32" s="47">
        <f>+AC32/O32*100</f>
        <v>5.8021467943152161E-2</v>
      </c>
    </row>
    <row r="33" spans="2:30" ht="18" customHeight="1" x14ac:dyDescent="0.2">
      <c r="B33" s="58" t="s">
        <v>44</v>
      </c>
      <c r="C33" s="34">
        <f>+[1]PP!D67</f>
        <v>0</v>
      </c>
      <c r="D33" s="34">
        <f>+[1]PP!E67</f>
        <v>0</v>
      </c>
      <c r="E33" s="34">
        <f>+[1]PP!F67</f>
        <v>0</v>
      </c>
      <c r="F33" s="34">
        <f>+[1]PP!G67</f>
        <v>0</v>
      </c>
      <c r="G33" s="34">
        <f>+[1]PP!H67</f>
        <v>0</v>
      </c>
      <c r="H33" s="34">
        <f>+[1]PP!I67</f>
        <v>0</v>
      </c>
      <c r="I33" s="34">
        <f>+[1]PP!J67</f>
        <v>0</v>
      </c>
      <c r="J33" s="34">
        <f>+[1]PP!K67</f>
        <v>0</v>
      </c>
      <c r="K33" s="34">
        <v>0</v>
      </c>
      <c r="L33" s="34">
        <v>0</v>
      </c>
      <c r="M33" s="34">
        <v>0</v>
      </c>
      <c r="N33" s="34">
        <v>0</v>
      </c>
      <c r="O33" s="34">
        <f>SUM(C33:N33)</f>
        <v>0</v>
      </c>
      <c r="P33" s="34">
        <f>+[1]PP!Q67</f>
        <v>0</v>
      </c>
      <c r="Q33" s="34">
        <f>+[1]PP!R67</f>
        <v>0</v>
      </c>
      <c r="R33" s="34">
        <f>+[1]PP!S67</f>
        <v>0</v>
      </c>
      <c r="S33" s="34">
        <f>+[1]PP!T67</f>
        <v>0</v>
      </c>
      <c r="T33" s="34">
        <f>+[1]PP!U67</f>
        <v>0</v>
      </c>
      <c r="U33" s="34">
        <f>+[1]PP!V67</f>
        <v>0</v>
      </c>
      <c r="V33" s="34">
        <f>+[1]PP!W67</f>
        <v>2.1</v>
      </c>
      <c r="W33" s="34">
        <f>+[1]PP!X67</f>
        <v>5.6</v>
      </c>
      <c r="X33" s="34">
        <f>+[1]PP!Y67</f>
        <v>192.2</v>
      </c>
      <c r="Y33" s="34">
        <f>+[1]PP!Z67</f>
        <v>0.1</v>
      </c>
      <c r="Z33" s="34">
        <f>+[1]PP!AA67</f>
        <v>1.1000000000000001</v>
      </c>
      <c r="AA33" s="34">
        <f>+[1]PP!AB67</f>
        <v>10.6</v>
      </c>
      <c r="AB33" s="34">
        <f>SUM(P33:AA33)</f>
        <v>211.69999999999996</v>
      </c>
      <c r="AC33" s="34">
        <f t="shared" si="14"/>
        <v>211.69999999999996</v>
      </c>
      <c r="AD33" s="59">
        <v>0</v>
      </c>
    </row>
    <row r="34" spans="2:30" ht="18" customHeight="1" x14ac:dyDescent="0.2">
      <c r="B34" s="60" t="s">
        <v>45</v>
      </c>
      <c r="C34" s="34">
        <v>1.9</v>
      </c>
      <c r="D34" s="34">
        <v>0</v>
      </c>
      <c r="E34" s="34">
        <v>7.1</v>
      </c>
      <c r="F34" s="34">
        <v>59.5</v>
      </c>
      <c r="G34" s="34">
        <v>59.5</v>
      </c>
      <c r="H34" s="34">
        <v>82.5</v>
      </c>
      <c r="I34" s="34">
        <v>0.6</v>
      </c>
      <c r="J34" s="34">
        <v>151.4</v>
      </c>
      <c r="K34" s="34">
        <v>62.9</v>
      </c>
      <c r="L34" s="34">
        <v>61.2</v>
      </c>
      <c r="M34" s="34">
        <v>0</v>
      </c>
      <c r="N34" s="34">
        <v>0.3</v>
      </c>
      <c r="O34" s="33">
        <f>SUM(C34:N34)</f>
        <v>486.9</v>
      </c>
      <c r="P34" s="34">
        <f>+[1]PP!Q68</f>
        <v>1.8</v>
      </c>
      <c r="Q34" s="34">
        <f>+[1]PP!R68</f>
        <v>394.4</v>
      </c>
      <c r="R34" s="34">
        <f>+[1]PP!S68</f>
        <v>92.8</v>
      </c>
      <c r="S34" s="34">
        <f>+[1]PP!T68</f>
        <v>2.5</v>
      </c>
      <c r="T34" s="34">
        <f>+[1]PP!U68</f>
        <v>16.399999999999999</v>
      </c>
      <c r="U34" s="34">
        <f>+[1]PP!V68</f>
        <v>180</v>
      </c>
      <c r="V34" s="34">
        <f>+[1]PP!W68</f>
        <v>105.1</v>
      </c>
      <c r="W34" s="34">
        <f>+[1]PP!X68</f>
        <v>86.2</v>
      </c>
      <c r="X34" s="34">
        <f>+[1]PP!Y68</f>
        <v>9.1</v>
      </c>
      <c r="Y34" s="34">
        <f>+[1]PP!Z68</f>
        <v>166.8</v>
      </c>
      <c r="Z34" s="34">
        <f>+[1]PP!AA68</f>
        <v>73.3</v>
      </c>
      <c r="AA34" s="34">
        <f>+[1]PP!AB68</f>
        <v>1.1000000000000001</v>
      </c>
      <c r="AB34" s="34">
        <f>SUM(P34:AA34)</f>
        <v>1129.5</v>
      </c>
      <c r="AC34" s="34">
        <f t="shared" si="14"/>
        <v>642.6</v>
      </c>
      <c r="AD34" s="61">
        <f>+AC34/O34*100</f>
        <v>131.97781885397413</v>
      </c>
    </row>
    <row r="35" spans="2:30" ht="18" customHeight="1" x14ac:dyDescent="0.2">
      <c r="B35" s="62" t="s">
        <v>46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0.1</v>
      </c>
      <c r="M35" s="27">
        <v>0.1</v>
      </c>
      <c r="N35" s="27">
        <v>0</v>
      </c>
      <c r="O35" s="29">
        <f>SUM(C35:N35)</f>
        <v>0.2</v>
      </c>
      <c r="P35" s="28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f>SUM(P35:AA35)</f>
        <v>0</v>
      </c>
      <c r="AC35" s="63">
        <f t="shared" si="14"/>
        <v>-0.2</v>
      </c>
      <c r="AD35" s="47">
        <f>+AC35/O35*100</f>
        <v>-100</v>
      </c>
    </row>
    <row r="36" spans="2:30" ht="18" customHeight="1" x14ac:dyDescent="0.2">
      <c r="B36" s="52" t="s">
        <v>47</v>
      </c>
      <c r="C36" s="22">
        <f t="shared" ref="C36:N36" si="19">+C37+C38+C39</f>
        <v>1065.9000000000001</v>
      </c>
      <c r="D36" s="22">
        <f t="shared" si="19"/>
        <v>869.3</v>
      </c>
      <c r="E36" s="22">
        <f t="shared" si="19"/>
        <v>918</v>
      </c>
      <c r="F36" s="22">
        <f t="shared" si="19"/>
        <v>875.1</v>
      </c>
      <c r="G36" s="22">
        <f t="shared" si="19"/>
        <v>1019.3</v>
      </c>
      <c r="H36" s="22">
        <f t="shared" si="19"/>
        <v>1042.0999999999999</v>
      </c>
      <c r="I36" s="22">
        <f t="shared" si="19"/>
        <v>1322</v>
      </c>
      <c r="J36" s="22">
        <f t="shared" si="19"/>
        <v>1241.8</v>
      </c>
      <c r="K36" s="22">
        <f t="shared" si="19"/>
        <v>1407.8999999999999</v>
      </c>
      <c r="L36" s="22">
        <f t="shared" si="19"/>
        <v>1204</v>
      </c>
      <c r="M36" s="22">
        <f t="shared" si="19"/>
        <v>1158.5999999999999</v>
      </c>
      <c r="N36" s="22">
        <f t="shared" si="19"/>
        <v>1097.5999999999999</v>
      </c>
      <c r="O36" s="22">
        <f t="shared" ref="O36:AB36" si="20">SUM(O37:O39)</f>
        <v>13221.599999999999</v>
      </c>
      <c r="P36" s="24">
        <f t="shared" si="20"/>
        <v>1580.2</v>
      </c>
      <c r="Q36" s="22">
        <f t="shared" si="20"/>
        <v>1421.3999999999999</v>
      </c>
      <c r="R36" s="22">
        <f t="shared" si="20"/>
        <v>1367.1000000000001</v>
      </c>
      <c r="S36" s="22">
        <f t="shared" si="20"/>
        <v>1250.3</v>
      </c>
      <c r="T36" s="22">
        <f t="shared" si="20"/>
        <v>1742.5</v>
      </c>
      <c r="U36" s="22">
        <f t="shared" si="20"/>
        <v>1390.9</v>
      </c>
      <c r="V36" s="22">
        <f t="shared" si="20"/>
        <v>1431.3</v>
      </c>
      <c r="W36" s="22">
        <f t="shared" si="20"/>
        <v>1712.5</v>
      </c>
      <c r="X36" s="22">
        <f t="shared" si="20"/>
        <v>1039.0999999999999</v>
      </c>
      <c r="Y36" s="22">
        <f t="shared" si="20"/>
        <v>1074.5</v>
      </c>
      <c r="Z36" s="22">
        <f t="shared" si="20"/>
        <v>1106.2</v>
      </c>
      <c r="AA36" s="22">
        <f t="shared" si="20"/>
        <v>2100.5</v>
      </c>
      <c r="AB36" s="22">
        <f t="shared" si="20"/>
        <v>17216.500000000004</v>
      </c>
      <c r="AC36" s="22">
        <f t="shared" si="14"/>
        <v>3994.9000000000051</v>
      </c>
      <c r="AD36" s="22">
        <f>+AC36/O36*100</f>
        <v>30.214951291825535</v>
      </c>
    </row>
    <row r="37" spans="2:30" ht="18" customHeight="1" x14ac:dyDescent="0.2">
      <c r="B37" s="62" t="s">
        <v>48</v>
      </c>
      <c r="C37" s="27">
        <v>23.2</v>
      </c>
      <c r="D37" s="27">
        <v>30.9</v>
      </c>
      <c r="E37" s="27">
        <v>28.9</v>
      </c>
      <c r="F37" s="27">
        <v>25.4</v>
      </c>
      <c r="G37" s="27">
        <v>23.3</v>
      </c>
      <c r="H37" s="27">
        <v>24.5</v>
      </c>
      <c r="I37" s="27">
        <v>31.8</v>
      </c>
      <c r="J37" s="27">
        <v>56</v>
      </c>
      <c r="K37" s="27">
        <v>35.799999999999997</v>
      </c>
      <c r="L37" s="27">
        <v>37.700000000000003</v>
      </c>
      <c r="M37" s="27">
        <v>45.1</v>
      </c>
      <c r="N37" s="27">
        <v>50.3</v>
      </c>
      <c r="O37" s="29">
        <f>SUM(C37:N37)</f>
        <v>412.90000000000003</v>
      </c>
      <c r="P37" s="28">
        <f>+[1]PP!Q71</f>
        <v>45</v>
      </c>
      <c r="Q37" s="27">
        <f>+[1]PP!R71</f>
        <v>38.1</v>
      </c>
      <c r="R37" s="27">
        <f>+[1]PP!S71</f>
        <v>36.9</v>
      </c>
      <c r="S37" s="27">
        <f>+[1]PP!T71</f>
        <v>35.200000000000003</v>
      </c>
      <c r="T37" s="27">
        <f>+[1]PP!U71</f>
        <v>29.9</v>
      </c>
      <c r="U37" s="27">
        <f>+[1]PP!V71</f>
        <v>33.5</v>
      </c>
      <c r="V37" s="27">
        <f>+[1]PP!W71</f>
        <v>21.6</v>
      </c>
      <c r="W37" s="27">
        <f>+[1]PP!X71</f>
        <v>94.8</v>
      </c>
      <c r="X37" s="27">
        <f>+[1]PP!Y71</f>
        <v>20</v>
      </c>
      <c r="Y37" s="27">
        <f>+[1]PP!Z71</f>
        <v>-51.1</v>
      </c>
      <c r="Z37" s="27">
        <f>+[1]PP!AA71</f>
        <v>21.3</v>
      </c>
      <c r="AA37" s="27">
        <f>+[1]PP!AB71</f>
        <v>30</v>
      </c>
      <c r="AB37" s="27">
        <f>SUM(P37:AA37)</f>
        <v>355.2</v>
      </c>
      <c r="AC37" s="27">
        <f t="shared" si="14"/>
        <v>-57.700000000000045</v>
      </c>
      <c r="AD37" s="27">
        <f>+AC37/O37*100</f>
        <v>-13.974327924436919</v>
      </c>
    </row>
    <row r="38" spans="2:30" ht="18" customHeight="1" x14ac:dyDescent="0.2">
      <c r="B38" s="60" t="s">
        <v>49</v>
      </c>
      <c r="C38" s="34">
        <v>1042.7</v>
      </c>
      <c r="D38" s="34">
        <v>838.4</v>
      </c>
      <c r="E38" s="34">
        <v>889.1</v>
      </c>
      <c r="F38" s="34">
        <v>849.7</v>
      </c>
      <c r="G38" s="34">
        <v>996</v>
      </c>
      <c r="H38" s="34">
        <v>1017.6</v>
      </c>
      <c r="I38" s="34">
        <v>1290.2</v>
      </c>
      <c r="J38" s="34">
        <v>1185.8</v>
      </c>
      <c r="K38" s="34">
        <v>1372.1</v>
      </c>
      <c r="L38" s="34">
        <v>1166.3</v>
      </c>
      <c r="M38" s="34">
        <v>1113.5</v>
      </c>
      <c r="N38" s="34">
        <v>1047.3</v>
      </c>
      <c r="O38" s="33">
        <f>SUM(C38:N38)</f>
        <v>12808.699999999999</v>
      </c>
      <c r="P38" s="34">
        <f>+[1]PP!Q72</f>
        <v>1535.2</v>
      </c>
      <c r="Q38" s="34">
        <f>+[1]PP!R72</f>
        <v>1383.3</v>
      </c>
      <c r="R38" s="34">
        <f>+[1]PP!S72</f>
        <v>1330.2</v>
      </c>
      <c r="S38" s="34">
        <f>+[1]PP!T72</f>
        <v>1215.0999999999999</v>
      </c>
      <c r="T38" s="34">
        <f>+[1]PP!U72</f>
        <v>1712.6</v>
      </c>
      <c r="U38" s="34">
        <f>+[1]PP!V72</f>
        <v>1357.4</v>
      </c>
      <c r="V38" s="34">
        <f>+[1]PP!W72</f>
        <v>1409.7</v>
      </c>
      <c r="W38" s="34">
        <f>+[1]PP!X72</f>
        <v>1617.7</v>
      </c>
      <c r="X38" s="34">
        <f>+[1]PP!Y72</f>
        <v>1019.1</v>
      </c>
      <c r="Y38" s="34">
        <f>+[1]PP!Z72</f>
        <v>1125.5999999999999</v>
      </c>
      <c r="Z38" s="34">
        <f>+[1]PP!AA72</f>
        <v>1084.9000000000001</v>
      </c>
      <c r="AA38" s="34">
        <f>+[1]PP!AB72</f>
        <v>2070.5</v>
      </c>
      <c r="AB38" s="34">
        <f>SUM(P38:AA38)</f>
        <v>16861.300000000003</v>
      </c>
      <c r="AC38" s="34">
        <f t="shared" si="14"/>
        <v>4052.600000000004</v>
      </c>
      <c r="AD38" s="34">
        <f>+AC38/O38*100</f>
        <v>31.639432573172954</v>
      </c>
    </row>
    <row r="39" spans="2:30" ht="18" customHeight="1" x14ac:dyDescent="0.2">
      <c r="B39" s="62" t="s">
        <v>30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9">
        <f>SUM(C39:N39)</f>
        <v>0</v>
      </c>
      <c r="P39" s="28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f>SUM(P39:AA39)</f>
        <v>0</v>
      </c>
      <c r="AC39" s="27">
        <f t="shared" si="14"/>
        <v>0</v>
      </c>
      <c r="AD39" s="64">
        <v>0</v>
      </c>
    </row>
    <row r="40" spans="2:30" ht="18" customHeight="1" x14ac:dyDescent="0.2">
      <c r="B40" s="52" t="s">
        <v>50</v>
      </c>
      <c r="C40" s="22">
        <f t="shared" ref="C40:AB40" si="21">+C41+C42</f>
        <v>57.9</v>
      </c>
      <c r="D40" s="22">
        <f t="shared" si="21"/>
        <v>59</v>
      </c>
      <c r="E40" s="22">
        <f t="shared" si="21"/>
        <v>78.400000000000006</v>
      </c>
      <c r="F40" s="22">
        <f t="shared" si="21"/>
        <v>80.5</v>
      </c>
      <c r="G40" s="22">
        <f t="shared" si="21"/>
        <v>79.599999999999994</v>
      </c>
      <c r="H40" s="22">
        <f t="shared" si="21"/>
        <v>80.3</v>
      </c>
      <c r="I40" s="22">
        <f t="shared" si="21"/>
        <v>85.5</v>
      </c>
      <c r="J40" s="22">
        <f t="shared" si="21"/>
        <v>87.3</v>
      </c>
      <c r="K40" s="22">
        <f t="shared" si="21"/>
        <v>77.7</v>
      </c>
      <c r="L40" s="22">
        <f t="shared" si="21"/>
        <v>82.1</v>
      </c>
      <c r="M40" s="22">
        <f t="shared" si="21"/>
        <v>71.8</v>
      </c>
      <c r="N40" s="22">
        <f t="shared" si="21"/>
        <v>73.7</v>
      </c>
      <c r="O40" s="23">
        <f t="shared" si="21"/>
        <v>913.80000000000007</v>
      </c>
      <c r="P40" s="24">
        <f t="shared" si="21"/>
        <v>76.8</v>
      </c>
      <c r="Q40" s="22">
        <f t="shared" si="21"/>
        <v>80.5</v>
      </c>
      <c r="R40" s="22">
        <f t="shared" si="21"/>
        <v>111.5</v>
      </c>
      <c r="S40" s="22">
        <f t="shared" si="21"/>
        <v>91.6</v>
      </c>
      <c r="T40" s="22">
        <f t="shared" si="21"/>
        <v>104.7</v>
      </c>
      <c r="U40" s="22">
        <f t="shared" si="21"/>
        <v>112.4</v>
      </c>
      <c r="V40" s="22">
        <f t="shared" si="21"/>
        <v>100.7</v>
      </c>
      <c r="W40" s="22">
        <f t="shared" si="21"/>
        <v>105.1</v>
      </c>
      <c r="X40" s="22">
        <f t="shared" si="21"/>
        <v>96.5</v>
      </c>
      <c r="Y40" s="22">
        <f t="shared" si="21"/>
        <v>124.8</v>
      </c>
      <c r="Z40" s="22">
        <f t="shared" si="21"/>
        <v>124.5</v>
      </c>
      <c r="AA40" s="22">
        <f t="shared" si="21"/>
        <v>107</v>
      </c>
      <c r="AB40" s="22">
        <f t="shared" si="21"/>
        <v>1236.0999999999999</v>
      </c>
      <c r="AC40" s="22">
        <f t="shared" si="14"/>
        <v>322.29999999999984</v>
      </c>
      <c r="AD40" s="22">
        <f>+AC40/O40*100</f>
        <v>35.270299846793591</v>
      </c>
    </row>
    <row r="41" spans="2:30" ht="18" customHeight="1" x14ac:dyDescent="0.2">
      <c r="B41" s="62" t="s">
        <v>51</v>
      </c>
      <c r="C41" s="27">
        <v>57.9</v>
      </c>
      <c r="D41" s="27">
        <v>59</v>
      </c>
      <c r="E41" s="27">
        <v>78.400000000000006</v>
      </c>
      <c r="F41" s="27">
        <v>80.5</v>
      </c>
      <c r="G41" s="27">
        <v>79.599999999999994</v>
      </c>
      <c r="H41" s="27">
        <v>80.3</v>
      </c>
      <c r="I41" s="27">
        <v>85.5</v>
      </c>
      <c r="J41" s="27">
        <v>87.3</v>
      </c>
      <c r="K41" s="27">
        <v>77.7</v>
      </c>
      <c r="L41" s="27">
        <v>82.1</v>
      </c>
      <c r="M41" s="27">
        <v>71.8</v>
      </c>
      <c r="N41" s="27">
        <v>73.7</v>
      </c>
      <c r="O41" s="29">
        <f>SUM(C41:N41)</f>
        <v>913.80000000000007</v>
      </c>
      <c r="P41" s="28">
        <f>+[1]PP!Q76</f>
        <v>76.8</v>
      </c>
      <c r="Q41" s="27">
        <f>+[1]PP!R76</f>
        <v>80.5</v>
      </c>
      <c r="R41" s="27">
        <f>+[1]PP!S76</f>
        <v>111.5</v>
      </c>
      <c r="S41" s="27">
        <f>+[1]PP!T76</f>
        <v>91.6</v>
      </c>
      <c r="T41" s="27">
        <f>+[1]PP!U76</f>
        <v>104.7</v>
      </c>
      <c r="U41" s="27">
        <f>+[1]PP!V76</f>
        <v>112.4</v>
      </c>
      <c r="V41" s="27">
        <f>+[1]PP!W76</f>
        <v>100.7</v>
      </c>
      <c r="W41" s="27">
        <f>+[1]PP!X76</f>
        <v>105.1</v>
      </c>
      <c r="X41" s="27">
        <f>+[1]PP!Y76</f>
        <v>96.5</v>
      </c>
      <c r="Y41" s="27">
        <f>+[1]PP!Z76</f>
        <v>124.8</v>
      </c>
      <c r="Z41" s="27">
        <f>+[1]PP!AA76</f>
        <v>124.5</v>
      </c>
      <c r="AA41" s="27">
        <f>+[1]PP!AB76</f>
        <v>107</v>
      </c>
      <c r="AB41" s="27">
        <f>SUM(P41:AA41)</f>
        <v>1236.0999999999999</v>
      </c>
      <c r="AC41" s="27">
        <f t="shared" si="14"/>
        <v>322.29999999999984</v>
      </c>
      <c r="AD41" s="27">
        <f>+AC41/O41*100</f>
        <v>35.270299846793591</v>
      </c>
    </row>
    <row r="42" spans="2:30" ht="18" customHeight="1" x14ac:dyDescent="0.2">
      <c r="B42" s="62" t="s">
        <v>30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9">
        <f>SUM(C42:N42)</f>
        <v>0</v>
      </c>
      <c r="P42" s="28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f>SUM(P42:AA42)</f>
        <v>0</v>
      </c>
      <c r="AC42" s="35">
        <f t="shared" si="14"/>
        <v>0</v>
      </c>
      <c r="AD42" s="35">
        <v>0</v>
      </c>
    </row>
    <row r="43" spans="2:30" ht="18" customHeight="1" x14ac:dyDescent="0.2">
      <c r="B43" s="52" t="s">
        <v>52</v>
      </c>
      <c r="C43" s="22">
        <f>SUM(C44:C46)</f>
        <v>2</v>
      </c>
      <c r="D43" s="22">
        <f>SUM(D44:D46)</f>
        <v>2.4</v>
      </c>
      <c r="E43" s="22">
        <f>SUM(E44:E46)</f>
        <v>3.3</v>
      </c>
      <c r="F43" s="22">
        <f>SUM(F44:F46)</f>
        <v>2.5</v>
      </c>
      <c r="G43" s="22">
        <f t="shared" ref="G43:AB43" si="22">SUM(G44:G46)</f>
        <v>2.9</v>
      </c>
      <c r="H43" s="22">
        <f t="shared" si="22"/>
        <v>14.299999999999999</v>
      </c>
      <c r="I43" s="22">
        <f t="shared" si="22"/>
        <v>3.4</v>
      </c>
      <c r="J43" s="22">
        <f t="shared" si="22"/>
        <v>21.1</v>
      </c>
      <c r="K43" s="22">
        <f t="shared" si="22"/>
        <v>3.7</v>
      </c>
      <c r="L43" s="22">
        <f t="shared" si="22"/>
        <v>15.3</v>
      </c>
      <c r="M43" s="22">
        <f t="shared" si="22"/>
        <v>9.3000000000000007</v>
      </c>
      <c r="N43" s="22">
        <f t="shared" si="22"/>
        <v>22.200000000000003</v>
      </c>
      <c r="O43" s="22">
        <f t="shared" si="22"/>
        <v>102.4</v>
      </c>
      <c r="P43" s="22">
        <f t="shared" si="22"/>
        <v>3.1</v>
      </c>
      <c r="Q43" s="22">
        <f t="shared" si="22"/>
        <v>45.5</v>
      </c>
      <c r="R43" s="22">
        <f t="shared" si="22"/>
        <v>29</v>
      </c>
      <c r="S43" s="22">
        <f t="shared" si="22"/>
        <v>38.200000000000003</v>
      </c>
      <c r="T43" s="22">
        <f t="shared" si="22"/>
        <v>37.299999999999997</v>
      </c>
      <c r="U43" s="22">
        <f t="shared" si="22"/>
        <v>68.8</v>
      </c>
      <c r="V43" s="22">
        <f t="shared" si="22"/>
        <v>111.30000000000001</v>
      </c>
      <c r="W43" s="22">
        <f t="shared" si="22"/>
        <v>31.6</v>
      </c>
      <c r="X43" s="22">
        <f t="shared" si="22"/>
        <v>82.6</v>
      </c>
      <c r="Y43" s="22">
        <f t="shared" si="22"/>
        <v>124.5</v>
      </c>
      <c r="Z43" s="22">
        <f t="shared" si="22"/>
        <v>85.199999999999989</v>
      </c>
      <c r="AA43" s="22">
        <f t="shared" si="22"/>
        <v>254.70000000000002</v>
      </c>
      <c r="AB43" s="22">
        <f t="shared" si="22"/>
        <v>911.80000000000007</v>
      </c>
      <c r="AC43" s="22">
        <f t="shared" si="14"/>
        <v>809.40000000000009</v>
      </c>
      <c r="AD43" s="22">
        <f>+AC43/O43*100</f>
        <v>790.42968750000011</v>
      </c>
    </row>
    <row r="44" spans="2:30" ht="18" customHeight="1" x14ac:dyDescent="0.2">
      <c r="B44" s="60" t="s">
        <v>53</v>
      </c>
      <c r="C44" s="34">
        <v>2</v>
      </c>
      <c r="D44" s="34">
        <v>2.4</v>
      </c>
      <c r="E44" s="34">
        <v>3.3</v>
      </c>
      <c r="F44" s="34">
        <v>2.5</v>
      </c>
      <c r="G44" s="34">
        <v>2.9</v>
      </c>
      <c r="H44" s="34">
        <v>2.6</v>
      </c>
      <c r="I44" s="34">
        <v>3.4</v>
      </c>
      <c r="J44" s="34">
        <v>2.8</v>
      </c>
      <c r="K44" s="34">
        <v>3.7</v>
      </c>
      <c r="L44" s="34">
        <v>2.8</v>
      </c>
      <c r="M44" s="34">
        <v>6.2</v>
      </c>
      <c r="N44" s="34">
        <v>4.4000000000000004</v>
      </c>
      <c r="O44" s="33">
        <f>SUM(C44:N44)</f>
        <v>39</v>
      </c>
      <c r="P44" s="34">
        <v>3</v>
      </c>
      <c r="Q44" s="34">
        <v>3.4</v>
      </c>
      <c r="R44" s="34">
        <v>4.7</v>
      </c>
      <c r="S44" s="34">
        <v>3.6</v>
      </c>
      <c r="T44" s="34">
        <v>3.9</v>
      </c>
      <c r="U44" s="34">
        <v>5</v>
      </c>
      <c r="V44" s="34">
        <v>3.9</v>
      </c>
      <c r="W44" s="34">
        <v>4.0999999999999996</v>
      </c>
      <c r="X44" s="34">
        <v>5.3</v>
      </c>
      <c r="Y44" s="34">
        <v>4.3</v>
      </c>
      <c r="Z44" s="34">
        <v>4.3</v>
      </c>
      <c r="AA44" s="34">
        <v>6.1</v>
      </c>
      <c r="AB44" s="34">
        <f>SUM(P44:AA44)</f>
        <v>51.599999999999994</v>
      </c>
      <c r="AC44" s="34">
        <f t="shared" si="14"/>
        <v>12.599999999999994</v>
      </c>
      <c r="AD44" s="34">
        <f>+AC44/O44*100</f>
        <v>32.307692307692292</v>
      </c>
    </row>
    <row r="45" spans="2:30" ht="18" customHeight="1" x14ac:dyDescent="0.2">
      <c r="B45" s="60" t="s">
        <v>54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3">
        <f>SUM(C45:N45)</f>
        <v>0</v>
      </c>
      <c r="P45" s="34">
        <v>0.1</v>
      </c>
      <c r="Q45" s="34">
        <v>5.4</v>
      </c>
      <c r="R45" s="34">
        <v>6.4</v>
      </c>
      <c r="S45" s="34">
        <v>14.5</v>
      </c>
      <c r="T45" s="34">
        <v>31</v>
      </c>
      <c r="U45" s="34">
        <v>52.2</v>
      </c>
      <c r="V45" s="34">
        <v>74.8</v>
      </c>
      <c r="W45" s="34">
        <v>19.399999999999999</v>
      </c>
      <c r="X45" s="34">
        <v>59.2</v>
      </c>
      <c r="Y45" s="34">
        <v>99.2</v>
      </c>
      <c r="Z45" s="34">
        <v>42.5</v>
      </c>
      <c r="AA45" s="34">
        <v>231.3</v>
      </c>
      <c r="AB45" s="34">
        <f>SUM(P45:AA45)</f>
        <v>636</v>
      </c>
      <c r="AC45" s="34">
        <f t="shared" si="14"/>
        <v>636</v>
      </c>
      <c r="AD45" s="65">
        <v>0</v>
      </c>
    </row>
    <row r="46" spans="2:30" ht="18" customHeight="1" x14ac:dyDescent="0.2">
      <c r="B46" s="60" t="s">
        <v>55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11.7</v>
      </c>
      <c r="I46" s="34">
        <v>0</v>
      </c>
      <c r="J46" s="34">
        <v>18.3</v>
      </c>
      <c r="K46" s="34">
        <v>0</v>
      </c>
      <c r="L46" s="34">
        <v>12.5</v>
      </c>
      <c r="M46" s="34">
        <v>3.1</v>
      </c>
      <c r="N46" s="34">
        <v>17.8</v>
      </c>
      <c r="O46" s="33">
        <f>SUM(C46:N46)</f>
        <v>63.400000000000006</v>
      </c>
      <c r="P46" s="34">
        <v>0</v>
      </c>
      <c r="Q46" s="34">
        <v>36.700000000000003</v>
      </c>
      <c r="R46" s="34">
        <v>17.899999999999999</v>
      </c>
      <c r="S46" s="34">
        <v>20.100000000000001</v>
      </c>
      <c r="T46" s="34">
        <v>2.4</v>
      </c>
      <c r="U46" s="34">
        <v>11.6</v>
      </c>
      <c r="V46" s="34">
        <v>32.6</v>
      </c>
      <c r="W46" s="34">
        <v>8.1</v>
      </c>
      <c r="X46" s="34">
        <v>18.100000000000001</v>
      </c>
      <c r="Y46" s="34">
        <v>21</v>
      </c>
      <c r="Z46" s="34">
        <v>38.4</v>
      </c>
      <c r="AA46" s="34">
        <v>17.3</v>
      </c>
      <c r="AB46" s="34">
        <f>SUM(P46:AA46)</f>
        <v>224.20000000000002</v>
      </c>
      <c r="AC46" s="34">
        <f t="shared" si="14"/>
        <v>160.80000000000001</v>
      </c>
      <c r="AD46" s="34">
        <f>+AC46/O46*100</f>
        <v>253.6277602523659</v>
      </c>
    </row>
    <row r="47" spans="2:30" ht="18" customHeight="1" x14ac:dyDescent="0.2">
      <c r="B47" s="38" t="s">
        <v>56</v>
      </c>
      <c r="C47" s="22">
        <f t="shared" ref="C47:AB47" si="23">+C48+C55+C57</f>
        <v>186.3</v>
      </c>
      <c r="D47" s="22">
        <f t="shared" si="23"/>
        <v>212.5</v>
      </c>
      <c r="E47" s="22">
        <f t="shared" si="23"/>
        <v>255.70000000000002</v>
      </c>
      <c r="F47" s="22">
        <f t="shared" si="23"/>
        <v>238.2</v>
      </c>
      <c r="G47" s="22">
        <f t="shared" si="23"/>
        <v>259.2</v>
      </c>
      <c r="H47" s="22">
        <f t="shared" si="23"/>
        <v>254.7</v>
      </c>
      <c r="I47" s="22">
        <f t="shared" si="23"/>
        <v>314.59999999999997</v>
      </c>
      <c r="J47" s="22">
        <f t="shared" si="23"/>
        <v>285.39999999999998</v>
      </c>
      <c r="K47" s="22">
        <f t="shared" si="23"/>
        <v>470.6</v>
      </c>
      <c r="L47" s="22">
        <f t="shared" si="23"/>
        <v>784.9</v>
      </c>
      <c r="M47" s="22">
        <f t="shared" si="23"/>
        <v>3471.5</v>
      </c>
      <c r="N47" s="22">
        <f t="shared" si="23"/>
        <v>675.6</v>
      </c>
      <c r="O47" s="23">
        <f t="shared" si="23"/>
        <v>7409.1999999999989</v>
      </c>
      <c r="P47" s="24">
        <f t="shared" si="23"/>
        <v>3489.5</v>
      </c>
      <c r="Q47" s="22">
        <f t="shared" si="23"/>
        <v>479.4</v>
      </c>
      <c r="R47" s="22">
        <f t="shared" si="23"/>
        <v>410.6</v>
      </c>
      <c r="S47" s="22">
        <f t="shared" si="23"/>
        <v>482.1</v>
      </c>
      <c r="T47" s="22">
        <f t="shared" si="23"/>
        <v>902.80000000000007</v>
      </c>
      <c r="U47" s="22">
        <f t="shared" si="23"/>
        <v>2636.6</v>
      </c>
      <c r="V47" s="22">
        <f t="shared" si="23"/>
        <v>742.59999999999991</v>
      </c>
      <c r="W47" s="22">
        <f t="shared" si="23"/>
        <v>4859.7999999999993</v>
      </c>
      <c r="X47" s="22">
        <f t="shared" si="23"/>
        <v>1201.2</v>
      </c>
      <c r="Y47" s="22">
        <f t="shared" si="23"/>
        <v>787.09999999999991</v>
      </c>
      <c r="Z47" s="22">
        <f t="shared" si="23"/>
        <v>1769.8999999999999</v>
      </c>
      <c r="AA47" s="22">
        <f t="shared" si="23"/>
        <v>7918.2</v>
      </c>
      <c r="AB47" s="22">
        <f t="shared" si="23"/>
        <v>25679.800000000003</v>
      </c>
      <c r="AC47" s="22">
        <f t="shared" si="14"/>
        <v>18270.600000000006</v>
      </c>
      <c r="AD47" s="22">
        <f>+AC47/O47*100</f>
        <v>246.59342439129742</v>
      </c>
    </row>
    <row r="48" spans="2:30" ht="18" customHeight="1" x14ac:dyDescent="0.2">
      <c r="B48" s="25" t="s">
        <v>57</v>
      </c>
      <c r="C48" s="22">
        <f>+C49+C52+C54</f>
        <v>109.4</v>
      </c>
      <c r="D48" s="22">
        <f t="shared" ref="D48:AB48" si="24">+D49+D52+D54</f>
        <v>155.69999999999999</v>
      </c>
      <c r="E48" s="22">
        <f t="shared" si="24"/>
        <v>183.8</v>
      </c>
      <c r="F48" s="22">
        <f t="shared" si="24"/>
        <v>167.4</v>
      </c>
      <c r="G48" s="22">
        <f t="shared" si="24"/>
        <v>173.1</v>
      </c>
      <c r="H48" s="22">
        <f t="shared" si="24"/>
        <v>167.9</v>
      </c>
      <c r="I48" s="22">
        <f t="shared" si="24"/>
        <v>221.29999999999998</v>
      </c>
      <c r="J48" s="22">
        <f t="shared" si="24"/>
        <v>203.9</v>
      </c>
      <c r="K48" s="22">
        <f t="shared" si="24"/>
        <v>387</v>
      </c>
      <c r="L48" s="22">
        <f t="shared" si="24"/>
        <v>698</v>
      </c>
      <c r="M48" s="22">
        <f t="shared" si="24"/>
        <v>3387.8</v>
      </c>
      <c r="N48" s="22">
        <f t="shared" si="24"/>
        <v>591.5</v>
      </c>
      <c r="O48" s="22">
        <f t="shared" si="24"/>
        <v>6446.7999999999993</v>
      </c>
      <c r="P48" s="22">
        <f t="shared" si="24"/>
        <v>2602.6000000000004</v>
      </c>
      <c r="Q48" s="22">
        <f t="shared" si="24"/>
        <v>396.2</v>
      </c>
      <c r="R48" s="22">
        <f t="shared" si="24"/>
        <v>320.7</v>
      </c>
      <c r="S48" s="22">
        <f t="shared" si="24"/>
        <v>405.8</v>
      </c>
      <c r="T48" s="22">
        <f t="shared" si="24"/>
        <v>820.6</v>
      </c>
      <c r="U48" s="22">
        <f t="shared" si="24"/>
        <v>2563.6</v>
      </c>
      <c r="V48" s="22">
        <f t="shared" si="24"/>
        <v>659.3</v>
      </c>
      <c r="W48" s="22">
        <f t="shared" si="24"/>
        <v>4775.3999999999996</v>
      </c>
      <c r="X48" s="22">
        <f t="shared" si="24"/>
        <v>1126.3</v>
      </c>
      <c r="Y48" s="22">
        <f t="shared" si="24"/>
        <v>687.8</v>
      </c>
      <c r="Z48" s="22">
        <f t="shared" si="24"/>
        <v>1686.1</v>
      </c>
      <c r="AA48" s="22">
        <f t="shared" si="24"/>
        <v>7216.7999999999993</v>
      </c>
      <c r="AB48" s="22">
        <f t="shared" si="24"/>
        <v>23261.200000000001</v>
      </c>
      <c r="AC48" s="22">
        <f t="shared" si="14"/>
        <v>16814.400000000001</v>
      </c>
      <c r="AD48" s="22">
        <f>+AC48/O48*100</f>
        <v>260.81777005646217</v>
      </c>
    </row>
    <row r="49" spans="2:35" ht="18" customHeight="1" x14ac:dyDescent="0.2">
      <c r="B49" s="66" t="s">
        <v>58</v>
      </c>
      <c r="C49" s="22">
        <f t="shared" ref="C49:AB49" si="25">SUM(C50:C51)</f>
        <v>0</v>
      </c>
      <c r="D49" s="22">
        <f t="shared" si="25"/>
        <v>0</v>
      </c>
      <c r="E49" s="22">
        <f t="shared" si="25"/>
        <v>0</v>
      </c>
      <c r="F49" s="22">
        <f t="shared" si="25"/>
        <v>0</v>
      </c>
      <c r="G49" s="22">
        <f t="shared" si="25"/>
        <v>0</v>
      </c>
      <c r="H49" s="22">
        <f t="shared" si="25"/>
        <v>0</v>
      </c>
      <c r="I49" s="22">
        <f>SUM(I50:I51)</f>
        <v>0</v>
      </c>
      <c r="J49" s="22">
        <f>SUM(J50:J51)</f>
        <v>0</v>
      </c>
      <c r="K49" s="22">
        <f>SUM(K50:K51)</f>
        <v>0</v>
      </c>
      <c r="L49" s="22">
        <f>SUM(L50:L51)</f>
        <v>0</v>
      </c>
      <c r="M49" s="22">
        <f>SUM(M50:M51)</f>
        <v>2600.1</v>
      </c>
      <c r="N49" s="22">
        <f t="shared" si="25"/>
        <v>0</v>
      </c>
      <c r="O49" s="22">
        <f t="shared" si="25"/>
        <v>2600.1</v>
      </c>
      <c r="P49" s="24">
        <f t="shared" si="25"/>
        <v>2500.3000000000002</v>
      </c>
      <c r="Q49" s="22">
        <f t="shared" si="25"/>
        <v>0</v>
      </c>
      <c r="R49" s="22">
        <f t="shared" si="25"/>
        <v>0</v>
      </c>
      <c r="S49" s="22">
        <f t="shared" si="25"/>
        <v>0</v>
      </c>
      <c r="T49" s="22">
        <f t="shared" si="25"/>
        <v>0</v>
      </c>
      <c r="U49" s="22">
        <f t="shared" si="25"/>
        <v>1448.8</v>
      </c>
      <c r="V49" s="22">
        <f>SUM(V50:V51)</f>
        <v>0</v>
      </c>
      <c r="W49" s="22">
        <f>SUM(W50:W51)</f>
        <v>3669</v>
      </c>
      <c r="X49" s="22">
        <f>SUM(X50:X51)</f>
        <v>0</v>
      </c>
      <c r="Y49" s="22">
        <f>SUM(Y50:Y51)</f>
        <v>0</v>
      </c>
      <c r="Z49" s="22">
        <f>SUM(Z50:Z51)</f>
        <v>894.1</v>
      </c>
      <c r="AA49" s="22">
        <f t="shared" si="25"/>
        <v>3605.5</v>
      </c>
      <c r="AB49" s="22">
        <f t="shared" si="25"/>
        <v>12117.7</v>
      </c>
      <c r="AC49" s="22">
        <f t="shared" si="14"/>
        <v>9517.6</v>
      </c>
      <c r="AD49" s="22">
        <v>0</v>
      </c>
    </row>
    <row r="50" spans="2:35" ht="18" customHeight="1" x14ac:dyDescent="0.2">
      <c r="B50" s="67" t="s">
        <v>59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2600.1</v>
      </c>
      <c r="N50" s="27">
        <v>0</v>
      </c>
      <c r="O50" s="29">
        <f>SUM(C50:N50)</f>
        <v>2600.1</v>
      </c>
      <c r="P50" s="28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f>+[1]PP!X84</f>
        <v>3669</v>
      </c>
      <c r="X50" s="27">
        <f>+[1]PP!Y84</f>
        <v>0</v>
      </c>
      <c r="Y50" s="27">
        <f>+[1]PP!Z84</f>
        <v>0</v>
      </c>
      <c r="Z50" s="27">
        <v>0</v>
      </c>
      <c r="AA50" s="28">
        <f>+[1]PP!AB84</f>
        <v>3605.5</v>
      </c>
      <c r="AB50" s="27">
        <f>SUM(P50:AA50)</f>
        <v>7274.5</v>
      </c>
      <c r="AC50" s="27">
        <f t="shared" si="14"/>
        <v>4674.3999999999996</v>
      </c>
      <c r="AD50" s="27">
        <f t="shared" ref="AD50" si="26">+AC50/O50*100</f>
        <v>179.77770085765931</v>
      </c>
    </row>
    <row r="51" spans="2:35" ht="18" customHeight="1" x14ac:dyDescent="0.2">
      <c r="B51" s="67" t="s">
        <v>60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9">
        <f>SUM(C51:N51)</f>
        <v>0</v>
      </c>
      <c r="P51" s="28">
        <f>+[1]PP!Q84</f>
        <v>2500.3000000000002</v>
      </c>
      <c r="Q51" s="28">
        <f>+[1]PP!R84</f>
        <v>0</v>
      </c>
      <c r="R51" s="28">
        <f>+[1]PP!S84</f>
        <v>0</v>
      </c>
      <c r="S51" s="28">
        <f>+[1]PP!T84</f>
        <v>0</v>
      </c>
      <c r="T51" s="28">
        <f>+[1]PP!U84</f>
        <v>0</v>
      </c>
      <c r="U51" s="28">
        <f>+[1]PP!V84</f>
        <v>1448.8</v>
      </c>
      <c r="V51" s="28">
        <f>+[1]PP!W84</f>
        <v>0</v>
      </c>
      <c r="W51" s="28">
        <v>0</v>
      </c>
      <c r="X51" s="28">
        <v>0</v>
      </c>
      <c r="Y51" s="28">
        <v>0</v>
      </c>
      <c r="Z51" s="27">
        <f>+[1]PP!AA84</f>
        <v>894.1</v>
      </c>
      <c r="AA51" s="28">
        <v>0</v>
      </c>
      <c r="AB51" s="27">
        <f>SUM(P51:AA51)</f>
        <v>4843.2000000000007</v>
      </c>
      <c r="AC51" s="27">
        <f>+AB51-O53</f>
        <v>2747.9000000000005</v>
      </c>
      <c r="AD51" s="64">
        <v>0</v>
      </c>
    </row>
    <row r="52" spans="2:35" ht="18" customHeight="1" x14ac:dyDescent="0.2">
      <c r="B52" s="51" t="s">
        <v>61</v>
      </c>
      <c r="C52" s="22">
        <f t="shared" ref="C52:N52" si="27">+C53</f>
        <v>109.4</v>
      </c>
      <c r="D52" s="22">
        <f t="shared" si="27"/>
        <v>155.69999999999999</v>
      </c>
      <c r="E52" s="22">
        <f t="shared" si="27"/>
        <v>183.8</v>
      </c>
      <c r="F52" s="22">
        <f t="shared" si="27"/>
        <v>167.4</v>
      </c>
      <c r="G52" s="22">
        <f t="shared" si="27"/>
        <v>173.1</v>
      </c>
      <c r="H52" s="22">
        <f t="shared" si="27"/>
        <v>167.9</v>
      </c>
      <c r="I52" s="22">
        <f t="shared" si="27"/>
        <v>168.2</v>
      </c>
      <c r="J52" s="22">
        <f t="shared" si="27"/>
        <v>183</v>
      </c>
      <c r="K52" s="22">
        <f t="shared" si="27"/>
        <v>185.9</v>
      </c>
      <c r="L52" s="22">
        <f t="shared" si="27"/>
        <v>174.1</v>
      </c>
      <c r="M52" s="22">
        <f t="shared" si="27"/>
        <v>225.8</v>
      </c>
      <c r="N52" s="22">
        <f t="shared" si="27"/>
        <v>201</v>
      </c>
      <c r="O52" s="22">
        <f t="shared" ref="O52:AB52" si="28">SUM(O53:O53)</f>
        <v>2095.3000000000002</v>
      </c>
      <c r="P52" s="24">
        <f t="shared" si="28"/>
        <v>102.3</v>
      </c>
      <c r="Q52" s="22">
        <f t="shared" si="28"/>
        <v>396.2</v>
      </c>
      <c r="R52" s="22">
        <f t="shared" si="28"/>
        <v>88.8</v>
      </c>
      <c r="S52" s="22">
        <f t="shared" si="28"/>
        <v>2.7</v>
      </c>
      <c r="T52" s="22">
        <f t="shared" si="28"/>
        <v>177.4</v>
      </c>
      <c r="U52" s="22">
        <f t="shared" si="28"/>
        <v>91.2</v>
      </c>
      <c r="V52" s="22">
        <f t="shared" si="28"/>
        <v>81.400000000000006</v>
      </c>
      <c r="W52" s="22">
        <f t="shared" si="28"/>
        <v>92.5</v>
      </c>
      <c r="X52" s="22">
        <f t="shared" si="28"/>
        <v>86.6</v>
      </c>
      <c r="Y52" s="22">
        <f t="shared" si="28"/>
        <v>98.4</v>
      </c>
      <c r="Z52" s="22">
        <f t="shared" si="28"/>
        <v>379.1</v>
      </c>
      <c r="AA52" s="22">
        <f t="shared" si="28"/>
        <v>2943.4</v>
      </c>
      <c r="AB52" s="22">
        <f t="shared" si="28"/>
        <v>4540</v>
      </c>
      <c r="AC52" s="22">
        <f>+AB52-O52</f>
        <v>2444.6999999999998</v>
      </c>
      <c r="AD52" s="22">
        <f>+AC52/O52*100</f>
        <v>116.67541640815156</v>
      </c>
    </row>
    <row r="53" spans="2:35" ht="18" customHeight="1" x14ac:dyDescent="0.2">
      <c r="B53" s="67" t="s">
        <v>62</v>
      </c>
      <c r="C53" s="68">
        <v>109.4</v>
      </c>
      <c r="D53" s="68">
        <v>155.69999999999999</v>
      </c>
      <c r="E53" s="68">
        <v>183.8</v>
      </c>
      <c r="F53" s="68">
        <v>167.4</v>
      </c>
      <c r="G53" s="68">
        <v>173.1</v>
      </c>
      <c r="H53" s="68">
        <v>167.9</v>
      </c>
      <c r="I53" s="68">
        <v>168.2</v>
      </c>
      <c r="J53" s="68">
        <v>183</v>
      </c>
      <c r="K53" s="68">
        <v>185.9</v>
      </c>
      <c r="L53" s="68">
        <v>174.1</v>
      </c>
      <c r="M53" s="68">
        <v>225.8</v>
      </c>
      <c r="N53" s="68">
        <v>201</v>
      </c>
      <c r="O53" s="29">
        <f t="shared" ref="O53:O60" si="29">SUM(C53:N53)</f>
        <v>2095.3000000000002</v>
      </c>
      <c r="P53" s="69">
        <f>+[1]PP!Q85</f>
        <v>102.3</v>
      </c>
      <c r="Q53" s="68">
        <f>+[1]PP!R85</f>
        <v>396.2</v>
      </c>
      <c r="R53" s="68">
        <f>+[1]PP!S85</f>
        <v>88.8</v>
      </c>
      <c r="S53" s="68">
        <f>+[1]PP!T85</f>
        <v>2.7</v>
      </c>
      <c r="T53" s="68">
        <f>+[1]PP!U85</f>
        <v>177.4</v>
      </c>
      <c r="U53" s="68">
        <f>+[1]PP!V85</f>
        <v>91.2</v>
      </c>
      <c r="V53" s="68">
        <f>+[1]PP!W85</f>
        <v>81.400000000000006</v>
      </c>
      <c r="W53" s="68">
        <f>+[1]PP!X85</f>
        <v>92.5</v>
      </c>
      <c r="X53" s="68">
        <f>+[1]PP!Y85</f>
        <v>86.6</v>
      </c>
      <c r="Y53" s="68">
        <f>+[1]PP!Z85</f>
        <v>98.4</v>
      </c>
      <c r="Z53" s="68">
        <f>+[1]PP!AA85</f>
        <v>379.1</v>
      </c>
      <c r="AA53" s="68">
        <f>+[1]PP!AB85</f>
        <v>2943.4</v>
      </c>
      <c r="AB53" s="68">
        <f>+[1]PP!AC85</f>
        <v>4540</v>
      </c>
      <c r="AC53" s="27">
        <f>+AB53-O55</f>
        <v>3577.6</v>
      </c>
      <c r="AD53" s="27">
        <f>+AC53/O53*100</f>
        <v>170.744046198635</v>
      </c>
    </row>
    <row r="54" spans="2:35" ht="18" customHeight="1" x14ac:dyDescent="0.2">
      <c r="B54" s="51" t="s">
        <v>63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  <c r="I54" s="70">
        <v>53.1</v>
      </c>
      <c r="J54" s="70">
        <v>20.9</v>
      </c>
      <c r="K54" s="70">
        <v>201.1</v>
      </c>
      <c r="L54" s="70">
        <v>523.9</v>
      </c>
      <c r="M54" s="70">
        <v>561.9</v>
      </c>
      <c r="N54" s="70">
        <v>390.5</v>
      </c>
      <c r="O54" s="23">
        <f t="shared" si="29"/>
        <v>1751.4</v>
      </c>
      <c r="P54" s="71">
        <f>+[1]PP!Q88</f>
        <v>0</v>
      </c>
      <c r="Q54" s="71">
        <f>+[1]PP!R88</f>
        <v>0</v>
      </c>
      <c r="R54" s="71">
        <f>+[1]PP!S88</f>
        <v>231.9</v>
      </c>
      <c r="S54" s="71">
        <f>+[1]PP!T88</f>
        <v>403.1</v>
      </c>
      <c r="T54" s="71">
        <f>+[1]PP!U88</f>
        <v>643.20000000000005</v>
      </c>
      <c r="U54" s="71">
        <f>+[1]PP!V88</f>
        <v>1023.6</v>
      </c>
      <c r="V54" s="71">
        <f>+[1]PP!W88</f>
        <v>577.9</v>
      </c>
      <c r="W54" s="71">
        <f>+[1]PP!X88</f>
        <v>1013.9</v>
      </c>
      <c r="X54" s="71">
        <f>+[1]PP!Y88</f>
        <v>1039.7</v>
      </c>
      <c r="Y54" s="71">
        <f>+[1]PP!Z88</f>
        <v>589.4</v>
      </c>
      <c r="Z54" s="71">
        <f>+[1]PP!AA88</f>
        <v>412.9</v>
      </c>
      <c r="AA54" s="71">
        <f>+[1]PP!AB88</f>
        <v>667.9</v>
      </c>
      <c r="AB54" s="71">
        <f t="shared" ref="AB54:AB60" si="30">SUM(P54:AA54)</f>
        <v>6603.4999999999991</v>
      </c>
      <c r="AC54" s="71">
        <f>+AB54-O57</f>
        <v>6603.4999999999991</v>
      </c>
      <c r="AD54" s="22">
        <f>+AC54/O54*100</f>
        <v>377.04122416352624</v>
      </c>
      <c r="AE54" s="72"/>
    </row>
    <row r="55" spans="2:35" ht="18" customHeight="1" x14ac:dyDescent="0.2">
      <c r="B55" s="25" t="s">
        <v>64</v>
      </c>
      <c r="C55" s="54">
        <v>76.900000000000006</v>
      </c>
      <c r="D55" s="54">
        <v>56.8</v>
      </c>
      <c r="E55" s="54">
        <v>71.900000000000006</v>
      </c>
      <c r="F55" s="54">
        <v>70.8</v>
      </c>
      <c r="G55" s="54">
        <v>86.1</v>
      </c>
      <c r="H55" s="54">
        <v>86.8</v>
      </c>
      <c r="I55" s="54">
        <v>93.3</v>
      </c>
      <c r="J55" s="54">
        <v>81.5</v>
      </c>
      <c r="K55" s="54">
        <v>83.6</v>
      </c>
      <c r="L55" s="54">
        <v>86.9</v>
      </c>
      <c r="M55" s="54">
        <v>83.7</v>
      </c>
      <c r="N55" s="54">
        <v>84.1</v>
      </c>
      <c r="O55" s="23">
        <f t="shared" si="29"/>
        <v>962.40000000000009</v>
      </c>
      <c r="P55" s="73">
        <f t="shared" ref="P55:Y55" si="31">+P56</f>
        <v>85.6</v>
      </c>
      <c r="Q55" s="73">
        <f t="shared" si="31"/>
        <v>83.2</v>
      </c>
      <c r="R55" s="73">
        <f t="shared" si="31"/>
        <v>89.9</v>
      </c>
      <c r="S55" s="73">
        <f t="shared" si="31"/>
        <v>76.3</v>
      </c>
      <c r="T55" s="73">
        <f t="shared" si="31"/>
        <v>82.2</v>
      </c>
      <c r="U55" s="73">
        <f t="shared" si="31"/>
        <v>72.900000000000006</v>
      </c>
      <c r="V55" s="73">
        <f t="shared" si="31"/>
        <v>83.3</v>
      </c>
      <c r="W55" s="73">
        <f t="shared" si="31"/>
        <v>84.4</v>
      </c>
      <c r="X55" s="73">
        <f t="shared" si="31"/>
        <v>74.900000000000006</v>
      </c>
      <c r="Y55" s="73">
        <f t="shared" si="31"/>
        <v>99.3</v>
      </c>
      <c r="Z55" s="73">
        <v>83.8</v>
      </c>
      <c r="AA55" s="73">
        <f>+AA56</f>
        <v>90.1</v>
      </c>
      <c r="AB55" s="54">
        <f t="shared" si="30"/>
        <v>1005.8999999999999</v>
      </c>
      <c r="AC55" s="54">
        <f>+AB55-O61</f>
        <v>-8805.0000000000018</v>
      </c>
      <c r="AD55" s="54">
        <f>+AC55/O55*100</f>
        <v>-914.9002493765588</v>
      </c>
    </row>
    <row r="56" spans="2:35" ht="18" customHeight="1" x14ac:dyDescent="0.2">
      <c r="B56" s="74" t="s">
        <v>65</v>
      </c>
      <c r="C56" s="75">
        <v>76.900000000000006</v>
      </c>
      <c r="D56" s="75">
        <v>56.8</v>
      </c>
      <c r="E56" s="75">
        <v>71.900000000000006</v>
      </c>
      <c r="F56" s="75">
        <v>70.8</v>
      </c>
      <c r="G56" s="75">
        <v>86.1</v>
      </c>
      <c r="H56" s="75">
        <v>86.8</v>
      </c>
      <c r="I56" s="75">
        <v>93.3</v>
      </c>
      <c r="J56" s="75">
        <v>81.400000000000006</v>
      </c>
      <c r="K56" s="75">
        <v>83.6</v>
      </c>
      <c r="L56" s="75">
        <v>86.8</v>
      </c>
      <c r="M56" s="75">
        <v>83.7</v>
      </c>
      <c r="N56" s="75">
        <v>84.1</v>
      </c>
      <c r="O56" s="33">
        <f t="shared" si="29"/>
        <v>962.2</v>
      </c>
      <c r="P56" s="75">
        <f>+[1]PP!Q90</f>
        <v>85.6</v>
      </c>
      <c r="Q56" s="75">
        <f>+[1]PP!R90</f>
        <v>83.2</v>
      </c>
      <c r="R56" s="75">
        <f>+[1]PP!S90</f>
        <v>89.9</v>
      </c>
      <c r="S56" s="75">
        <f>+[1]PP!T90</f>
        <v>76.3</v>
      </c>
      <c r="T56" s="75">
        <f>+[1]PP!U90</f>
        <v>82.2</v>
      </c>
      <c r="U56" s="75">
        <f>+[1]PP!V90</f>
        <v>72.900000000000006</v>
      </c>
      <c r="V56" s="75">
        <f>+[1]PP!W90</f>
        <v>83.3</v>
      </c>
      <c r="W56" s="75">
        <f>+[1]PP!X90</f>
        <v>84.4</v>
      </c>
      <c r="X56" s="75">
        <f>+[1]PP!Y90</f>
        <v>74.900000000000006</v>
      </c>
      <c r="Y56" s="75">
        <f>+[1]PP!Z90</f>
        <v>99.3</v>
      </c>
      <c r="Z56" s="75">
        <f>+[1]PP!AA90</f>
        <v>83.7</v>
      </c>
      <c r="AA56" s="75">
        <f>+[1]PP!AB90</f>
        <v>90.1</v>
      </c>
      <c r="AB56" s="75">
        <f t="shared" si="30"/>
        <v>1005.8</v>
      </c>
      <c r="AC56" s="75">
        <f t="shared" ref="AC56:AC61" si="32">+AB56-O56</f>
        <v>43.599999999999909</v>
      </c>
      <c r="AD56" s="75">
        <f>+AC56/O56*100</f>
        <v>4.5312824776553633</v>
      </c>
      <c r="AF56" s="20"/>
    </row>
    <row r="57" spans="2:35" ht="18" customHeight="1" x14ac:dyDescent="0.2">
      <c r="B57" s="25" t="s">
        <v>66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3">
        <f t="shared" si="29"/>
        <v>0</v>
      </c>
      <c r="P57" s="24">
        <f>+P58+P59</f>
        <v>801.3</v>
      </c>
      <c r="Q57" s="24">
        <f t="shared" ref="Q57:U57" si="33">+Q58+Q59</f>
        <v>0</v>
      </c>
      <c r="R57" s="24">
        <f t="shared" si="33"/>
        <v>0</v>
      </c>
      <c r="S57" s="24">
        <f t="shared" si="33"/>
        <v>0</v>
      </c>
      <c r="T57" s="24">
        <f t="shared" si="33"/>
        <v>0</v>
      </c>
      <c r="U57" s="24">
        <f t="shared" si="33"/>
        <v>0.1</v>
      </c>
      <c r="V57" s="24">
        <f>+V58+V59</f>
        <v>0</v>
      </c>
      <c r="W57" s="24">
        <f>+W58+W59</f>
        <v>0</v>
      </c>
      <c r="X57" s="24">
        <f>+X58+X59</f>
        <v>0</v>
      </c>
      <c r="Y57" s="24">
        <f>+Y58+Y59</f>
        <v>0</v>
      </c>
      <c r="Z57" s="24">
        <f>+Z58+Z59</f>
        <v>0</v>
      </c>
      <c r="AA57" s="24">
        <f>+AA58+AA59+AA60</f>
        <v>611.29999999999995</v>
      </c>
      <c r="AB57" s="24">
        <f>+AB58+AB59+AB60</f>
        <v>1412.6999999999998</v>
      </c>
      <c r="AC57" s="76">
        <f t="shared" si="32"/>
        <v>1412.6999999999998</v>
      </c>
      <c r="AD57" s="76">
        <v>0</v>
      </c>
    </row>
    <row r="58" spans="2:35" ht="18" customHeight="1" x14ac:dyDescent="0.2">
      <c r="B58" s="77" t="s">
        <v>67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9">
        <f t="shared" si="29"/>
        <v>0</v>
      </c>
      <c r="P58" s="28">
        <f>+[1]PP!Q93</f>
        <v>801.3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f t="shared" si="30"/>
        <v>801.3</v>
      </c>
      <c r="AC58" s="76">
        <f t="shared" si="32"/>
        <v>801.3</v>
      </c>
      <c r="AD58" s="76">
        <v>0</v>
      </c>
      <c r="AE58" s="43"/>
      <c r="AF58" s="43"/>
      <c r="AG58" s="43"/>
      <c r="AH58" s="43"/>
      <c r="AI58" s="43"/>
    </row>
    <row r="59" spans="2:35" ht="18" customHeight="1" x14ac:dyDescent="0.2">
      <c r="B59" s="78" t="s">
        <v>68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f>SUM(D59:N59)</f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5">
        <v>0.1</v>
      </c>
      <c r="V59" s="75">
        <v>0</v>
      </c>
      <c r="W59" s="75">
        <v>0</v>
      </c>
      <c r="X59" s="75">
        <v>0</v>
      </c>
      <c r="Y59" s="75">
        <v>0</v>
      </c>
      <c r="Z59" s="75">
        <v>0</v>
      </c>
      <c r="AA59" s="75">
        <v>0</v>
      </c>
      <c r="AB59" s="75">
        <f t="shared" si="30"/>
        <v>0.1</v>
      </c>
      <c r="AC59" s="75">
        <f t="shared" si="32"/>
        <v>0.1</v>
      </c>
      <c r="AD59" s="75">
        <v>0</v>
      </c>
    </row>
    <row r="60" spans="2:35" ht="18" customHeight="1" x14ac:dyDescent="0.2">
      <c r="B60" s="77" t="s">
        <v>30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29">
        <f t="shared" si="29"/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611.29999999999995</v>
      </c>
      <c r="AB60" s="27">
        <f t="shared" si="30"/>
        <v>611.29999999999995</v>
      </c>
      <c r="AC60" s="63">
        <f t="shared" si="32"/>
        <v>611.29999999999995</v>
      </c>
      <c r="AD60" s="63">
        <v>0</v>
      </c>
    </row>
    <row r="61" spans="2:35" ht="18" customHeight="1" x14ac:dyDescent="0.2">
      <c r="B61" s="38" t="s">
        <v>69</v>
      </c>
      <c r="C61" s="22">
        <f t="shared" ref="C61:AB61" si="34">+C62+C65</f>
        <v>0</v>
      </c>
      <c r="D61" s="22">
        <f t="shared" si="34"/>
        <v>1743.4</v>
      </c>
      <c r="E61" s="22">
        <f t="shared" si="34"/>
        <v>884.1</v>
      </c>
      <c r="F61" s="22">
        <f t="shared" si="34"/>
        <v>858.4</v>
      </c>
      <c r="G61" s="22">
        <f t="shared" si="34"/>
        <v>855.8</v>
      </c>
      <c r="H61" s="22">
        <f t="shared" si="34"/>
        <v>857.1</v>
      </c>
      <c r="I61" s="22">
        <f t="shared" si="34"/>
        <v>887.7</v>
      </c>
      <c r="J61" s="22">
        <f t="shared" si="34"/>
        <v>861.69999999999993</v>
      </c>
      <c r="K61" s="22">
        <f t="shared" si="34"/>
        <v>855.7</v>
      </c>
      <c r="L61" s="22">
        <f t="shared" si="34"/>
        <v>869.40000000000009</v>
      </c>
      <c r="M61" s="22">
        <f t="shared" si="34"/>
        <v>0.8</v>
      </c>
      <c r="N61" s="22">
        <f t="shared" si="34"/>
        <v>1136.8</v>
      </c>
      <c r="O61" s="22">
        <f t="shared" si="34"/>
        <v>9810.9000000000015</v>
      </c>
      <c r="P61" s="24">
        <f t="shared" si="34"/>
        <v>0</v>
      </c>
      <c r="Q61" s="22">
        <f t="shared" si="34"/>
        <v>0</v>
      </c>
      <c r="R61" s="22">
        <f t="shared" si="34"/>
        <v>826.2</v>
      </c>
      <c r="S61" s="22">
        <f t="shared" si="34"/>
        <v>0</v>
      </c>
      <c r="T61" s="22">
        <f t="shared" si="34"/>
        <v>18.600000000000001</v>
      </c>
      <c r="U61" s="22">
        <f t="shared" si="34"/>
        <v>2.6</v>
      </c>
      <c r="V61" s="22">
        <f t="shared" si="34"/>
        <v>0</v>
      </c>
      <c r="W61" s="22">
        <f t="shared" si="34"/>
        <v>0</v>
      </c>
      <c r="X61" s="22">
        <f t="shared" si="34"/>
        <v>2390.6</v>
      </c>
      <c r="Y61" s="22">
        <f t="shared" si="34"/>
        <v>2415.5</v>
      </c>
      <c r="Z61" s="22">
        <f t="shared" si="34"/>
        <v>2448.6</v>
      </c>
      <c r="AA61" s="22">
        <f t="shared" si="34"/>
        <v>3065.8</v>
      </c>
      <c r="AB61" s="22">
        <f t="shared" si="34"/>
        <v>11167.9</v>
      </c>
      <c r="AC61" s="22">
        <f t="shared" si="32"/>
        <v>1356.9999999999982</v>
      </c>
      <c r="AD61" s="22">
        <f>+AC61/O61*100</f>
        <v>13.83155469936497</v>
      </c>
      <c r="AG61" s="20"/>
    </row>
    <row r="62" spans="2:35" ht="18" customHeight="1" x14ac:dyDescent="0.2">
      <c r="B62" s="80" t="s">
        <v>70</v>
      </c>
      <c r="C62" s="81">
        <v>0</v>
      </c>
      <c r="D62" s="81">
        <f t="shared" ref="D62:AD62" si="35">+D63+D64</f>
        <v>0</v>
      </c>
      <c r="E62" s="81">
        <f t="shared" si="35"/>
        <v>23.7</v>
      </c>
      <c r="F62" s="81">
        <f t="shared" si="35"/>
        <v>1.4</v>
      </c>
      <c r="G62" s="81">
        <f t="shared" si="35"/>
        <v>0</v>
      </c>
      <c r="H62" s="81">
        <f t="shared" si="35"/>
        <v>0</v>
      </c>
      <c r="I62" s="81">
        <f>+I63+I64</f>
        <v>29.7</v>
      </c>
      <c r="J62" s="81">
        <f>+J63+J64</f>
        <v>3.3</v>
      </c>
      <c r="K62" s="81">
        <f>+K63+K64</f>
        <v>1.6</v>
      </c>
      <c r="L62" s="81">
        <f>+L63+L64</f>
        <v>22.2</v>
      </c>
      <c r="M62" s="81">
        <f>+M63+M64</f>
        <v>0.8</v>
      </c>
      <c r="N62" s="81">
        <f t="shared" si="35"/>
        <v>1136.8</v>
      </c>
      <c r="O62" s="81">
        <f t="shared" si="35"/>
        <v>1219.5</v>
      </c>
      <c r="P62" s="82">
        <f t="shared" si="35"/>
        <v>0</v>
      </c>
      <c r="Q62" s="81">
        <f t="shared" si="35"/>
        <v>0</v>
      </c>
      <c r="R62" s="81">
        <f t="shared" si="35"/>
        <v>0</v>
      </c>
      <c r="S62" s="81">
        <f t="shared" si="35"/>
        <v>0</v>
      </c>
      <c r="T62" s="81">
        <f t="shared" si="35"/>
        <v>18.600000000000001</v>
      </c>
      <c r="U62" s="81">
        <f t="shared" si="35"/>
        <v>2.6</v>
      </c>
      <c r="V62" s="81">
        <f t="shared" si="35"/>
        <v>0</v>
      </c>
      <c r="W62" s="81">
        <f t="shared" si="35"/>
        <v>0</v>
      </c>
      <c r="X62" s="81">
        <f t="shared" si="35"/>
        <v>0</v>
      </c>
      <c r="Y62" s="81">
        <f t="shared" si="35"/>
        <v>0</v>
      </c>
      <c r="Z62" s="81">
        <f t="shared" si="35"/>
        <v>13.6</v>
      </c>
      <c r="AA62" s="81">
        <f t="shared" si="35"/>
        <v>1117.1000000000001</v>
      </c>
      <c r="AB62" s="81">
        <f t="shared" si="35"/>
        <v>1151.9000000000001</v>
      </c>
      <c r="AC62" s="81">
        <f t="shared" si="35"/>
        <v>-67.599999999999852</v>
      </c>
      <c r="AD62" s="81">
        <f t="shared" si="35"/>
        <v>-59.428883299139585</v>
      </c>
    </row>
    <row r="63" spans="2:35" ht="18" customHeight="1" x14ac:dyDescent="0.2">
      <c r="B63" s="83" t="s">
        <v>71</v>
      </c>
      <c r="C63" s="27">
        <v>0</v>
      </c>
      <c r="D63" s="27">
        <v>0</v>
      </c>
      <c r="E63" s="27">
        <v>23.7</v>
      </c>
      <c r="F63" s="27">
        <v>1.4</v>
      </c>
      <c r="G63" s="27">
        <v>0</v>
      </c>
      <c r="H63" s="27">
        <v>0</v>
      </c>
      <c r="I63" s="27">
        <v>29.7</v>
      </c>
      <c r="J63" s="27">
        <v>3.3</v>
      </c>
      <c r="K63" s="27">
        <v>1.6</v>
      </c>
      <c r="L63" s="27">
        <v>22.2</v>
      </c>
      <c r="M63" s="27">
        <v>0.8</v>
      </c>
      <c r="N63" s="27">
        <v>0</v>
      </c>
      <c r="O63" s="29">
        <f>SUM(C63:N63)</f>
        <v>82.699999999999989</v>
      </c>
      <c r="P63" s="28">
        <f>+[1]PP!Q98</f>
        <v>0</v>
      </c>
      <c r="Q63" s="27">
        <f>+[1]PP!R98</f>
        <v>0</v>
      </c>
      <c r="R63" s="27">
        <f>+[1]PP!S98</f>
        <v>0</v>
      </c>
      <c r="S63" s="27">
        <f>+[1]PP!T98</f>
        <v>0</v>
      </c>
      <c r="T63" s="27">
        <f>+[1]PP!U98</f>
        <v>18.600000000000001</v>
      </c>
      <c r="U63" s="27">
        <f>+[1]PP!V98</f>
        <v>2.6</v>
      </c>
      <c r="V63" s="27">
        <f>+[1]PP!W98</f>
        <v>0</v>
      </c>
      <c r="W63" s="27">
        <f>+[1]PP!X98</f>
        <v>0</v>
      </c>
      <c r="X63" s="27">
        <f>+[1]PP!Y98</f>
        <v>0</v>
      </c>
      <c r="Y63" s="27">
        <f>+[1]PP!Z98</f>
        <v>0</v>
      </c>
      <c r="Z63" s="27">
        <f>+[1]PP!AA98</f>
        <v>13.6</v>
      </c>
      <c r="AA63" s="27">
        <f>+[1]PP!AB98</f>
        <v>0.2</v>
      </c>
      <c r="AB63" s="27">
        <f>SUM(P63:AA63)</f>
        <v>35.000000000000007</v>
      </c>
      <c r="AC63" s="27">
        <f t="shared" ref="AC63:AC97" si="36">+AB63-O63</f>
        <v>-47.699999999999982</v>
      </c>
      <c r="AD63" s="27">
        <f>+AC63/O63*100</f>
        <v>-57.678355501813769</v>
      </c>
    </row>
    <row r="64" spans="2:35" ht="18" customHeight="1" x14ac:dyDescent="0.2">
      <c r="B64" s="83" t="s">
        <v>72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1136.8</v>
      </c>
      <c r="O64" s="29">
        <f>SUM(C64:N64)</f>
        <v>1136.8</v>
      </c>
      <c r="P64" s="28">
        <f>+[1]PP!Q99</f>
        <v>0</v>
      </c>
      <c r="Q64" s="27">
        <f>+[1]PP!R99</f>
        <v>0</v>
      </c>
      <c r="R64" s="27">
        <f>+[1]PP!S99</f>
        <v>0</v>
      </c>
      <c r="S64" s="27">
        <f>+[1]PP!T99</f>
        <v>0</v>
      </c>
      <c r="T64" s="27">
        <f>+[1]PP!U99</f>
        <v>0</v>
      </c>
      <c r="U64" s="27">
        <f>+[1]PP!V99</f>
        <v>0</v>
      </c>
      <c r="V64" s="27">
        <f>+[1]PP!W99</f>
        <v>0</v>
      </c>
      <c r="W64" s="27">
        <f>+[1]PP!X99</f>
        <v>0</v>
      </c>
      <c r="X64" s="27">
        <f>+[1]PP!Y99</f>
        <v>0</v>
      </c>
      <c r="Y64" s="27">
        <f>+[1]PP!Z99</f>
        <v>0</v>
      </c>
      <c r="Z64" s="27">
        <f>+[1]PP!AA99</f>
        <v>0</v>
      </c>
      <c r="AA64" s="27">
        <f>+[1]PP!AB99</f>
        <v>1116.9000000000001</v>
      </c>
      <c r="AB64" s="27">
        <f>SUM(P64:AA64)</f>
        <v>1116.9000000000001</v>
      </c>
      <c r="AC64" s="27">
        <f t="shared" si="36"/>
        <v>-19.899999999999864</v>
      </c>
      <c r="AD64" s="27">
        <f>+AC64/O64*100</f>
        <v>-1.7505277973258151</v>
      </c>
    </row>
    <row r="65" spans="2:32" ht="18" customHeight="1" x14ac:dyDescent="0.2">
      <c r="B65" s="84" t="s">
        <v>73</v>
      </c>
      <c r="C65" s="27">
        <v>0</v>
      </c>
      <c r="D65" s="27">
        <v>1743.4</v>
      </c>
      <c r="E65" s="27">
        <v>860.4</v>
      </c>
      <c r="F65" s="27">
        <v>857</v>
      </c>
      <c r="G65" s="27">
        <v>855.8</v>
      </c>
      <c r="H65" s="27">
        <v>857.1</v>
      </c>
      <c r="I65" s="27">
        <v>858</v>
      </c>
      <c r="J65" s="27">
        <v>858.4</v>
      </c>
      <c r="K65" s="27">
        <v>854.1</v>
      </c>
      <c r="L65" s="27">
        <v>847.2</v>
      </c>
      <c r="M65" s="27">
        <v>0</v>
      </c>
      <c r="N65" s="27">
        <v>0</v>
      </c>
      <c r="O65" s="29">
        <f>SUM(C65:N65)</f>
        <v>8591.4000000000015</v>
      </c>
      <c r="P65" s="28">
        <f>+[1]PP!Q100</f>
        <v>0</v>
      </c>
      <c r="Q65" s="27">
        <f>+[1]PP!R100</f>
        <v>0</v>
      </c>
      <c r="R65" s="27">
        <f>+[1]PP!S100</f>
        <v>826.2</v>
      </c>
      <c r="S65" s="27">
        <f>+[1]PP!T100</f>
        <v>0</v>
      </c>
      <c r="T65" s="27">
        <f>+[1]PP!U100</f>
        <v>0</v>
      </c>
      <c r="U65" s="27">
        <f>+[1]PP!V100</f>
        <v>0</v>
      </c>
      <c r="V65" s="27">
        <f>+[1]PP!W100</f>
        <v>0</v>
      </c>
      <c r="W65" s="27">
        <f>+[1]PP!X100</f>
        <v>0</v>
      </c>
      <c r="X65" s="27">
        <f>+[1]PP!Y100</f>
        <v>2390.6</v>
      </c>
      <c r="Y65" s="27">
        <f>+[1]PP!Z100</f>
        <v>2415.5</v>
      </c>
      <c r="Z65" s="27">
        <f>+[1]PP!AA100</f>
        <v>2435</v>
      </c>
      <c r="AA65" s="27">
        <f>+[1]PP!AB100</f>
        <v>1948.7</v>
      </c>
      <c r="AB65" s="27">
        <f>SUM(P65:AA65)</f>
        <v>10016</v>
      </c>
      <c r="AC65" s="27">
        <f t="shared" si="36"/>
        <v>1424.5999999999985</v>
      </c>
      <c r="AD65" s="27">
        <f t="shared" ref="AD65:AD71" si="37">+AC65/O65*100</f>
        <v>16.581697977046794</v>
      </c>
      <c r="AF65" s="20"/>
    </row>
    <row r="66" spans="2:32" ht="21" customHeight="1" x14ac:dyDescent="0.2">
      <c r="B66" s="85" t="s">
        <v>74</v>
      </c>
      <c r="C66" s="86">
        <f t="shared" ref="C66:AB66" si="38">+C61+C8</f>
        <v>3224.7000000000007</v>
      </c>
      <c r="D66" s="86">
        <f t="shared" si="38"/>
        <v>3277.4</v>
      </c>
      <c r="E66" s="86">
        <f t="shared" si="38"/>
        <v>2982.7</v>
      </c>
      <c r="F66" s="86">
        <f t="shared" si="38"/>
        <v>2421.2999999999997</v>
      </c>
      <c r="G66" s="86">
        <f t="shared" si="38"/>
        <v>2716.1</v>
      </c>
      <c r="H66" s="86">
        <f t="shared" si="38"/>
        <v>3506.4999999999995</v>
      </c>
      <c r="I66" s="86">
        <f t="shared" si="38"/>
        <v>3032.8999999999996</v>
      </c>
      <c r="J66" s="86">
        <f t="shared" si="38"/>
        <v>3355.4</v>
      </c>
      <c r="K66" s="86">
        <f t="shared" si="38"/>
        <v>3820.3</v>
      </c>
      <c r="L66" s="86">
        <f t="shared" si="38"/>
        <v>3485.5</v>
      </c>
      <c r="M66" s="86">
        <f t="shared" si="38"/>
        <v>5195.2</v>
      </c>
      <c r="N66" s="86">
        <f t="shared" si="38"/>
        <v>3882.3</v>
      </c>
      <c r="O66" s="86">
        <f t="shared" si="38"/>
        <v>40900.299999999996</v>
      </c>
      <c r="P66" s="86">
        <f t="shared" si="38"/>
        <v>5961.3</v>
      </c>
      <c r="Q66" s="87">
        <f t="shared" si="38"/>
        <v>3205.5</v>
      </c>
      <c r="R66" s="86">
        <f t="shared" si="38"/>
        <v>4053.3</v>
      </c>
      <c r="S66" s="86">
        <f t="shared" si="38"/>
        <v>2626.2</v>
      </c>
      <c r="T66" s="86">
        <f t="shared" si="38"/>
        <v>3201.9</v>
      </c>
      <c r="U66" s="86">
        <f t="shared" si="38"/>
        <v>5453.5</v>
      </c>
      <c r="V66" s="86">
        <f t="shared" si="38"/>
        <v>3083.7</v>
      </c>
      <c r="W66" s="86">
        <f t="shared" si="38"/>
        <v>7389.6999999999989</v>
      </c>
      <c r="X66" s="86">
        <f t="shared" si="38"/>
        <v>6031.7999999999993</v>
      </c>
      <c r="Y66" s="86">
        <f t="shared" si="38"/>
        <v>6219</v>
      </c>
      <c r="Z66" s="86">
        <f t="shared" si="38"/>
        <v>6138.9</v>
      </c>
      <c r="AA66" s="86">
        <f t="shared" si="38"/>
        <v>14085.2</v>
      </c>
      <c r="AB66" s="86">
        <f t="shared" si="38"/>
        <v>67450</v>
      </c>
      <c r="AC66" s="86">
        <f t="shared" si="36"/>
        <v>26549.700000000004</v>
      </c>
      <c r="AD66" s="88">
        <f t="shared" si="37"/>
        <v>64.913215795483183</v>
      </c>
      <c r="AE66" s="20"/>
    </row>
    <row r="67" spans="2:32" ht="18" customHeight="1" x14ac:dyDescent="0.2">
      <c r="B67" s="21" t="s">
        <v>75</v>
      </c>
      <c r="C67" s="22">
        <f>+[1]PP!D102</f>
        <v>108.6</v>
      </c>
      <c r="D67" s="22">
        <f>+[1]PP!E102</f>
        <v>6</v>
      </c>
      <c r="E67" s="22">
        <f>+[1]PP!F102</f>
        <v>12.2</v>
      </c>
      <c r="F67" s="22">
        <f>+[1]PP!G102</f>
        <v>47.7</v>
      </c>
      <c r="G67" s="22">
        <f>+[1]PP!H102</f>
        <v>1.4</v>
      </c>
      <c r="H67" s="22">
        <f>+[1]PP!I102</f>
        <v>14.3</v>
      </c>
      <c r="I67" s="22">
        <f>+[1]PP!J102</f>
        <v>149.9</v>
      </c>
      <c r="J67" s="22">
        <f>+[1]PP!K102</f>
        <v>78.8</v>
      </c>
      <c r="K67" s="22">
        <f>+[1]PP!L102</f>
        <v>0.1</v>
      </c>
      <c r="L67" s="22">
        <f>+[1]PP!M102</f>
        <v>17.7</v>
      </c>
      <c r="M67" s="22">
        <f>+[1]PP!N102</f>
        <v>87</v>
      </c>
      <c r="N67" s="22">
        <f>+[1]PP!O102</f>
        <v>372.2</v>
      </c>
      <c r="O67" s="23">
        <f>+[1]PP!P102</f>
        <v>895.90000000000009</v>
      </c>
      <c r="P67" s="24">
        <f>+[1]PP!Q102</f>
        <v>335.8</v>
      </c>
      <c r="Q67" s="24">
        <f>+[1]PP!R102</f>
        <v>3.9</v>
      </c>
      <c r="R67" s="22">
        <f>+[1]PP!S102</f>
        <v>45.4</v>
      </c>
      <c r="S67" s="22">
        <f>+[1]PP!T102</f>
        <v>12.1</v>
      </c>
      <c r="T67" s="22">
        <f>+[1]PP!U102</f>
        <v>151.6</v>
      </c>
      <c r="U67" s="22">
        <f>+[1]PP!V102</f>
        <v>18.899999999999999</v>
      </c>
      <c r="V67" s="22">
        <f>+[1]PP!W102</f>
        <v>23.3</v>
      </c>
      <c r="W67" s="22">
        <f>+[1]PP!X102</f>
        <v>7.9</v>
      </c>
      <c r="X67" s="22">
        <f>+[1]PP!Y102</f>
        <v>1.3</v>
      </c>
      <c r="Y67" s="22">
        <f>+[1]PP!Z102</f>
        <v>111.2</v>
      </c>
      <c r="Z67" s="22">
        <f>+[1]PP!AA102</f>
        <v>273</v>
      </c>
      <c r="AA67" s="22">
        <f>+[1]PP!AB102</f>
        <v>161.4</v>
      </c>
      <c r="AB67" s="22">
        <f>SUM(P67:AA67)</f>
        <v>1145.8</v>
      </c>
      <c r="AC67" s="22">
        <f t="shared" si="36"/>
        <v>249.89999999999986</v>
      </c>
      <c r="AD67" s="23">
        <f t="shared" si="37"/>
        <v>27.89373814041744</v>
      </c>
    </row>
    <row r="68" spans="2:32" ht="18" customHeight="1" x14ac:dyDescent="0.2">
      <c r="B68" s="21" t="s">
        <v>76</v>
      </c>
      <c r="C68" s="89">
        <f t="shared" ref="C68:AB68" si="39">+C72+C69+C84</f>
        <v>148892.4</v>
      </c>
      <c r="D68" s="89">
        <f t="shared" si="39"/>
        <v>9276</v>
      </c>
      <c r="E68" s="89">
        <f t="shared" si="39"/>
        <v>2035.5</v>
      </c>
      <c r="F68" s="89">
        <f t="shared" si="39"/>
        <v>6166.7</v>
      </c>
      <c r="G68" s="89">
        <f t="shared" si="39"/>
        <v>266.3</v>
      </c>
      <c r="H68" s="89">
        <f t="shared" si="39"/>
        <v>24674.200000000004</v>
      </c>
      <c r="I68" s="89">
        <f>+I72+I69+I84</f>
        <v>13591.3</v>
      </c>
      <c r="J68" s="89">
        <f>+J72+J69+J84</f>
        <v>521.40000000000009</v>
      </c>
      <c r="K68" s="89">
        <f>+K72+K69+K84</f>
        <v>1582.9</v>
      </c>
      <c r="L68" s="89">
        <f>+L72+L69+L84</f>
        <v>2107.5</v>
      </c>
      <c r="M68" s="89">
        <f>+M72+M69+M84</f>
        <v>826.5</v>
      </c>
      <c r="N68" s="89">
        <f t="shared" si="39"/>
        <v>19695.5</v>
      </c>
      <c r="O68" s="89">
        <f t="shared" si="39"/>
        <v>229636.2</v>
      </c>
      <c r="P68" s="90">
        <f t="shared" si="39"/>
        <v>17912.2</v>
      </c>
      <c r="Q68" s="89">
        <f t="shared" si="39"/>
        <v>135220.4</v>
      </c>
      <c r="R68" s="89">
        <f t="shared" si="39"/>
        <v>825.9</v>
      </c>
      <c r="S68" s="89">
        <f t="shared" si="39"/>
        <v>228.9</v>
      </c>
      <c r="T68" s="89">
        <f t="shared" si="39"/>
        <v>183.6</v>
      </c>
      <c r="U68" s="89">
        <f t="shared" si="39"/>
        <v>82719.599999999991</v>
      </c>
      <c r="V68" s="89">
        <f>+V72+V69+V84</f>
        <v>4319.3999999999996</v>
      </c>
      <c r="W68" s="89">
        <f>+W72+W69+W84</f>
        <v>212.5</v>
      </c>
      <c r="X68" s="89">
        <f>+X72+X69+X84</f>
        <v>32301</v>
      </c>
      <c r="Y68" s="89">
        <f>+Y72+Y69+Y84</f>
        <v>1109</v>
      </c>
      <c r="Z68" s="89">
        <f>+Z72+Z69+Z84</f>
        <v>1540.3</v>
      </c>
      <c r="AA68" s="89">
        <f t="shared" si="39"/>
        <v>3401.1</v>
      </c>
      <c r="AB68" s="89">
        <f t="shared" si="39"/>
        <v>279973.90000000002</v>
      </c>
      <c r="AC68" s="89">
        <f t="shared" si="36"/>
        <v>50337.700000000012</v>
      </c>
      <c r="AD68" s="91">
        <f t="shared" si="37"/>
        <v>21.920629238769848</v>
      </c>
      <c r="AE68" s="20"/>
    </row>
    <row r="69" spans="2:32" ht="18" customHeight="1" x14ac:dyDescent="0.2">
      <c r="B69" s="92" t="s">
        <v>77</v>
      </c>
      <c r="C69" s="93">
        <f>+C70+C71</f>
        <v>0</v>
      </c>
      <c r="D69" s="93">
        <f>+D70+D71</f>
        <v>36.1</v>
      </c>
      <c r="E69" s="93">
        <f>+E70+E71</f>
        <v>43.4</v>
      </c>
      <c r="F69" s="93">
        <f>+F70+F71</f>
        <v>0</v>
      </c>
      <c r="G69" s="93">
        <f t="shared" ref="G69:AB69" si="40">+G70+G71</f>
        <v>116.9</v>
      </c>
      <c r="H69" s="93">
        <f t="shared" si="40"/>
        <v>8.4</v>
      </c>
      <c r="I69" s="93">
        <f t="shared" si="40"/>
        <v>0</v>
      </c>
      <c r="J69" s="93">
        <f t="shared" si="40"/>
        <v>200.8</v>
      </c>
      <c r="K69" s="93">
        <f t="shared" si="40"/>
        <v>29.5</v>
      </c>
      <c r="L69" s="93">
        <f t="shared" si="40"/>
        <v>126</v>
      </c>
      <c r="M69" s="93">
        <f t="shared" si="40"/>
        <v>0</v>
      </c>
      <c r="N69" s="93">
        <f t="shared" si="40"/>
        <v>0</v>
      </c>
      <c r="O69" s="93">
        <f t="shared" si="40"/>
        <v>561.1</v>
      </c>
      <c r="P69" s="94">
        <f t="shared" si="40"/>
        <v>149.5</v>
      </c>
      <c r="Q69" s="93">
        <f t="shared" si="40"/>
        <v>224.3</v>
      </c>
      <c r="R69" s="93">
        <f t="shared" si="40"/>
        <v>11.4</v>
      </c>
      <c r="S69" s="93">
        <f t="shared" si="40"/>
        <v>121.7</v>
      </c>
      <c r="T69" s="93">
        <f t="shared" si="40"/>
        <v>8.6999999999999993</v>
      </c>
      <c r="U69" s="93">
        <f t="shared" si="40"/>
        <v>0</v>
      </c>
      <c r="V69" s="93">
        <f t="shared" si="40"/>
        <v>27.5</v>
      </c>
      <c r="W69" s="93">
        <f t="shared" si="40"/>
        <v>27.9</v>
      </c>
      <c r="X69" s="93">
        <f t="shared" si="40"/>
        <v>53.7</v>
      </c>
      <c r="Y69" s="93">
        <f t="shared" si="40"/>
        <v>117.4</v>
      </c>
      <c r="Z69" s="93">
        <f t="shared" si="40"/>
        <v>0</v>
      </c>
      <c r="AA69" s="93">
        <f t="shared" si="40"/>
        <v>0</v>
      </c>
      <c r="AB69" s="93">
        <f t="shared" si="40"/>
        <v>742.1</v>
      </c>
      <c r="AC69" s="93">
        <f t="shared" si="36"/>
        <v>181</v>
      </c>
      <c r="AD69" s="95">
        <f t="shared" si="37"/>
        <v>32.258064516129032</v>
      </c>
    </row>
    <row r="70" spans="2:32" ht="18" customHeight="1" x14ac:dyDescent="0.2">
      <c r="B70" s="96" t="s">
        <v>78</v>
      </c>
      <c r="C70" s="97">
        <f>+[1]PP!D105</f>
        <v>0</v>
      </c>
      <c r="D70" s="97">
        <f>+[1]PP!E105</f>
        <v>36.1</v>
      </c>
      <c r="E70" s="97">
        <f>+[1]PP!F105</f>
        <v>43.4</v>
      </c>
      <c r="F70" s="97">
        <f>+[1]PP!G105</f>
        <v>0</v>
      </c>
      <c r="G70" s="97">
        <f>+[1]PP!H105</f>
        <v>116.9</v>
      </c>
      <c r="H70" s="97">
        <f>+[1]PP!I105</f>
        <v>8.4</v>
      </c>
      <c r="I70" s="97">
        <f>+[1]PP!J105</f>
        <v>0</v>
      </c>
      <c r="J70" s="97">
        <f>+[1]PP!K105</f>
        <v>66</v>
      </c>
      <c r="K70" s="97">
        <f>+[1]PP!L105</f>
        <v>29.5</v>
      </c>
      <c r="L70" s="97">
        <f>+[1]PP!M105</f>
        <v>126</v>
      </c>
      <c r="M70" s="97">
        <f>+[1]PP!N105</f>
        <v>0</v>
      </c>
      <c r="N70" s="97">
        <f>+[1]PP!O105</f>
        <v>0</v>
      </c>
      <c r="O70" s="98">
        <f>SUM(C70:N70)</f>
        <v>426.3</v>
      </c>
      <c r="P70" s="99">
        <f>+[1]PP!Q105</f>
        <v>0</v>
      </c>
      <c r="Q70" s="97">
        <f>+[1]PP!R105</f>
        <v>32.200000000000003</v>
      </c>
      <c r="R70" s="97">
        <f>+[1]PP!S105</f>
        <v>0</v>
      </c>
      <c r="S70" s="97">
        <f>+[1]PP!T105</f>
        <v>121.7</v>
      </c>
      <c r="T70" s="97">
        <f>+[1]PP!U105</f>
        <v>8.6999999999999993</v>
      </c>
      <c r="U70" s="97">
        <f>+[1]PP!V105</f>
        <v>0</v>
      </c>
      <c r="V70" s="97">
        <f>+[1]PP!W105</f>
        <v>27.5</v>
      </c>
      <c r="W70" s="97">
        <f>+[1]PP!X105</f>
        <v>27.9</v>
      </c>
      <c r="X70" s="97">
        <f>+[1]PP!Y105</f>
        <v>53.7</v>
      </c>
      <c r="Y70" s="97">
        <f>+[1]PP!Z105</f>
        <v>117.4</v>
      </c>
      <c r="Z70" s="97">
        <f>+[1]PP!AA105</f>
        <v>0</v>
      </c>
      <c r="AA70" s="97">
        <f>+[1]PP!AB105</f>
        <v>0</v>
      </c>
      <c r="AB70" s="97">
        <f>SUM(P70:AA70)</f>
        <v>389.1</v>
      </c>
      <c r="AC70" s="97">
        <f t="shared" si="36"/>
        <v>-37.199999999999989</v>
      </c>
      <c r="AD70" s="98">
        <f t="shared" si="37"/>
        <v>-8.726249120337787</v>
      </c>
    </row>
    <row r="71" spans="2:32" ht="18" customHeight="1" x14ac:dyDescent="0.2">
      <c r="B71" s="96" t="s">
        <v>79</v>
      </c>
      <c r="C71" s="97">
        <f>+[1]PP!D106</f>
        <v>0</v>
      </c>
      <c r="D71" s="97">
        <f>+[1]PP!E106</f>
        <v>0</v>
      </c>
      <c r="E71" s="97">
        <f>+[1]PP!F106</f>
        <v>0</v>
      </c>
      <c r="F71" s="97">
        <f>+[1]PP!G106</f>
        <v>0</v>
      </c>
      <c r="G71" s="97">
        <f>+[1]PP!H106</f>
        <v>0</v>
      </c>
      <c r="H71" s="97">
        <f>+[1]PP!I106</f>
        <v>0</v>
      </c>
      <c r="I71" s="97">
        <f>+[1]PP!J106</f>
        <v>0</v>
      </c>
      <c r="J71" s="97">
        <f>+[1]PP!K106</f>
        <v>134.80000000000001</v>
      </c>
      <c r="K71" s="97">
        <f>+[1]PP!L106</f>
        <v>0</v>
      </c>
      <c r="L71" s="97">
        <f>+[1]PP!M106</f>
        <v>0</v>
      </c>
      <c r="M71" s="97">
        <f>+[1]PP!N106</f>
        <v>0</v>
      </c>
      <c r="N71" s="97">
        <f>+[1]PP!O106</f>
        <v>0</v>
      </c>
      <c r="O71" s="98">
        <f>SUM(C71:N71)</f>
        <v>134.80000000000001</v>
      </c>
      <c r="P71" s="99">
        <f>+[1]PP!Q106</f>
        <v>149.5</v>
      </c>
      <c r="Q71" s="97">
        <f>+[1]PP!R106</f>
        <v>192.1</v>
      </c>
      <c r="R71" s="97">
        <f>+[1]PP!S106</f>
        <v>11.4</v>
      </c>
      <c r="S71" s="97">
        <f>+[1]PP!T106</f>
        <v>0</v>
      </c>
      <c r="T71" s="97">
        <f>+[1]PP!U106</f>
        <v>0</v>
      </c>
      <c r="U71" s="97">
        <f>+[1]PP!V106</f>
        <v>0</v>
      </c>
      <c r="V71" s="97">
        <f>+[1]PP!W106</f>
        <v>0</v>
      </c>
      <c r="W71" s="97">
        <f>+[1]PP!X106</f>
        <v>0</v>
      </c>
      <c r="X71" s="97">
        <f>+[1]PP!Y106</f>
        <v>0</v>
      </c>
      <c r="Y71" s="97">
        <f>+[1]PP!Z106</f>
        <v>0</v>
      </c>
      <c r="Z71" s="97">
        <f>+[1]PP!AA106</f>
        <v>0</v>
      </c>
      <c r="AA71" s="97">
        <f>+[1]PP!AB106</f>
        <v>0</v>
      </c>
      <c r="AB71" s="97">
        <f>SUM(P71:AA71)</f>
        <v>353</v>
      </c>
      <c r="AC71" s="97">
        <f t="shared" si="36"/>
        <v>218.2</v>
      </c>
      <c r="AD71" s="98">
        <f t="shared" si="37"/>
        <v>161.86943620178042</v>
      </c>
    </row>
    <row r="72" spans="2:32" ht="18" customHeight="1" x14ac:dyDescent="0.2">
      <c r="B72" s="92" t="s">
        <v>80</v>
      </c>
      <c r="C72" s="93">
        <f>+C73+C75</f>
        <v>144914.1</v>
      </c>
      <c r="D72" s="93">
        <f>+D73+D75</f>
        <v>7149.4000000000005</v>
      </c>
      <c r="E72" s="93">
        <f>+E73+E75</f>
        <v>1992.1</v>
      </c>
      <c r="F72" s="93">
        <f>+F73+F75</f>
        <v>5016.2</v>
      </c>
      <c r="G72" s="93">
        <f t="shared" ref="G72:AA72" si="41">+G73+G75</f>
        <v>149.4</v>
      </c>
      <c r="H72" s="93">
        <f t="shared" si="41"/>
        <v>24527.9</v>
      </c>
      <c r="I72" s="93">
        <f t="shared" si="41"/>
        <v>13591.3</v>
      </c>
      <c r="J72" s="93">
        <f t="shared" si="41"/>
        <v>320.60000000000002</v>
      </c>
      <c r="K72" s="93">
        <f t="shared" si="41"/>
        <v>1553.4</v>
      </c>
      <c r="L72" s="93">
        <f t="shared" si="41"/>
        <v>1981.5</v>
      </c>
      <c r="M72" s="93">
        <f t="shared" si="41"/>
        <v>826.5</v>
      </c>
      <c r="N72" s="93">
        <f t="shared" si="41"/>
        <v>19695.5</v>
      </c>
      <c r="O72" s="93">
        <f t="shared" si="41"/>
        <v>221717.9</v>
      </c>
      <c r="P72" s="94">
        <f t="shared" si="41"/>
        <v>17762.7</v>
      </c>
      <c r="Q72" s="93">
        <f t="shared" si="41"/>
        <v>134996.1</v>
      </c>
      <c r="R72" s="93">
        <f t="shared" si="41"/>
        <v>814.5</v>
      </c>
      <c r="S72" s="93">
        <f t="shared" si="41"/>
        <v>107.2</v>
      </c>
      <c r="T72" s="93">
        <f t="shared" si="41"/>
        <v>174.9</v>
      </c>
      <c r="U72" s="93">
        <f t="shared" si="41"/>
        <v>82159.399999999994</v>
      </c>
      <c r="V72" s="93">
        <f t="shared" si="41"/>
        <v>4291.8999999999996</v>
      </c>
      <c r="W72" s="93">
        <f t="shared" si="41"/>
        <v>184.6</v>
      </c>
      <c r="X72" s="93">
        <f t="shared" si="41"/>
        <v>31675.1</v>
      </c>
      <c r="Y72" s="93">
        <f t="shared" si="41"/>
        <v>991.6</v>
      </c>
      <c r="Z72" s="93">
        <f t="shared" si="41"/>
        <v>1540.3</v>
      </c>
      <c r="AA72" s="93">
        <f t="shared" si="41"/>
        <v>3401.1</v>
      </c>
      <c r="AB72" s="93">
        <f>+AB73+AB75</f>
        <v>278099.40000000002</v>
      </c>
      <c r="AC72" s="93">
        <f t="shared" si="36"/>
        <v>56381.500000000029</v>
      </c>
      <c r="AD72" s="98">
        <f>+AC72/O72*100</f>
        <v>25.429385719420956</v>
      </c>
    </row>
    <row r="73" spans="2:32" ht="18" customHeight="1" x14ac:dyDescent="0.2">
      <c r="B73" s="100" t="s">
        <v>81</v>
      </c>
      <c r="C73" s="101">
        <f t="shared" ref="C73:AB73" si="42">+C74</f>
        <v>0</v>
      </c>
      <c r="D73" s="101">
        <f t="shared" si="42"/>
        <v>0</v>
      </c>
      <c r="E73" s="101">
        <f t="shared" si="42"/>
        <v>0</v>
      </c>
      <c r="F73" s="101">
        <f t="shared" si="42"/>
        <v>0</v>
      </c>
      <c r="G73" s="101">
        <f t="shared" si="42"/>
        <v>0</v>
      </c>
      <c r="H73" s="101">
        <f t="shared" si="42"/>
        <v>0</v>
      </c>
      <c r="I73" s="101">
        <f t="shared" si="42"/>
        <v>0</v>
      </c>
      <c r="J73" s="101">
        <f t="shared" si="42"/>
        <v>0</v>
      </c>
      <c r="K73" s="101">
        <f t="shared" si="42"/>
        <v>0</v>
      </c>
      <c r="L73" s="101">
        <f t="shared" si="42"/>
        <v>0</v>
      </c>
      <c r="M73" s="101">
        <f t="shared" si="42"/>
        <v>0</v>
      </c>
      <c r="N73" s="101">
        <f t="shared" si="42"/>
        <v>0</v>
      </c>
      <c r="O73" s="101">
        <f t="shared" si="42"/>
        <v>0</v>
      </c>
      <c r="P73" s="102">
        <f t="shared" si="42"/>
        <v>0</v>
      </c>
      <c r="Q73" s="101">
        <f t="shared" si="42"/>
        <v>0</v>
      </c>
      <c r="R73" s="101">
        <f t="shared" si="42"/>
        <v>0</v>
      </c>
      <c r="S73" s="101">
        <f t="shared" si="42"/>
        <v>0</v>
      </c>
      <c r="T73" s="101">
        <f t="shared" si="42"/>
        <v>0</v>
      </c>
      <c r="U73" s="101">
        <f t="shared" si="42"/>
        <v>0</v>
      </c>
      <c r="V73" s="101">
        <f t="shared" si="42"/>
        <v>0</v>
      </c>
      <c r="W73" s="101">
        <f t="shared" si="42"/>
        <v>0</v>
      </c>
      <c r="X73" s="101">
        <f t="shared" si="42"/>
        <v>0</v>
      </c>
      <c r="Y73" s="101">
        <f t="shared" si="42"/>
        <v>0</v>
      </c>
      <c r="Z73" s="101">
        <f t="shared" si="42"/>
        <v>0</v>
      </c>
      <c r="AA73" s="101">
        <f t="shared" si="42"/>
        <v>0</v>
      </c>
      <c r="AB73" s="101">
        <f t="shared" si="42"/>
        <v>0</v>
      </c>
      <c r="AC73" s="81">
        <f t="shared" si="36"/>
        <v>0</v>
      </c>
      <c r="AD73" s="103">
        <v>0</v>
      </c>
    </row>
    <row r="74" spans="2:32" ht="18" customHeight="1" x14ac:dyDescent="0.2">
      <c r="B74" s="30" t="s">
        <v>82</v>
      </c>
      <c r="C74" s="97">
        <f>+[1]PP!D109</f>
        <v>0</v>
      </c>
      <c r="D74" s="97">
        <f>+[1]PP!E109</f>
        <v>0</v>
      </c>
      <c r="E74" s="97">
        <f>+[1]PP!F109</f>
        <v>0</v>
      </c>
      <c r="F74" s="97">
        <f>+[1]PP!G109</f>
        <v>0</v>
      </c>
      <c r="G74" s="97">
        <f>+[1]PP!H109</f>
        <v>0</v>
      </c>
      <c r="H74" s="97">
        <f>+[1]PP!I109</f>
        <v>0</v>
      </c>
      <c r="I74" s="97">
        <f>+[1]PP!J109</f>
        <v>0</v>
      </c>
      <c r="J74" s="97">
        <f>+[1]PP!K109</f>
        <v>0</v>
      </c>
      <c r="K74" s="97">
        <f>+[1]PP!L109</f>
        <v>0</v>
      </c>
      <c r="L74" s="97">
        <f>+[1]PP!M109</f>
        <v>0</v>
      </c>
      <c r="M74" s="97">
        <f>+[1]PP!N109</f>
        <v>0</v>
      </c>
      <c r="N74" s="97">
        <f>+[1]PP!O109</f>
        <v>0</v>
      </c>
      <c r="O74" s="98">
        <f>SUM(C74:N74)</f>
        <v>0</v>
      </c>
      <c r="P74" s="99">
        <f>+[1]PP!Q109</f>
        <v>0</v>
      </c>
      <c r="Q74" s="97">
        <f>+[1]PP!R109</f>
        <v>0</v>
      </c>
      <c r="R74" s="97">
        <f>+[1]PP!S109</f>
        <v>0</v>
      </c>
      <c r="S74" s="97">
        <f>+[1]PP!T109</f>
        <v>0</v>
      </c>
      <c r="T74" s="97">
        <f>+[1]PP!U109</f>
        <v>0</v>
      </c>
      <c r="U74" s="97">
        <f>+[1]PP!V109</f>
        <v>0</v>
      </c>
      <c r="V74" s="97">
        <f>+[1]PP!W109</f>
        <v>0</v>
      </c>
      <c r="W74" s="97">
        <f>+[1]PP!X109</f>
        <v>0</v>
      </c>
      <c r="X74" s="97">
        <f>+[1]PP!Y109</f>
        <v>0</v>
      </c>
      <c r="Y74" s="97">
        <f>+[1]PP!Z109</f>
        <v>0</v>
      </c>
      <c r="Z74" s="97">
        <f>+[1]PP!AA109</f>
        <v>0</v>
      </c>
      <c r="AA74" s="97">
        <f>+[1]PP!AB109</f>
        <v>0</v>
      </c>
      <c r="AB74" s="97">
        <f>SUM(P74:AA74)</f>
        <v>0</v>
      </c>
      <c r="AC74" s="27">
        <f t="shared" si="36"/>
        <v>0</v>
      </c>
      <c r="AD74" s="103">
        <v>0</v>
      </c>
    </row>
    <row r="75" spans="2:32" ht="18" customHeight="1" x14ac:dyDescent="0.2">
      <c r="B75" s="100" t="s">
        <v>83</v>
      </c>
      <c r="C75" s="101">
        <f>+C78+C81</f>
        <v>144914.1</v>
      </c>
      <c r="D75" s="101">
        <f>+D78+D81</f>
        <v>7149.4000000000005</v>
      </c>
      <c r="E75" s="101">
        <f>+E78+E81</f>
        <v>1992.1</v>
      </c>
      <c r="F75" s="101">
        <f>+F78+F81</f>
        <v>5016.2</v>
      </c>
      <c r="G75" s="101">
        <f t="shared" ref="G75:AB75" si="43">+G78+G81</f>
        <v>149.4</v>
      </c>
      <c r="H75" s="101">
        <f t="shared" si="43"/>
        <v>24527.9</v>
      </c>
      <c r="I75" s="101">
        <f t="shared" si="43"/>
        <v>13591.3</v>
      </c>
      <c r="J75" s="101">
        <f t="shared" si="43"/>
        <v>320.60000000000002</v>
      </c>
      <c r="K75" s="101">
        <f t="shared" si="43"/>
        <v>1553.4</v>
      </c>
      <c r="L75" s="101">
        <f t="shared" si="43"/>
        <v>1981.5</v>
      </c>
      <c r="M75" s="101">
        <f t="shared" si="43"/>
        <v>826.5</v>
      </c>
      <c r="N75" s="101">
        <f t="shared" si="43"/>
        <v>19695.5</v>
      </c>
      <c r="O75" s="101">
        <f t="shared" si="43"/>
        <v>221717.9</v>
      </c>
      <c r="P75" s="102">
        <f t="shared" si="43"/>
        <v>17762.7</v>
      </c>
      <c r="Q75" s="101">
        <f t="shared" si="43"/>
        <v>134996.1</v>
      </c>
      <c r="R75" s="101">
        <f t="shared" si="43"/>
        <v>814.5</v>
      </c>
      <c r="S75" s="101">
        <f t="shared" si="43"/>
        <v>107.2</v>
      </c>
      <c r="T75" s="101">
        <f t="shared" si="43"/>
        <v>174.9</v>
      </c>
      <c r="U75" s="101">
        <f t="shared" si="43"/>
        <v>82159.399999999994</v>
      </c>
      <c r="V75" s="101">
        <f t="shared" si="43"/>
        <v>4291.8999999999996</v>
      </c>
      <c r="W75" s="101">
        <f t="shared" si="43"/>
        <v>184.6</v>
      </c>
      <c r="X75" s="101">
        <f t="shared" si="43"/>
        <v>31675.1</v>
      </c>
      <c r="Y75" s="101">
        <f t="shared" si="43"/>
        <v>991.6</v>
      </c>
      <c r="Z75" s="101">
        <f t="shared" si="43"/>
        <v>1540.3</v>
      </c>
      <c r="AA75" s="101">
        <f t="shared" si="43"/>
        <v>3401.1</v>
      </c>
      <c r="AB75" s="101">
        <f t="shared" si="43"/>
        <v>278099.40000000002</v>
      </c>
      <c r="AC75" s="81">
        <f t="shared" si="36"/>
        <v>56381.500000000029</v>
      </c>
      <c r="AD75" s="104">
        <f>+AC75/O75*100</f>
        <v>25.429385719420956</v>
      </c>
    </row>
    <row r="76" spans="2:32" ht="18" hidden="1" customHeight="1" x14ac:dyDescent="0.2">
      <c r="B76" s="105" t="s">
        <v>84</v>
      </c>
      <c r="C76" s="89">
        <v>0</v>
      </c>
      <c r="D76" s="89">
        <v>1</v>
      </c>
      <c r="E76" s="89">
        <v>1</v>
      </c>
      <c r="F76" s="89">
        <v>1</v>
      </c>
      <c r="G76" s="89">
        <v>2</v>
      </c>
      <c r="H76" s="89">
        <v>3</v>
      </c>
      <c r="I76" s="89">
        <v>1</v>
      </c>
      <c r="J76" s="89">
        <v>1</v>
      </c>
      <c r="K76" s="89">
        <v>1</v>
      </c>
      <c r="L76" s="89">
        <v>1</v>
      </c>
      <c r="M76" s="89">
        <v>2</v>
      </c>
      <c r="N76" s="89">
        <v>1</v>
      </c>
      <c r="O76" s="89">
        <v>0</v>
      </c>
      <c r="P76" s="90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89">
        <v>0</v>
      </c>
      <c r="AA76" s="89">
        <v>0</v>
      </c>
      <c r="AB76" s="89">
        <f>SUM(P76:AA76)</f>
        <v>0</v>
      </c>
      <c r="AC76" s="22">
        <f t="shared" si="36"/>
        <v>0</v>
      </c>
      <c r="AD76" s="98" t="e">
        <f>+AC76/O76*100</f>
        <v>#DIV/0!</v>
      </c>
    </row>
    <row r="77" spans="2:32" ht="18" customHeight="1" x14ac:dyDescent="0.2">
      <c r="B77" s="105" t="s">
        <v>85</v>
      </c>
      <c r="C77" s="89">
        <f>+[1]PP!D111</f>
        <v>0</v>
      </c>
      <c r="D77" s="89">
        <f>+[1]PP!E111</f>
        <v>0</v>
      </c>
      <c r="E77" s="89">
        <f>+[1]PP!F111</f>
        <v>0</v>
      </c>
      <c r="F77" s="89">
        <f>+[1]PP!G111</f>
        <v>0</v>
      </c>
      <c r="G77" s="89">
        <f>+[1]PP!H111</f>
        <v>0</v>
      </c>
      <c r="H77" s="89">
        <f>+[1]PP!I111</f>
        <v>0</v>
      </c>
      <c r="I77" s="89">
        <f>+[1]PP!J111</f>
        <v>0</v>
      </c>
      <c r="J77" s="89">
        <f>+[1]PP!K111</f>
        <v>0</v>
      </c>
      <c r="K77" s="89">
        <f>+[1]PP!L111</f>
        <v>0</v>
      </c>
      <c r="L77" s="89">
        <f>+[1]PP!M111</f>
        <v>0</v>
      </c>
      <c r="M77" s="89">
        <f>+[1]PP!N111</f>
        <v>0</v>
      </c>
      <c r="N77" s="89">
        <f>+[1]PP!O111</f>
        <v>0</v>
      </c>
      <c r="O77" s="23">
        <f>SUM(C77:N77)</f>
        <v>0</v>
      </c>
      <c r="P77" s="90">
        <f>+[1]PP!Q111</f>
        <v>0</v>
      </c>
      <c r="Q77" s="90">
        <f>+[1]PP!R111</f>
        <v>0</v>
      </c>
      <c r="R77" s="90">
        <f>+[1]PP!S111</f>
        <v>0</v>
      </c>
      <c r="S77" s="90">
        <f>+[1]PP!T111</f>
        <v>0</v>
      </c>
      <c r="T77" s="90">
        <f>+[1]PP!U111</f>
        <v>0</v>
      </c>
      <c r="U77" s="90">
        <f>+[1]PP!V111</f>
        <v>0</v>
      </c>
      <c r="V77" s="90">
        <f>+[1]PP!W111</f>
        <v>0</v>
      </c>
      <c r="W77" s="90">
        <f>+[1]PP!X111</f>
        <v>0</v>
      </c>
      <c r="X77" s="90">
        <f>+[1]PP!Y111</f>
        <v>0</v>
      </c>
      <c r="Y77" s="90">
        <f>+[1]PP!Z111</f>
        <v>0</v>
      </c>
      <c r="Z77" s="90">
        <f>+[1]PP!AA111</f>
        <v>0</v>
      </c>
      <c r="AA77" s="90">
        <f>+[1]PP!AB111</f>
        <v>0</v>
      </c>
      <c r="AB77" s="90">
        <f>+[1]PP!AC111</f>
        <v>0</v>
      </c>
      <c r="AC77" s="22">
        <f t="shared" si="36"/>
        <v>0</v>
      </c>
      <c r="AD77" s="106" t="s">
        <v>86</v>
      </c>
    </row>
    <row r="78" spans="2:32" ht="18" customHeight="1" x14ac:dyDescent="0.2">
      <c r="B78" s="105" t="s">
        <v>87</v>
      </c>
      <c r="C78" s="89">
        <f>+C79+C80</f>
        <v>144893.4</v>
      </c>
      <c r="D78" s="89">
        <f>+D79+D80</f>
        <v>7119.6</v>
      </c>
      <c r="E78" s="89">
        <f>+E79+E80</f>
        <v>0</v>
      </c>
      <c r="F78" s="89">
        <f>+F79+F80</f>
        <v>5000</v>
      </c>
      <c r="G78" s="89">
        <f t="shared" ref="G78:AB78" si="44">+G79+G80</f>
        <v>0</v>
      </c>
      <c r="H78" s="89">
        <f t="shared" si="44"/>
        <v>24329.200000000001</v>
      </c>
      <c r="I78" s="89">
        <f t="shared" si="44"/>
        <v>0</v>
      </c>
      <c r="J78" s="89">
        <f t="shared" si="44"/>
        <v>0</v>
      </c>
      <c r="K78" s="89">
        <f t="shared" si="44"/>
        <v>0</v>
      </c>
      <c r="L78" s="89">
        <f t="shared" si="44"/>
        <v>0</v>
      </c>
      <c r="M78" s="89">
        <f t="shared" si="44"/>
        <v>0</v>
      </c>
      <c r="N78" s="89">
        <f t="shared" si="44"/>
        <v>16313.8</v>
      </c>
      <c r="O78" s="89">
        <f t="shared" si="44"/>
        <v>197656</v>
      </c>
      <c r="P78" s="90">
        <f t="shared" si="44"/>
        <v>229</v>
      </c>
      <c r="Q78" s="89">
        <f t="shared" si="44"/>
        <v>133989.5</v>
      </c>
      <c r="R78" s="89">
        <f t="shared" si="44"/>
        <v>164.2</v>
      </c>
      <c r="S78" s="89">
        <f t="shared" si="44"/>
        <v>0</v>
      </c>
      <c r="T78" s="89">
        <f t="shared" si="44"/>
        <v>0</v>
      </c>
      <c r="U78" s="89">
        <f t="shared" si="44"/>
        <v>70000</v>
      </c>
      <c r="V78" s="89">
        <f t="shared" si="44"/>
        <v>0</v>
      </c>
      <c r="W78" s="89">
        <f t="shared" si="44"/>
        <v>0</v>
      </c>
      <c r="X78" s="89">
        <f t="shared" si="44"/>
        <v>30000</v>
      </c>
      <c r="Y78" s="89">
        <f t="shared" si="44"/>
        <v>0</v>
      </c>
      <c r="Z78" s="89">
        <f t="shared" si="44"/>
        <v>0</v>
      </c>
      <c r="AA78" s="89">
        <f t="shared" si="44"/>
        <v>0</v>
      </c>
      <c r="AB78" s="89">
        <f t="shared" si="44"/>
        <v>234382.7</v>
      </c>
      <c r="AC78" s="22">
        <f t="shared" si="36"/>
        <v>36726.700000000012</v>
      </c>
      <c r="AD78" s="91">
        <f>+AC78/O78*100</f>
        <v>18.581120735014377</v>
      </c>
    </row>
    <row r="79" spans="2:32" ht="18" customHeight="1" x14ac:dyDescent="0.2">
      <c r="B79" s="107" t="s">
        <v>88</v>
      </c>
      <c r="C79" s="97">
        <f>+[1]PP!D113</f>
        <v>0</v>
      </c>
      <c r="D79" s="97">
        <f>+[1]PP!E113</f>
        <v>7000</v>
      </c>
      <c r="E79" s="97">
        <f>+[1]PP!F113</f>
        <v>0</v>
      </c>
      <c r="F79" s="97">
        <f>+[1]PP!G113</f>
        <v>5000</v>
      </c>
      <c r="G79" s="97">
        <f>+[1]PP!H113</f>
        <v>0</v>
      </c>
      <c r="H79" s="97">
        <f>+[1]PP!I113</f>
        <v>24329.200000000001</v>
      </c>
      <c r="I79" s="97">
        <f>+[1]PP!J113</f>
        <v>0</v>
      </c>
      <c r="J79" s="97">
        <f>+[1]PP!K113</f>
        <v>0</v>
      </c>
      <c r="K79" s="97">
        <f>+[1]PP!L113</f>
        <v>0</v>
      </c>
      <c r="L79" s="97">
        <f>+[1]PP!M113</f>
        <v>0</v>
      </c>
      <c r="M79" s="97">
        <f>+[1]PP!N113</f>
        <v>0</v>
      </c>
      <c r="N79" s="97">
        <f>+[1]PP!O113</f>
        <v>0</v>
      </c>
      <c r="O79" s="29">
        <f>SUM(C79:N79)</f>
        <v>36329.199999999997</v>
      </c>
      <c r="P79" s="99">
        <f>+[1]PP!Q113</f>
        <v>229</v>
      </c>
      <c r="Q79" s="97">
        <f>+[1]PP!R113</f>
        <v>0</v>
      </c>
      <c r="R79" s="97">
        <f>+[1]PP!S113</f>
        <v>0</v>
      </c>
      <c r="S79" s="97">
        <f>+[1]PP!T113</f>
        <v>0</v>
      </c>
      <c r="T79" s="97">
        <f>+[1]PP!U113</f>
        <v>0</v>
      </c>
      <c r="U79" s="97">
        <f>+[1]PP!V113</f>
        <v>70000</v>
      </c>
      <c r="V79" s="97">
        <f>+[1]PP!W113</f>
        <v>0</v>
      </c>
      <c r="W79" s="97">
        <f>+[1]PP!X113</f>
        <v>0</v>
      </c>
      <c r="X79" s="97">
        <f>+[1]PP!Y113</f>
        <v>30000</v>
      </c>
      <c r="Y79" s="97">
        <f>+[1]PP!Z113</f>
        <v>0</v>
      </c>
      <c r="Z79" s="97">
        <f>+[1]PP!AA113</f>
        <v>0</v>
      </c>
      <c r="AA79" s="97">
        <f>+[1]PP!AB113</f>
        <v>0</v>
      </c>
      <c r="AB79" s="97">
        <f>SUM(P79:AA79)</f>
        <v>100229</v>
      </c>
      <c r="AC79" s="27">
        <f t="shared" si="36"/>
        <v>63899.8</v>
      </c>
      <c r="AD79" s="98">
        <f>+AC79/O79*100</f>
        <v>175.8910187947987</v>
      </c>
    </row>
    <row r="80" spans="2:32" ht="18" customHeight="1" x14ac:dyDescent="0.2">
      <c r="B80" s="107" t="s">
        <v>89</v>
      </c>
      <c r="C80" s="97">
        <f>+[1]PP!D114</f>
        <v>144893.4</v>
      </c>
      <c r="D80" s="97">
        <f>+[1]PP!E114</f>
        <v>119.6</v>
      </c>
      <c r="E80" s="97">
        <f>+[1]PP!F114</f>
        <v>0</v>
      </c>
      <c r="F80" s="97">
        <f>+[1]PP!G114</f>
        <v>0</v>
      </c>
      <c r="G80" s="97">
        <f>+[1]PP!H114</f>
        <v>0</v>
      </c>
      <c r="H80" s="97">
        <f>+[1]PP!I114</f>
        <v>0</v>
      </c>
      <c r="I80" s="97">
        <f>+[1]PP!J114</f>
        <v>0</v>
      </c>
      <c r="J80" s="97">
        <f>+[1]PP!K114</f>
        <v>0</v>
      </c>
      <c r="K80" s="97">
        <f>+[1]PP!L114</f>
        <v>0</v>
      </c>
      <c r="L80" s="97">
        <f>+[1]PP!M114</f>
        <v>0</v>
      </c>
      <c r="M80" s="97">
        <f>+[1]PP!N114</f>
        <v>0</v>
      </c>
      <c r="N80" s="97">
        <f>+[1]PP!O114</f>
        <v>16313.8</v>
      </c>
      <c r="O80" s="29">
        <f>SUM(C80:N80)</f>
        <v>161326.79999999999</v>
      </c>
      <c r="P80" s="99">
        <f>+[1]PP!Q114</f>
        <v>0</v>
      </c>
      <c r="Q80" s="97">
        <f>+[1]PP!R114</f>
        <v>133989.5</v>
      </c>
      <c r="R80" s="97">
        <f>+[1]PP!S114</f>
        <v>164.2</v>
      </c>
      <c r="S80" s="97">
        <f>+[1]PP!T114</f>
        <v>0</v>
      </c>
      <c r="T80" s="97">
        <f>+[1]PP!U114</f>
        <v>0</v>
      </c>
      <c r="U80" s="97">
        <f>+[1]PP!V114</f>
        <v>0</v>
      </c>
      <c r="V80" s="97">
        <f>+[1]PP!W114</f>
        <v>0</v>
      </c>
      <c r="W80" s="97">
        <f>+[1]PP!X114</f>
        <v>0</v>
      </c>
      <c r="X80" s="97">
        <f>+[1]PP!Y114</f>
        <v>0</v>
      </c>
      <c r="Y80" s="97">
        <f>+[1]PP!Z114</f>
        <v>0</v>
      </c>
      <c r="Z80" s="97">
        <f>+[1]PP!AA114</f>
        <v>0</v>
      </c>
      <c r="AA80" s="97">
        <f>+[1]PP!AB114</f>
        <v>0</v>
      </c>
      <c r="AB80" s="97">
        <f>SUM(P80:AA80)</f>
        <v>134153.70000000001</v>
      </c>
      <c r="AC80" s="27">
        <f t="shared" si="36"/>
        <v>-27173.099999999977</v>
      </c>
      <c r="AD80" s="98">
        <f>+AC80/O80*100</f>
        <v>-16.843512671174274</v>
      </c>
    </row>
    <row r="81" spans="2:30" ht="18" customHeight="1" x14ac:dyDescent="0.2">
      <c r="B81" s="105" t="s">
        <v>90</v>
      </c>
      <c r="C81" s="89">
        <f>+C82+C83</f>
        <v>20.7</v>
      </c>
      <c r="D81" s="89">
        <f>+D82+D83</f>
        <v>29.8</v>
      </c>
      <c r="E81" s="89">
        <f>+E82+E83</f>
        <v>1992.1</v>
      </c>
      <c r="F81" s="89">
        <f>+F82+F83</f>
        <v>16.2</v>
      </c>
      <c r="G81" s="89">
        <f t="shared" ref="G81:AB81" si="45">+G82+G83</f>
        <v>149.4</v>
      </c>
      <c r="H81" s="89">
        <f t="shared" si="45"/>
        <v>198.7</v>
      </c>
      <c r="I81" s="89">
        <f t="shared" si="45"/>
        <v>13591.3</v>
      </c>
      <c r="J81" s="89">
        <f t="shared" si="45"/>
        <v>320.60000000000002</v>
      </c>
      <c r="K81" s="89">
        <f t="shared" si="45"/>
        <v>1553.4</v>
      </c>
      <c r="L81" s="89">
        <f t="shared" si="45"/>
        <v>1981.5</v>
      </c>
      <c r="M81" s="89">
        <f t="shared" si="45"/>
        <v>826.5</v>
      </c>
      <c r="N81" s="89">
        <f t="shared" si="45"/>
        <v>3381.7</v>
      </c>
      <c r="O81" s="89">
        <f t="shared" si="45"/>
        <v>24061.9</v>
      </c>
      <c r="P81" s="90">
        <f t="shared" si="45"/>
        <v>17533.7</v>
      </c>
      <c r="Q81" s="89">
        <f t="shared" si="45"/>
        <v>1006.6</v>
      </c>
      <c r="R81" s="89">
        <f t="shared" si="45"/>
        <v>650.29999999999995</v>
      </c>
      <c r="S81" s="89">
        <f t="shared" si="45"/>
        <v>107.2</v>
      </c>
      <c r="T81" s="89">
        <f t="shared" si="45"/>
        <v>174.9</v>
      </c>
      <c r="U81" s="89">
        <f t="shared" si="45"/>
        <v>12159.4</v>
      </c>
      <c r="V81" s="89">
        <f t="shared" si="45"/>
        <v>4291.8999999999996</v>
      </c>
      <c r="W81" s="89">
        <f t="shared" si="45"/>
        <v>184.6</v>
      </c>
      <c r="X81" s="89">
        <f t="shared" si="45"/>
        <v>1675.1</v>
      </c>
      <c r="Y81" s="89">
        <f t="shared" si="45"/>
        <v>991.6</v>
      </c>
      <c r="Z81" s="89">
        <f t="shared" si="45"/>
        <v>1540.3</v>
      </c>
      <c r="AA81" s="89">
        <f t="shared" si="45"/>
        <v>3401.1</v>
      </c>
      <c r="AB81" s="89">
        <f t="shared" si="45"/>
        <v>43716.7</v>
      </c>
      <c r="AC81" s="22">
        <f t="shared" si="36"/>
        <v>19654.799999999996</v>
      </c>
      <c r="AD81" s="91">
        <f>+AC81/O81*100</f>
        <v>81.684322518171854</v>
      </c>
    </row>
    <row r="82" spans="2:30" ht="18" customHeight="1" x14ac:dyDescent="0.2">
      <c r="B82" s="107" t="s">
        <v>91</v>
      </c>
      <c r="C82" s="97">
        <f>+[1]PP!D116</f>
        <v>0</v>
      </c>
      <c r="D82" s="97">
        <f>+[1]PP!E116</f>
        <v>0</v>
      </c>
      <c r="E82" s="97">
        <f>+[1]PP!F116</f>
        <v>0</v>
      </c>
      <c r="F82" s="97">
        <f>+[1]PP!G116</f>
        <v>0</v>
      </c>
      <c r="G82" s="97">
        <f>+[1]PP!H116</f>
        <v>0</v>
      </c>
      <c r="H82" s="97">
        <f>+[1]PP!I116</f>
        <v>0</v>
      </c>
      <c r="I82" s="97">
        <f>+[1]PP!J116</f>
        <v>0</v>
      </c>
      <c r="J82" s="97">
        <f>+[1]PP!K116</f>
        <v>0</v>
      </c>
      <c r="K82" s="97">
        <f>+[1]PP!L116</f>
        <v>0</v>
      </c>
      <c r="L82" s="97">
        <f>+[1]PP!M116</f>
        <v>0</v>
      </c>
      <c r="M82" s="97">
        <f>+[1]PP!N116</f>
        <v>0</v>
      </c>
      <c r="N82" s="97">
        <f>+[1]PP!O116</f>
        <v>0</v>
      </c>
      <c r="O82" s="29">
        <f>SUM(C82:N82)</f>
        <v>0</v>
      </c>
      <c r="P82" s="99">
        <f>+[1]PP!Q116</f>
        <v>0</v>
      </c>
      <c r="Q82" s="97">
        <f>+[1]PP!R116</f>
        <v>0</v>
      </c>
      <c r="R82" s="97">
        <f>+[1]PP!S116</f>
        <v>0</v>
      </c>
      <c r="S82" s="97">
        <f>+[1]PP!T116</f>
        <v>0</v>
      </c>
      <c r="T82" s="97">
        <f>+[1]PP!U116</f>
        <v>0</v>
      </c>
      <c r="U82" s="97">
        <f>+[1]PP!V116</f>
        <v>0</v>
      </c>
      <c r="V82" s="97">
        <f>+[1]PP!W116</f>
        <v>0</v>
      </c>
      <c r="W82" s="97">
        <f>+[1]PP!X116</f>
        <v>0</v>
      </c>
      <c r="X82" s="97">
        <f>+[1]PP!Y116</f>
        <v>0</v>
      </c>
      <c r="Y82" s="97">
        <f>+[1]PP!Z116</f>
        <v>0</v>
      </c>
      <c r="Z82" s="97">
        <f>+[1]PP!AA116</f>
        <v>0</v>
      </c>
      <c r="AA82" s="97">
        <f>+[1]PP!AB116</f>
        <v>0</v>
      </c>
      <c r="AB82" s="97">
        <f>+[1]PP!AC116</f>
        <v>0</v>
      </c>
      <c r="AC82" s="35">
        <f t="shared" si="36"/>
        <v>0</v>
      </c>
      <c r="AD82" s="98">
        <v>0</v>
      </c>
    </row>
    <row r="83" spans="2:30" ht="18" customHeight="1" x14ac:dyDescent="0.2">
      <c r="B83" s="107" t="s">
        <v>92</v>
      </c>
      <c r="C83" s="97">
        <f>+[1]PP!D117</f>
        <v>20.7</v>
      </c>
      <c r="D83" s="97">
        <f>+[1]PP!E117</f>
        <v>29.8</v>
      </c>
      <c r="E83" s="97">
        <f>+[1]PP!F117</f>
        <v>1992.1</v>
      </c>
      <c r="F83" s="97">
        <f>+[1]PP!G117</f>
        <v>16.2</v>
      </c>
      <c r="G83" s="97">
        <f>+[1]PP!H117</f>
        <v>149.4</v>
      </c>
      <c r="H83" s="97">
        <f>+[1]PP!I117</f>
        <v>198.7</v>
      </c>
      <c r="I83" s="97">
        <f>+[1]PP!J117</f>
        <v>13591.3</v>
      </c>
      <c r="J83" s="97">
        <f>+[1]PP!K117</f>
        <v>320.60000000000002</v>
      </c>
      <c r="K83" s="97">
        <f>+[1]PP!L117</f>
        <v>1553.4</v>
      </c>
      <c r="L83" s="97">
        <f>+[1]PP!M117</f>
        <v>1981.5</v>
      </c>
      <c r="M83" s="97">
        <f>+[1]PP!N117</f>
        <v>826.5</v>
      </c>
      <c r="N83" s="97">
        <f>+[1]PP!O117</f>
        <v>3381.7</v>
      </c>
      <c r="O83" s="29">
        <f>SUM(C83:N83)</f>
        <v>24061.9</v>
      </c>
      <c r="P83" s="99">
        <f>+[1]PP!Q117</f>
        <v>17533.7</v>
      </c>
      <c r="Q83" s="99">
        <f>+[1]PP!R117</f>
        <v>1006.6</v>
      </c>
      <c r="R83" s="99">
        <f>+[1]PP!S117</f>
        <v>650.29999999999995</v>
      </c>
      <c r="S83" s="99">
        <f>+[1]PP!T117</f>
        <v>107.2</v>
      </c>
      <c r="T83" s="99">
        <f>+[1]PP!U117</f>
        <v>174.9</v>
      </c>
      <c r="U83" s="99">
        <f>+[1]PP!V117</f>
        <v>12159.4</v>
      </c>
      <c r="V83" s="99">
        <f>+[1]PP!W117</f>
        <v>4291.8999999999996</v>
      </c>
      <c r="W83" s="99">
        <f>+[1]PP!X117</f>
        <v>184.6</v>
      </c>
      <c r="X83" s="99">
        <f>+[1]PP!Y117</f>
        <v>1675.1</v>
      </c>
      <c r="Y83" s="99">
        <f>+[1]PP!Z117</f>
        <v>991.6</v>
      </c>
      <c r="Z83" s="99">
        <f>+[1]PP!AA117</f>
        <v>1540.3</v>
      </c>
      <c r="AA83" s="99">
        <f>+[1]PP!AB117</f>
        <v>3401.1</v>
      </c>
      <c r="AB83" s="97">
        <f>+[1]PP!AC117</f>
        <v>43716.7</v>
      </c>
      <c r="AC83" s="27">
        <f t="shared" si="36"/>
        <v>19654.799999999996</v>
      </c>
      <c r="AD83" s="98">
        <f t="shared" ref="AD83:AD94" si="46">+AC83/O83*100</f>
        <v>81.684322518171854</v>
      </c>
    </row>
    <row r="84" spans="2:30" ht="19.5" customHeight="1" x14ac:dyDescent="0.2">
      <c r="B84" s="92" t="s">
        <v>93</v>
      </c>
      <c r="C84" s="91">
        <f>+C85+C88</f>
        <v>3978.3</v>
      </c>
      <c r="D84" s="91">
        <f>+D85+D88</f>
        <v>2090.5</v>
      </c>
      <c r="E84" s="91">
        <f>+E85+E88</f>
        <v>0</v>
      </c>
      <c r="F84" s="91">
        <f>+F85+F88</f>
        <v>1150.5</v>
      </c>
      <c r="G84" s="91">
        <f t="shared" ref="G84:AB84" si="47">+G85+G88</f>
        <v>0</v>
      </c>
      <c r="H84" s="91">
        <f t="shared" si="47"/>
        <v>137.9</v>
      </c>
      <c r="I84" s="91">
        <f t="shared" si="47"/>
        <v>0</v>
      </c>
      <c r="J84" s="91">
        <f t="shared" si="47"/>
        <v>0</v>
      </c>
      <c r="K84" s="91">
        <f t="shared" si="47"/>
        <v>0</v>
      </c>
      <c r="L84" s="91">
        <f t="shared" si="47"/>
        <v>0</v>
      </c>
      <c r="M84" s="91">
        <f t="shared" si="47"/>
        <v>0</v>
      </c>
      <c r="N84" s="91">
        <f t="shared" si="47"/>
        <v>0</v>
      </c>
      <c r="O84" s="91">
        <f t="shared" si="47"/>
        <v>7357.2</v>
      </c>
      <c r="P84" s="108">
        <f t="shared" si="47"/>
        <v>0</v>
      </c>
      <c r="Q84" s="91">
        <f t="shared" si="47"/>
        <v>0</v>
      </c>
      <c r="R84" s="91">
        <f t="shared" si="47"/>
        <v>0</v>
      </c>
      <c r="S84" s="91">
        <f t="shared" si="47"/>
        <v>0</v>
      </c>
      <c r="T84" s="91">
        <f t="shared" si="47"/>
        <v>0</v>
      </c>
      <c r="U84" s="91">
        <f t="shared" si="47"/>
        <v>560.20000000000005</v>
      </c>
      <c r="V84" s="91">
        <f t="shared" si="47"/>
        <v>0</v>
      </c>
      <c r="W84" s="91">
        <f t="shared" si="47"/>
        <v>0</v>
      </c>
      <c r="X84" s="91">
        <f t="shared" si="47"/>
        <v>572.20000000000005</v>
      </c>
      <c r="Y84" s="91">
        <f t="shared" si="47"/>
        <v>0</v>
      </c>
      <c r="Z84" s="91">
        <f t="shared" si="47"/>
        <v>0</v>
      </c>
      <c r="AA84" s="91">
        <f t="shared" si="47"/>
        <v>0</v>
      </c>
      <c r="AB84" s="91">
        <f t="shared" si="47"/>
        <v>1132.4000000000001</v>
      </c>
      <c r="AC84" s="22">
        <f t="shared" si="36"/>
        <v>-6224.7999999999993</v>
      </c>
      <c r="AD84" s="23">
        <f t="shared" si="46"/>
        <v>-84.608274887185331</v>
      </c>
    </row>
    <row r="85" spans="2:30" ht="19.5" customHeight="1" x14ac:dyDescent="0.2">
      <c r="B85" s="109" t="s">
        <v>94</v>
      </c>
      <c r="C85" s="91">
        <f>+C86+C87</f>
        <v>2738.4</v>
      </c>
      <c r="D85" s="91">
        <f>+D86+D87</f>
        <v>2025.1</v>
      </c>
      <c r="E85" s="91">
        <f>+E86+E87</f>
        <v>0</v>
      </c>
      <c r="F85" s="91">
        <f>+F86+F87</f>
        <v>1010.5</v>
      </c>
      <c r="G85" s="91">
        <f t="shared" ref="G85:AB85" si="48">+G86+G87</f>
        <v>0</v>
      </c>
      <c r="H85" s="91">
        <f t="shared" si="48"/>
        <v>137.9</v>
      </c>
      <c r="I85" s="91">
        <f t="shared" si="48"/>
        <v>0</v>
      </c>
      <c r="J85" s="91">
        <f t="shared" si="48"/>
        <v>0</v>
      </c>
      <c r="K85" s="91">
        <f t="shared" si="48"/>
        <v>0</v>
      </c>
      <c r="L85" s="91">
        <f t="shared" si="48"/>
        <v>0</v>
      </c>
      <c r="M85" s="91">
        <f t="shared" si="48"/>
        <v>0</v>
      </c>
      <c r="N85" s="91">
        <f t="shared" si="48"/>
        <v>0</v>
      </c>
      <c r="O85" s="91">
        <f t="shared" si="48"/>
        <v>5911.9</v>
      </c>
      <c r="P85" s="108">
        <f t="shared" si="48"/>
        <v>0</v>
      </c>
      <c r="Q85" s="91">
        <f t="shared" si="48"/>
        <v>0</v>
      </c>
      <c r="R85" s="91">
        <f t="shared" si="48"/>
        <v>0</v>
      </c>
      <c r="S85" s="91">
        <f t="shared" si="48"/>
        <v>0</v>
      </c>
      <c r="T85" s="91">
        <f t="shared" si="48"/>
        <v>0</v>
      </c>
      <c r="U85" s="91">
        <f t="shared" si="48"/>
        <v>560.20000000000005</v>
      </c>
      <c r="V85" s="91">
        <f t="shared" si="48"/>
        <v>0</v>
      </c>
      <c r="W85" s="91">
        <f t="shared" si="48"/>
        <v>0</v>
      </c>
      <c r="X85" s="91">
        <f t="shared" si="48"/>
        <v>572.20000000000005</v>
      </c>
      <c r="Y85" s="91">
        <f t="shared" si="48"/>
        <v>0</v>
      </c>
      <c r="Z85" s="91">
        <f t="shared" si="48"/>
        <v>0</v>
      </c>
      <c r="AA85" s="91">
        <f t="shared" si="48"/>
        <v>0</v>
      </c>
      <c r="AB85" s="91">
        <f t="shared" si="48"/>
        <v>1132.4000000000001</v>
      </c>
      <c r="AC85" s="22">
        <f t="shared" si="36"/>
        <v>-4779.5</v>
      </c>
      <c r="AD85" s="23">
        <f t="shared" si="46"/>
        <v>-80.84541348804953</v>
      </c>
    </row>
    <row r="86" spans="2:30" ht="19.5" customHeight="1" x14ac:dyDescent="0.2">
      <c r="B86" s="110" t="s">
        <v>95</v>
      </c>
      <c r="C86" s="98">
        <v>0</v>
      </c>
      <c r="D86" s="98">
        <v>2025.1</v>
      </c>
      <c r="E86" s="98">
        <v>0</v>
      </c>
      <c r="F86" s="98">
        <v>1010.5</v>
      </c>
      <c r="G86" s="98">
        <v>0</v>
      </c>
      <c r="H86" s="98">
        <v>137.9</v>
      </c>
      <c r="I86" s="98">
        <v>0</v>
      </c>
      <c r="J86" s="98">
        <v>0</v>
      </c>
      <c r="K86" s="98">
        <v>0</v>
      </c>
      <c r="L86" s="98">
        <v>0</v>
      </c>
      <c r="M86" s="98">
        <v>0</v>
      </c>
      <c r="N86" s="98">
        <v>0</v>
      </c>
      <c r="O86" s="98">
        <f>SUM(C86:N86)</f>
        <v>3173.5</v>
      </c>
      <c r="P86" s="111">
        <v>0</v>
      </c>
      <c r="Q86" s="98">
        <v>0</v>
      </c>
      <c r="R86" s="98">
        <v>0</v>
      </c>
      <c r="S86" s="98">
        <v>0</v>
      </c>
      <c r="T86" s="98">
        <v>0</v>
      </c>
      <c r="U86" s="98">
        <v>0</v>
      </c>
      <c r="V86" s="98">
        <v>0</v>
      </c>
      <c r="W86" s="98">
        <v>0</v>
      </c>
      <c r="X86" s="98">
        <f>+[1]PP!Y120</f>
        <v>572.20000000000005</v>
      </c>
      <c r="Y86" s="98">
        <f>+[1]PP!Z120</f>
        <v>0</v>
      </c>
      <c r="Z86" s="98">
        <f>+[1]PP!AA120</f>
        <v>0</v>
      </c>
      <c r="AA86" s="98">
        <f>+[1]PP!AB120</f>
        <v>0</v>
      </c>
      <c r="AB86" s="98">
        <f>SUM(P86:AA86)</f>
        <v>572.20000000000005</v>
      </c>
      <c r="AC86" s="27">
        <f t="shared" si="36"/>
        <v>-2601.3000000000002</v>
      </c>
      <c r="AD86" s="29">
        <f t="shared" si="46"/>
        <v>-81.969434378446522</v>
      </c>
    </row>
    <row r="87" spans="2:30" ht="19.5" customHeight="1" x14ac:dyDescent="0.2">
      <c r="B87" s="110" t="s">
        <v>96</v>
      </c>
      <c r="C87" s="98">
        <v>2738.4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98">
        <v>0</v>
      </c>
      <c r="J87" s="98">
        <v>0</v>
      </c>
      <c r="K87" s="98">
        <v>0</v>
      </c>
      <c r="L87" s="98">
        <v>0</v>
      </c>
      <c r="M87" s="98">
        <v>0</v>
      </c>
      <c r="N87" s="98">
        <v>0</v>
      </c>
      <c r="O87" s="98">
        <f>SUM(C87:N87)</f>
        <v>2738.4</v>
      </c>
      <c r="P87" s="69">
        <v>0</v>
      </c>
      <c r="Q87" s="68">
        <v>0</v>
      </c>
      <c r="R87" s="68">
        <v>0</v>
      </c>
      <c r="S87" s="68">
        <v>0</v>
      </c>
      <c r="T87" s="68">
        <v>0</v>
      </c>
      <c r="U87" s="68">
        <v>560.20000000000005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f>SUM(P87:AA87)</f>
        <v>560.20000000000005</v>
      </c>
      <c r="AC87" s="63">
        <f t="shared" si="36"/>
        <v>-2178.1999999999998</v>
      </c>
      <c r="AD87" s="29">
        <f t="shared" si="46"/>
        <v>-79.542798714577842</v>
      </c>
    </row>
    <row r="88" spans="2:30" ht="19.5" customHeight="1" x14ac:dyDescent="0.2">
      <c r="B88" s="109" t="s">
        <v>97</v>
      </c>
      <c r="C88" s="91">
        <f>+C89+C90</f>
        <v>1239.9000000000001</v>
      </c>
      <c r="D88" s="91">
        <f>+D89+D90</f>
        <v>65.400000000000006</v>
      </c>
      <c r="E88" s="91">
        <f>+E89+E90</f>
        <v>0</v>
      </c>
      <c r="F88" s="91">
        <f>+F89+F90</f>
        <v>140</v>
      </c>
      <c r="G88" s="91">
        <f t="shared" ref="G88:AB88" si="49">+G89+G90</f>
        <v>0</v>
      </c>
      <c r="H88" s="91">
        <f t="shared" si="49"/>
        <v>0</v>
      </c>
      <c r="I88" s="91">
        <f t="shared" si="49"/>
        <v>0</v>
      </c>
      <c r="J88" s="91">
        <f t="shared" si="49"/>
        <v>0</v>
      </c>
      <c r="K88" s="91">
        <f t="shared" si="49"/>
        <v>0</v>
      </c>
      <c r="L88" s="91">
        <f t="shared" si="49"/>
        <v>0</v>
      </c>
      <c r="M88" s="91">
        <f t="shared" si="49"/>
        <v>0</v>
      </c>
      <c r="N88" s="91">
        <f t="shared" si="49"/>
        <v>0</v>
      </c>
      <c r="O88" s="91">
        <f t="shared" si="49"/>
        <v>1445.3000000000002</v>
      </c>
      <c r="P88" s="108">
        <f t="shared" si="49"/>
        <v>0</v>
      </c>
      <c r="Q88" s="91">
        <f t="shared" si="49"/>
        <v>0</v>
      </c>
      <c r="R88" s="91">
        <f t="shared" si="49"/>
        <v>0</v>
      </c>
      <c r="S88" s="91">
        <f t="shared" si="49"/>
        <v>0</v>
      </c>
      <c r="T88" s="91">
        <f t="shared" si="49"/>
        <v>0</v>
      </c>
      <c r="U88" s="91">
        <f t="shared" si="49"/>
        <v>0</v>
      </c>
      <c r="V88" s="91">
        <f t="shared" si="49"/>
        <v>0</v>
      </c>
      <c r="W88" s="91">
        <f t="shared" si="49"/>
        <v>0</v>
      </c>
      <c r="X88" s="91">
        <f t="shared" si="49"/>
        <v>0</v>
      </c>
      <c r="Y88" s="91">
        <f t="shared" si="49"/>
        <v>0</v>
      </c>
      <c r="Z88" s="91">
        <f t="shared" si="49"/>
        <v>0</v>
      </c>
      <c r="AA88" s="91">
        <f t="shared" si="49"/>
        <v>0</v>
      </c>
      <c r="AB88" s="91">
        <f t="shared" si="49"/>
        <v>0</v>
      </c>
      <c r="AC88" s="22">
        <f t="shared" si="36"/>
        <v>-1445.3000000000002</v>
      </c>
      <c r="AD88" s="23">
        <f t="shared" si="46"/>
        <v>-100</v>
      </c>
    </row>
    <row r="89" spans="2:30" ht="19.5" customHeight="1" x14ac:dyDescent="0.2">
      <c r="B89" s="110" t="s">
        <v>98</v>
      </c>
      <c r="C89" s="98">
        <v>0</v>
      </c>
      <c r="D89" s="98">
        <v>65.400000000000006</v>
      </c>
      <c r="E89" s="98">
        <v>0</v>
      </c>
      <c r="F89" s="98">
        <v>140</v>
      </c>
      <c r="G89" s="98">
        <v>0</v>
      </c>
      <c r="H89" s="98">
        <v>0</v>
      </c>
      <c r="I89" s="98">
        <v>0</v>
      </c>
      <c r="J89" s="98">
        <v>0</v>
      </c>
      <c r="K89" s="98">
        <v>0</v>
      </c>
      <c r="L89" s="98">
        <v>0</v>
      </c>
      <c r="M89" s="98">
        <v>0</v>
      </c>
      <c r="N89" s="98">
        <v>0</v>
      </c>
      <c r="O89" s="98">
        <f>SUM(C89:N89)</f>
        <v>205.4</v>
      </c>
      <c r="P89" s="111">
        <v>0</v>
      </c>
      <c r="Q89" s="98">
        <v>0</v>
      </c>
      <c r="R89" s="98">
        <v>0</v>
      </c>
      <c r="S89" s="98">
        <v>0</v>
      </c>
      <c r="T89" s="98">
        <v>0</v>
      </c>
      <c r="U89" s="98">
        <v>0</v>
      </c>
      <c r="V89" s="98">
        <v>0</v>
      </c>
      <c r="W89" s="98">
        <v>0</v>
      </c>
      <c r="X89" s="98">
        <v>0</v>
      </c>
      <c r="Y89" s="98">
        <v>0</v>
      </c>
      <c r="Z89" s="98">
        <v>0</v>
      </c>
      <c r="AA89" s="98">
        <v>0</v>
      </c>
      <c r="AB89" s="98">
        <f>SUM(P89:AA89)</f>
        <v>0</v>
      </c>
      <c r="AC89" s="27">
        <f t="shared" si="36"/>
        <v>-205.4</v>
      </c>
      <c r="AD89" s="29">
        <f t="shared" si="46"/>
        <v>-100</v>
      </c>
    </row>
    <row r="90" spans="2:30" ht="19.5" customHeight="1" x14ac:dyDescent="0.2">
      <c r="B90" s="110" t="s">
        <v>99</v>
      </c>
      <c r="C90" s="98">
        <v>1239.9000000000001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0</v>
      </c>
      <c r="M90" s="98">
        <v>0</v>
      </c>
      <c r="N90" s="98">
        <v>0</v>
      </c>
      <c r="O90" s="98">
        <f>SUM(C90:N90)</f>
        <v>1239.9000000000001</v>
      </c>
      <c r="P90" s="111">
        <v>0</v>
      </c>
      <c r="Q90" s="98">
        <v>0</v>
      </c>
      <c r="R90" s="98">
        <v>0</v>
      </c>
      <c r="S90" s="98">
        <v>0</v>
      </c>
      <c r="T90" s="98">
        <v>0</v>
      </c>
      <c r="U90" s="98">
        <v>0</v>
      </c>
      <c r="V90" s="98">
        <v>0</v>
      </c>
      <c r="W90" s="98">
        <v>0</v>
      </c>
      <c r="X90" s="98">
        <v>0</v>
      </c>
      <c r="Y90" s="98">
        <v>0</v>
      </c>
      <c r="Z90" s="98">
        <v>0</v>
      </c>
      <c r="AA90" s="98">
        <v>0</v>
      </c>
      <c r="AB90" s="98">
        <f>SUM(P90:AA90)</f>
        <v>0</v>
      </c>
      <c r="AC90" s="27">
        <f t="shared" si="36"/>
        <v>-1239.9000000000001</v>
      </c>
      <c r="AD90" s="29">
        <f t="shared" si="46"/>
        <v>-100</v>
      </c>
    </row>
    <row r="91" spans="2:30" ht="30.75" customHeight="1" x14ac:dyDescent="0.2">
      <c r="B91" s="112" t="s">
        <v>100</v>
      </c>
      <c r="C91" s="113">
        <f>+[1]PP!D125</f>
        <v>141.5</v>
      </c>
      <c r="D91" s="113">
        <f>+[1]PP!E125</f>
        <v>228.3</v>
      </c>
      <c r="E91" s="113">
        <f>+[1]PP!F125</f>
        <v>54.3</v>
      </c>
      <c r="F91" s="113">
        <f>+[1]PP!G125</f>
        <v>9.9</v>
      </c>
      <c r="G91" s="113">
        <f>+[1]PP!H125</f>
        <v>51.8</v>
      </c>
      <c r="H91" s="113">
        <f>+[1]PP!I125</f>
        <v>139.5</v>
      </c>
      <c r="I91" s="113">
        <f>+[1]PP!J125</f>
        <v>9.9</v>
      </c>
      <c r="J91" s="113">
        <f>+[1]PP!K125</f>
        <v>12.4</v>
      </c>
      <c r="K91" s="113">
        <f>+[1]PP!L125</f>
        <v>4.7</v>
      </c>
      <c r="L91" s="113">
        <f>+[1]PP!M125</f>
        <v>40.700000000000003</v>
      </c>
      <c r="M91" s="113">
        <f>+[1]PP!N125</f>
        <v>23.6</v>
      </c>
      <c r="N91" s="113">
        <f>+[1]PP!O125</f>
        <v>67.8</v>
      </c>
      <c r="O91" s="113">
        <f>SUM(C91:N91)</f>
        <v>784.4</v>
      </c>
      <c r="P91" s="114">
        <f>+[1]PP!Q125</f>
        <v>64.599999999999994</v>
      </c>
      <c r="Q91" s="114">
        <f>+[1]PP!R125</f>
        <v>78.3</v>
      </c>
      <c r="R91" s="114">
        <f>+[1]PP!S125</f>
        <v>44.4</v>
      </c>
      <c r="S91" s="114">
        <f>+[1]PP!T125</f>
        <v>75</v>
      </c>
      <c r="T91" s="114">
        <f>+[1]PP!U125</f>
        <v>40.700000000000003</v>
      </c>
      <c r="U91" s="114">
        <f>+[1]PP!V125</f>
        <v>116.4</v>
      </c>
      <c r="V91" s="114">
        <f>+[1]PP!W125</f>
        <v>14.3</v>
      </c>
      <c r="W91" s="114">
        <f>+[1]PP!X125</f>
        <v>34.6</v>
      </c>
      <c r="X91" s="114">
        <f>+[1]PP!Y125</f>
        <v>25.7</v>
      </c>
      <c r="Y91" s="114">
        <f>+[1]PP!Z125</f>
        <v>12.9</v>
      </c>
      <c r="Z91" s="114">
        <f>+[1]PP!AA125</f>
        <v>252.2</v>
      </c>
      <c r="AA91" s="114">
        <f>+[1]PP!AB125</f>
        <v>167.7</v>
      </c>
      <c r="AB91" s="113">
        <f>SUM(P91:AA91)</f>
        <v>926.8</v>
      </c>
      <c r="AC91" s="115">
        <f t="shared" si="36"/>
        <v>142.39999999999998</v>
      </c>
      <c r="AD91" s="113">
        <f t="shared" si="46"/>
        <v>18.154003059663435</v>
      </c>
    </row>
    <row r="92" spans="2:30" ht="23.25" customHeight="1" thickBot="1" x14ac:dyDescent="0.25">
      <c r="B92" s="116" t="s">
        <v>101</v>
      </c>
      <c r="C92" s="117">
        <f t="shared" ref="C92:AB92" si="50">+C91+C68+C67+C66</f>
        <v>152367.20000000001</v>
      </c>
      <c r="D92" s="118">
        <f t="shared" si="50"/>
        <v>12787.699999999999</v>
      </c>
      <c r="E92" s="118">
        <f t="shared" si="50"/>
        <v>5084.7</v>
      </c>
      <c r="F92" s="118">
        <f t="shared" si="50"/>
        <v>8645.5999999999985</v>
      </c>
      <c r="G92" s="118">
        <f t="shared" si="50"/>
        <v>3035.6</v>
      </c>
      <c r="H92" s="118">
        <f t="shared" si="50"/>
        <v>28334.500000000004</v>
      </c>
      <c r="I92" s="118">
        <f t="shared" si="50"/>
        <v>16784</v>
      </c>
      <c r="J92" s="118">
        <f t="shared" si="50"/>
        <v>3968</v>
      </c>
      <c r="K92" s="118">
        <f t="shared" si="50"/>
        <v>5408</v>
      </c>
      <c r="L92" s="118">
        <f t="shared" si="50"/>
        <v>5651.4</v>
      </c>
      <c r="M92" s="118">
        <f t="shared" si="50"/>
        <v>6132.3</v>
      </c>
      <c r="N92" s="118">
        <f t="shared" si="50"/>
        <v>24017.8</v>
      </c>
      <c r="O92" s="118">
        <f t="shared" si="50"/>
        <v>272216.8</v>
      </c>
      <c r="P92" s="118">
        <f t="shared" si="50"/>
        <v>24273.899999999998</v>
      </c>
      <c r="Q92" s="118">
        <f t="shared" si="50"/>
        <v>138508.09999999998</v>
      </c>
      <c r="R92" s="118">
        <f t="shared" si="50"/>
        <v>4969</v>
      </c>
      <c r="S92" s="118">
        <f t="shared" si="50"/>
        <v>2942.2</v>
      </c>
      <c r="T92" s="118">
        <f t="shared" si="50"/>
        <v>3577.8</v>
      </c>
      <c r="U92" s="118">
        <f t="shared" si="50"/>
        <v>88308.39999999998</v>
      </c>
      <c r="V92" s="118">
        <f t="shared" si="50"/>
        <v>7440.7</v>
      </c>
      <c r="W92" s="118">
        <f t="shared" si="50"/>
        <v>7644.6999999999989</v>
      </c>
      <c r="X92" s="118">
        <f t="shared" si="50"/>
        <v>38359.800000000003</v>
      </c>
      <c r="Y92" s="118">
        <f t="shared" si="50"/>
        <v>7452.1</v>
      </c>
      <c r="Z92" s="118">
        <f t="shared" si="50"/>
        <v>8204.4</v>
      </c>
      <c r="AA92" s="118">
        <f t="shared" si="50"/>
        <v>17815.400000000001</v>
      </c>
      <c r="AB92" s="118">
        <f t="shared" si="50"/>
        <v>349496.5</v>
      </c>
      <c r="AC92" s="118">
        <f t="shared" si="36"/>
        <v>77279.700000000012</v>
      </c>
      <c r="AD92" s="119">
        <f t="shared" si="46"/>
        <v>28.38902668755199</v>
      </c>
    </row>
    <row r="93" spans="2:30" ht="23.25" customHeight="1" thickTop="1" x14ac:dyDescent="0.2">
      <c r="B93" s="120" t="s">
        <v>102</v>
      </c>
      <c r="C93" s="121">
        <f t="shared" ref="C93:AB93" si="51">SUM(C94:C95)</f>
        <v>375</v>
      </c>
      <c r="D93" s="121">
        <f t="shared" si="51"/>
        <v>432.20000000000005</v>
      </c>
      <c r="E93" s="121">
        <f t="shared" si="51"/>
        <v>431.6</v>
      </c>
      <c r="F93" s="121">
        <f t="shared" si="51"/>
        <v>420.9</v>
      </c>
      <c r="G93" s="121">
        <f t="shared" si="51"/>
        <v>451.29999999999995</v>
      </c>
      <c r="H93" s="121">
        <f t="shared" si="51"/>
        <v>432.79999999999995</v>
      </c>
      <c r="I93" s="121">
        <f t="shared" si="51"/>
        <v>460.6</v>
      </c>
      <c r="J93" s="121">
        <f t="shared" si="51"/>
        <v>474.09999999999997</v>
      </c>
      <c r="K93" s="121">
        <f t="shared" si="51"/>
        <v>457.1</v>
      </c>
      <c r="L93" s="121">
        <f t="shared" si="51"/>
        <v>483.3</v>
      </c>
      <c r="M93" s="121">
        <f t="shared" si="51"/>
        <v>503.5</v>
      </c>
      <c r="N93" s="121">
        <f t="shared" si="51"/>
        <v>509.4</v>
      </c>
      <c r="O93" s="121">
        <f t="shared" si="51"/>
        <v>5431.8000000000011</v>
      </c>
      <c r="P93" s="122">
        <f t="shared" si="51"/>
        <v>476.20000000000005</v>
      </c>
      <c r="Q93" s="121">
        <f t="shared" si="51"/>
        <v>457.79999999999995</v>
      </c>
      <c r="R93" s="121">
        <f t="shared" si="51"/>
        <v>541.40000000000009</v>
      </c>
      <c r="S93" s="121">
        <f t="shared" si="51"/>
        <v>506.79999999999995</v>
      </c>
      <c r="T93" s="121">
        <f t="shared" si="51"/>
        <v>545.20000000000005</v>
      </c>
      <c r="U93" s="121">
        <f t="shared" si="51"/>
        <v>528.9</v>
      </c>
      <c r="V93" s="121">
        <f t="shared" si="51"/>
        <v>541.4</v>
      </c>
      <c r="W93" s="121">
        <f t="shared" si="51"/>
        <v>561.6</v>
      </c>
      <c r="X93" s="121">
        <f t="shared" si="51"/>
        <v>501.3</v>
      </c>
      <c r="Y93" s="121">
        <f t="shared" si="51"/>
        <v>518.6</v>
      </c>
      <c r="Z93" s="121">
        <f t="shared" si="51"/>
        <v>521.79999999999995</v>
      </c>
      <c r="AA93" s="121">
        <f t="shared" si="51"/>
        <v>785</v>
      </c>
      <c r="AB93" s="121">
        <f t="shared" si="51"/>
        <v>6486</v>
      </c>
      <c r="AC93" s="123">
        <f t="shared" si="36"/>
        <v>1054.1999999999989</v>
      </c>
      <c r="AD93" s="123">
        <f t="shared" si="46"/>
        <v>19.407931072572605</v>
      </c>
    </row>
    <row r="94" spans="2:30" ht="18" customHeight="1" x14ac:dyDescent="0.2">
      <c r="B94" s="124" t="s">
        <v>103</v>
      </c>
      <c r="C94" s="125">
        <v>309.10000000000002</v>
      </c>
      <c r="D94" s="126">
        <v>320.60000000000002</v>
      </c>
      <c r="E94" s="126">
        <v>335.7</v>
      </c>
      <c r="F94" s="126">
        <v>315.89999999999998</v>
      </c>
      <c r="G94" s="126">
        <v>344.2</v>
      </c>
      <c r="H94" s="126">
        <v>325.7</v>
      </c>
      <c r="I94" s="126">
        <v>338</v>
      </c>
      <c r="J94" s="126">
        <v>346.9</v>
      </c>
      <c r="K94" s="126">
        <v>352.3</v>
      </c>
      <c r="L94" s="126">
        <v>362</v>
      </c>
      <c r="M94" s="126">
        <v>377.6</v>
      </c>
      <c r="N94" s="126">
        <v>388.4</v>
      </c>
      <c r="O94" s="126">
        <f>SUM(C94:N94)</f>
        <v>4116.4000000000005</v>
      </c>
      <c r="P94" s="127">
        <v>394.1</v>
      </c>
      <c r="Q94" s="126">
        <v>370.7</v>
      </c>
      <c r="R94" s="126">
        <v>410.6</v>
      </c>
      <c r="S94" s="126">
        <v>390.7</v>
      </c>
      <c r="T94" s="126">
        <v>444</v>
      </c>
      <c r="U94" s="126">
        <v>416.9</v>
      </c>
      <c r="V94" s="126">
        <v>431.4</v>
      </c>
      <c r="W94" s="126">
        <v>439.3</v>
      </c>
      <c r="X94" s="126">
        <v>424.6</v>
      </c>
      <c r="Y94" s="126">
        <v>433.7</v>
      </c>
      <c r="Z94" s="126">
        <v>449.5</v>
      </c>
      <c r="AA94" s="126">
        <v>492.5</v>
      </c>
      <c r="AB94" s="126">
        <f>SUM(P94:AA94)</f>
        <v>5098</v>
      </c>
      <c r="AC94" s="128">
        <f t="shared" si="36"/>
        <v>981.59999999999945</v>
      </c>
      <c r="AD94" s="128">
        <f t="shared" si="46"/>
        <v>23.846079098241166</v>
      </c>
    </row>
    <row r="95" spans="2:30" ht="18" customHeight="1" x14ac:dyDescent="0.2">
      <c r="B95" s="124" t="s">
        <v>104</v>
      </c>
      <c r="C95" s="129">
        <v>65.900000000000006</v>
      </c>
      <c r="D95" s="129">
        <v>111.6</v>
      </c>
      <c r="E95" s="129">
        <v>95.9</v>
      </c>
      <c r="F95" s="129">
        <v>105</v>
      </c>
      <c r="G95" s="129">
        <v>107.1</v>
      </c>
      <c r="H95" s="129">
        <v>107.1</v>
      </c>
      <c r="I95" s="129">
        <v>122.6</v>
      </c>
      <c r="J95" s="129">
        <v>127.2</v>
      </c>
      <c r="K95" s="129">
        <v>104.8</v>
      </c>
      <c r="L95" s="129">
        <v>121.3</v>
      </c>
      <c r="M95" s="129">
        <v>125.9</v>
      </c>
      <c r="N95" s="129">
        <v>121</v>
      </c>
      <c r="O95" s="126">
        <f>SUM(C95:N95)</f>
        <v>1315.4</v>
      </c>
      <c r="P95" s="130">
        <v>82.1</v>
      </c>
      <c r="Q95" s="126">
        <f>+[1]PP!R133</f>
        <v>87.1</v>
      </c>
      <c r="R95" s="126">
        <f>+[1]PP!S133</f>
        <v>130.80000000000001</v>
      </c>
      <c r="S95" s="126">
        <f>+[1]PP!T133</f>
        <v>116.1</v>
      </c>
      <c r="T95" s="126">
        <f>+[1]PP!U133</f>
        <v>101.2</v>
      </c>
      <c r="U95" s="126">
        <f>+[1]PP!V133</f>
        <v>112</v>
      </c>
      <c r="V95" s="126">
        <f>+[1]PP!W133</f>
        <v>110</v>
      </c>
      <c r="W95" s="126">
        <f>+[1]PP!X133</f>
        <v>122.3</v>
      </c>
      <c r="X95" s="126">
        <f>+[1]PP!Y133</f>
        <v>76.7</v>
      </c>
      <c r="Y95" s="126">
        <f>+[1]PP!Z133</f>
        <v>84.9</v>
      </c>
      <c r="Z95" s="126">
        <f>+[1]PP!AA133</f>
        <v>72.3</v>
      </c>
      <c r="AA95" s="126">
        <f>+[1]PP!AB133</f>
        <v>292.5</v>
      </c>
      <c r="AB95" s="126">
        <f>SUM(P95:AA95)</f>
        <v>1388</v>
      </c>
      <c r="AC95" s="126">
        <f t="shared" si="36"/>
        <v>72.599999999999909</v>
      </c>
      <c r="AD95" s="126">
        <f>+AC95/O95*100</f>
        <v>5.519233693173172</v>
      </c>
    </row>
    <row r="96" spans="2:30" ht="22.5" customHeight="1" x14ac:dyDescent="0.2">
      <c r="B96" s="131" t="s">
        <v>105</v>
      </c>
      <c r="C96" s="132">
        <f>+C92+C93</f>
        <v>152742.20000000001</v>
      </c>
      <c r="D96" s="132">
        <f t="shared" ref="D96:AB96" si="52">+D92+D93</f>
        <v>13219.9</v>
      </c>
      <c r="E96" s="132">
        <f t="shared" si="52"/>
        <v>5516.3</v>
      </c>
      <c r="F96" s="132">
        <f t="shared" si="52"/>
        <v>9066.4999999999982</v>
      </c>
      <c r="G96" s="132">
        <f t="shared" si="52"/>
        <v>3486.8999999999996</v>
      </c>
      <c r="H96" s="132">
        <f t="shared" si="52"/>
        <v>28767.300000000003</v>
      </c>
      <c r="I96" s="132">
        <f t="shared" si="52"/>
        <v>17244.599999999999</v>
      </c>
      <c r="J96" s="132">
        <f t="shared" si="52"/>
        <v>4442.1000000000004</v>
      </c>
      <c r="K96" s="132">
        <f t="shared" si="52"/>
        <v>5865.1</v>
      </c>
      <c r="L96" s="132">
        <f t="shared" si="52"/>
        <v>6134.7</v>
      </c>
      <c r="M96" s="132">
        <f t="shared" si="52"/>
        <v>6635.8</v>
      </c>
      <c r="N96" s="132">
        <f t="shared" si="52"/>
        <v>24527.200000000001</v>
      </c>
      <c r="O96" s="132">
        <f t="shared" si="52"/>
        <v>277648.59999999998</v>
      </c>
      <c r="P96" s="132">
        <f t="shared" si="52"/>
        <v>24750.1</v>
      </c>
      <c r="Q96" s="132">
        <f t="shared" si="52"/>
        <v>138965.89999999997</v>
      </c>
      <c r="R96" s="132">
        <f t="shared" si="52"/>
        <v>5510.4</v>
      </c>
      <c r="S96" s="132">
        <f t="shared" si="52"/>
        <v>3449</v>
      </c>
      <c r="T96" s="132">
        <f t="shared" si="52"/>
        <v>4123</v>
      </c>
      <c r="U96" s="132">
        <f t="shared" si="52"/>
        <v>88837.299999999974</v>
      </c>
      <c r="V96" s="132">
        <f t="shared" si="52"/>
        <v>7982.0999999999995</v>
      </c>
      <c r="W96" s="132">
        <f t="shared" si="52"/>
        <v>8206.2999999999993</v>
      </c>
      <c r="X96" s="132">
        <f t="shared" si="52"/>
        <v>38861.100000000006</v>
      </c>
      <c r="Y96" s="132">
        <f t="shared" si="52"/>
        <v>7970.7000000000007</v>
      </c>
      <c r="Z96" s="132">
        <f t="shared" si="52"/>
        <v>8726.1999999999989</v>
      </c>
      <c r="AA96" s="132">
        <f t="shared" si="52"/>
        <v>18600.400000000001</v>
      </c>
      <c r="AB96" s="132">
        <f t="shared" si="52"/>
        <v>355982.5</v>
      </c>
      <c r="AC96" s="132">
        <f t="shared" si="36"/>
        <v>78333.900000000023</v>
      </c>
      <c r="AD96" s="133">
        <f>+AC96/O96*100</f>
        <v>28.213324324343802</v>
      </c>
    </row>
    <row r="97" spans="2:30" ht="22.5" customHeight="1" thickBot="1" x14ac:dyDescent="0.25">
      <c r="B97" s="134" t="s">
        <v>106</v>
      </c>
      <c r="C97" s="135">
        <f>+[1]PP!D135</f>
        <v>1125.2000000000003</v>
      </c>
      <c r="D97" s="135">
        <f>+[1]PP!E135</f>
        <v>899.19999999999993</v>
      </c>
      <c r="E97" s="135">
        <f>+[1]PP!F135</f>
        <v>975.4</v>
      </c>
      <c r="F97" s="135">
        <f>+[1]PP!G135</f>
        <v>984.4</v>
      </c>
      <c r="G97" s="135">
        <f>+[1]PP!H135</f>
        <v>1148.4000000000001</v>
      </c>
      <c r="H97" s="135">
        <f>+[1]PP!I135</f>
        <v>1195.5999999999999</v>
      </c>
      <c r="I97" s="135">
        <f>+[1]PP!J135</f>
        <v>1395.6</v>
      </c>
      <c r="J97" s="135">
        <f>+[1]PP!K135</f>
        <v>1427.2</v>
      </c>
      <c r="K97" s="135">
        <f>+[1]PP!L135</f>
        <v>1529.3</v>
      </c>
      <c r="L97" s="135">
        <f>+[1]PP!M135</f>
        <v>1324.6</v>
      </c>
      <c r="M97" s="135">
        <f>+[1]PP!N135</f>
        <v>1215.4000000000001</v>
      </c>
      <c r="N97" s="135">
        <f>+[1]PP!O135</f>
        <v>1163.9999999999998</v>
      </c>
      <c r="O97" s="135">
        <f>SUM(C97:N97)</f>
        <v>14384.300000000001</v>
      </c>
      <c r="P97" s="135">
        <f>+[1]PP!Q135</f>
        <v>1634.2999999999997</v>
      </c>
      <c r="Q97" s="135">
        <f>+[1]PP!R135</f>
        <v>1914.6</v>
      </c>
      <c r="R97" s="135">
        <f>+[1]PP!S135</f>
        <v>1551.3000000000002</v>
      </c>
      <c r="S97" s="135">
        <f>+[1]PP!T135</f>
        <v>1339.8999999999996</v>
      </c>
      <c r="T97" s="135">
        <f>+[1]PP!U135</f>
        <v>1856.8000000000002</v>
      </c>
      <c r="U97" s="135">
        <f>+[1]PP!V135</f>
        <v>1694.3</v>
      </c>
      <c r="V97" s="135">
        <f>+[1]PP!W135</f>
        <v>1722.8</v>
      </c>
      <c r="W97" s="135">
        <f>+[1]PP!X135</f>
        <v>1835.3</v>
      </c>
      <c r="X97" s="135">
        <f>+[1]PP!Y135</f>
        <v>1387.4</v>
      </c>
      <c r="Y97" s="135">
        <f>+[1]PP!Z135</f>
        <v>1527.5999999999997</v>
      </c>
      <c r="Z97" s="135">
        <f>+[1]PP!AA135</f>
        <v>1349.6</v>
      </c>
      <c r="AA97" s="135">
        <f>+[1]PP!AB135</f>
        <v>2440.1999999999994</v>
      </c>
      <c r="AB97" s="135">
        <f>SUM(P97:AA97)</f>
        <v>20254.099999999995</v>
      </c>
      <c r="AC97" s="135">
        <f t="shared" si="36"/>
        <v>5869.7999999999938</v>
      </c>
      <c r="AD97" s="135">
        <f>+AC97/O97*100</f>
        <v>40.806990955416623</v>
      </c>
    </row>
    <row r="98" spans="2:30" ht="18" customHeight="1" thickTop="1" x14ac:dyDescent="0.2">
      <c r="B98" s="136" t="s">
        <v>107</v>
      </c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</row>
    <row r="99" spans="2:30" ht="13.5" customHeight="1" x14ac:dyDescent="0.2">
      <c r="B99" s="138" t="s">
        <v>108</v>
      </c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</row>
    <row r="100" spans="2:30" ht="14.25" customHeight="1" x14ac:dyDescent="0.2">
      <c r="B100" s="139" t="s">
        <v>109</v>
      </c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</row>
    <row r="101" spans="2:30" x14ac:dyDescent="0.2">
      <c r="B101" s="139" t="s">
        <v>110</v>
      </c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</row>
    <row r="102" spans="2:30" x14ac:dyDescent="0.2">
      <c r="B102" s="139" t="s">
        <v>111</v>
      </c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1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42"/>
    </row>
    <row r="103" spans="2:30" x14ac:dyDescent="0.2">
      <c r="B103" s="143" t="s">
        <v>112</v>
      </c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1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42"/>
    </row>
    <row r="104" spans="2:30" x14ac:dyDescent="0.2">
      <c r="B104" s="142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2"/>
      <c r="AD104" s="142"/>
    </row>
    <row r="105" spans="2:30" x14ac:dyDescent="0.2">
      <c r="B105" s="142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41"/>
      <c r="AD105" s="141"/>
    </row>
    <row r="106" spans="2:30" x14ac:dyDescent="0.2">
      <c r="B106" s="145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2"/>
      <c r="AD106" s="144"/>
    </row>
    <row r="107" spans="2:30" x14ac:dyDescent="0.2">
      <c r="B107" s="145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1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44"/>
      <c r="AD107" s="144"/>
    </row>
    <row r="108" spans="2:30" x14ac:dyDescent="0.2">
      <c r="B108" s="145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2"/>
      <c r="AD108" s="149"/>
    </row>
    <row r="109" spans="2:30" x14ac:dyDescent="0.2">
      <c r="B109" s="145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0"/>
      <c r="AB109" s="150"/>
      <c r="AC109" s="142"/>
      <c r="AD109" s="142"/>
    </row>
    <row r="110" spans="2:30" x14ac:dyDescent="0.2">
      <c r="B110" s="145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0"/>
      <c r="AB110" s="150"/>
      <c r="AC110" s="142"/>
      <c r="AD110" s="142"/>
    </row>
    <row r="111" spans="2:30" x14ac:dyDescent="0.2">
      <c r="B111" s="142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40"/>
      <c r="AB111" s="140"/>
      <c r="AC111" s="140"/>
      <c r="AD111" s="142"/>
    </row>
    <row r="112" spans="2:30" x14ac:dyDescent="0.2">
      <c r="B112" s="145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42"/>
      <c r="AB112" s="142"/>
      <c r="AC112" s="142"/>
      <c r="AD112" s="142"/>
    </row>
    <row r="113" spans="2:30" x14ac:dyDescent="0.2">
      <c r="B113" s="145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42"/>
      <c r="AB113" s="142"/>
      <c r="AC113" s="142"/>
      <c r="AD113" s="142"/>
    </row>
    <row r="114" spans="2:30" x14ac:dyDescent="0.2"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42"/>
      <c r="AB114" s="142"/>
      <c r="AC114" s="142"/>
      <c r="AD114" s="142"/>
    </row>
    <row r="115" spans="2:30" x14ac:dyDescent="0.2">
      <c r="B115" s="145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42"/>
      <c r="AB115" s="142"/>
      <c r="AC115" s="142"/>
      <c r="AD115" s="142"/>
    </row>
    <row r="116" spans="2:30" x14ac:dyDescent="0.2">
      <c r="B116" s="145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42"/>
      <c r="AB116" s="142"/>
      <c r="AC116" s="142"/>
      <c r="AD116" s="142"/>
    </row>
    <row r="117" spans="2:30" x14ac:dyDescent="0.2">
      <c r="B117" s="145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42"/>
      <c r="AB117" s="142"/>
      <c r="AC117" s="142"/>
      <c r="AD117" s="142"/>
    </row>
    <row r="118" spans="2:30" x14ac:dyDescent="0.2"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42"/>
      <c r="AB118" s="142"/>
      <c r="AC118" s="142"/>
      <c r="AD118" s="142"/>
    </row>
    <row r="119" spans="2:30" x14ac:dyDescent="0.2">
      <c r="B119" s="145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42"/>
      <c r="AB119" s="142"/>
      <c r="AC119" s="142"/>
      <c r="AD119" s="142"/>
    </row>
    <row r="120" spans="2:30" x14ac:dyDescent="0.2">
      <c r="B120" s="145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42"/>
      <c r="AB120" s="142"/>
      <c r="AC120" s="142"/>
      <c r="AD120" s="142"/>
    </row>
    <row r="121" spans="2:30" x14ac:dyDescent="0.2">
      <c r="B121" s="145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42"/>
      <c r="AB121" s="142"/>
      <c r="AC121" s="142"/>
      <c r="AD121" s="142"/>
    </row>
    <row r="122" spans="2:30" x14ac:dyDescent="0.2"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42"/>
      <c r="AB122" s="142"/>
      <c r="AC122" s="142"/>
      <c r="AD122" s="142"/>
    </row>
    <row r="123" spans="2:30" x14ac:dyDescent="0.2">
      <c r="B123" s="145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42"/>
      <c r="AB123" s="142"/>
      <c r="AC123" s="142"/>
      <c r="AD123" s="142"/>
    </row>
    <row r="124" spans="2:30" x14ac:dyDescent="0.2">
      <c r="B124" s="145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42"/>
      <c r="AB124" s="142"/>
      <c r="AC124" s="142"/>
      <c r="AD124" s="142"/>
    </row>
    <row r="125" spans="2:30" x14ac:dyDescent="0.2">
      <c r="B125" s="145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42"/>
      <c r="AB125" s="142"/>
      <c r="AC125" s="142"/>
      <c r="AD125" s="142"/>
    </row>
    <row r="126" spans="2:30" x14ac:dyDescent="0.2">
      <c r="B126" s="145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42"/>
      <c r="AB126" s="142"/>
      <c r="AC126" s="142"/>
      <c r="AD126" s="142"/>
    </row>
    <row r="127" spans="2:30" x14ac:dyDescent="0.2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42"/>
      <c r="AB127" s="142"/>
      <c r="AC127" s="142"/>
      <c r="AD127" s="142"/>
    </row>
    <row r="128" spans="2:30" x14ac:dyDescent="0.2"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42"/>
      <c r="AB128" s="142"/>
      <c r="AC128" s="142"/>
      <c r="AD128" s="142"/>
    </row>
    <row r="129" spans="2:30" x14ac:dyDescent="0.2"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42"/>
      <c r="AB129" s="142"/>
      <c r="AC129" s="142"/>
      <c r="AD129" s="142"/>
    </row>
    <row r="130" spans="2:30" x14ac:dyDescent="0.2"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42"/>
      <c r="AB130" s="142"/>
      <c r="AC130" s="142"/>
      <c r="AD130" s="142"/>
    </row>
    <row r="131" spans="2:30" x14ac:dyDescent="0.2"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42"/>
      <c r="AB131" s="142"/>
      <c r="AC131" s="142"/>
      <c r="AD131" s="142"/>
    </row>
    <row r="132" spans="2:30" x14ac:dyDescent="0.2"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42"/>
      <c r="AB132" s="142"/>
      <c r="AC132" s="142"/>
      <c r="AD132" s="142"/>
    </row>
    <row r="133" spans="2:30" x14ac:dyDescent="0.2"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42"/>
      <c r="AB133" s="142"/>
      <c r="AC133" s="142"/>
      <c r="AD133" s="142"/>
    </row>
    <row r="134" spans="2:30" x14ac:dyDescent="0.2"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42"/>
      <c r="AB134" s="142"/>
      <c r="AC134" s="142"/>
      <c r="AD134" s="142"/>
    </row>
    <row r="135" spans="2:30" x14ac:dyDescent="0.2"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42"/>
      <c r="AB135" s="142"/>
      <c r="AC135" s="142"/>
      <c r="AD135" s="142"/>
    </row>
    <row r="136" spans="2:30" x14ac:dyDescent="0.2"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42"/>
      <c r="AB136" s="142"/>
      <c r="AC136" s="142"/>
      <c r="AD136" s="142"/>
    </row>
    <row r="137" spans="2:30" x14ac:dyDescent="0.2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42"/>
      <c r="AB137" s="142"/>
      <c r="AC137" s="142"/>
      <c r="AD137" s="142"/>
    </row>
    <row r="138" spans="2:30" x14ac:dyDescent="0.2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42"/>
      <c r="AB138" s="142"/>
      <c r="AC138" s="142"/>
      <c r="AD138" s="142"/>
    </row>
    <row r="139" spans="2:30" x14ac:dyDescent="0.2"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42"/>
      <c r="AB139" s="142"/>
      <c r="AC139" s="142"/>
      <c r="AD139" s="142"/>
    </row>
    <row r="140" spans="2:30" x14ac:dyDescent="0.2"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42"/>
      <c r="AB140" s="142"/>
      <c r="AC140" s="142"/>
      <c r="AD140" s="142"/>
    </row>
    <row r="141" spans="2:30" x14ac:dyDescent="0.2"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42"/>
      <c r="AB141" s="142"/>
      <c r="AC141" s="142"/>
      <c r="AD141" s="142"/>
    </row>
    <row r="142" spans="2:30" x14ac:dyDescent="0.2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42"/>
      <c r="AB142" s="142"/>
      <c r="AC142" s="142"/>
      <c r="AD142" s="142"/>
    </row>
    <row r="143" spans="2:30" x14ac:dyDescent="0.2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42"/>
      <c r="AB143" s="142"/>
      <c r="AC143" s="142"/>
      <c r="AD143" s="142"/>
    </row>
    <row r="144" spans="2:30" x14ac:dyDescent="0.2"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42"/>
      <c r="AB144" s="142"/>
      <c r="AC144" s="142"/>
      <c r="AD144" s="142"/>
    </row>
    <row r="145" spans="2:30" x14ac:dyDescent="0.2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42"/>
      <c r="AB145" s="142"/>
      <c r="AC145" s="142"/>
      <c r="AD145" s="142"/>
    </row>
    <row r="146" spans="2:30" x14ac:dyDescent="0.2"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42"/>
      <c r="AB146" s="142"/>
      <c r="AC146" s="142"/>
      <c r="AD146" s="142"/>
    </row>
    <row r="147" spans="2:30" x14ac:dyDescent="0.2"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42"/>
      <c r="AB147" s="142"/>
      <c r="AC147" s="142"/>
      <c r="AD147" s="142"/>
    </row>
    <row r="148" spans="2:30" x14ac:dyDescent="0.2"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42"/>
      <c r="AB148" s="142"/>
      <c r="AC148" s="142"/>
      <c r="AD148" s="142"/>
    </row>
    <row r="149" spans="2:30" x14ac:dyDescent="0.2"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42"/>
      <c r="AB149" s="142"/>
      <c r="AC149" s="142"/>
      <c r="AD149" s="142"/>
    </row>
    <row r="150" spans="2:30" x14ac:dyDescent="0.2"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42"/>
      <c r="AB150" s="142"/>
      <c r="AC150" s="142"/>
      <c r="AD150" s="142"/>
    </row>
    <row r="151" spans="2:30" x14ac:dyDescent="0.2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42"/>
      <c r="AB151" s="142"/>
      <c r="AC151" s="142"/>
      <c r="AD151" s="142"/>
    </row>
    <row r="152" spans="2:30" x14ac:dyDescent="0.2"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42"/>
      <c r="AB152" s="142"/>
      <c r="AC152" s="142"/>
      <c r="AD152" s="142"/>
    </row>
    <row r="153" spans="2:30" x14ac:dyDescent="0.2"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42"/>
      <c r="AB153" s="142"/>
      <c r="AC153" s="142"/>
      <c r="AD153" s="142"/>
    </row>
    <row r="154" spans="2:30" x14ac:dyDescent="0.2"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42"/>
      <c r="AB154" s="142"/>
      <c r="AC154" s="142"/>
      <c r="AD154" s="142"/>
    </row>
    <row r="155" spans="2:30" x14ac:dyDescent="0.2"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42"/>
      <c r="AB155" s="142"/>
      <c r="AC155" s="142"/>
      <c r="AD155" s="142"/>
    </row>
    <row r="156" spans="2:30" x14ac:dyDescent="0.2"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42"/>
      <c r="AB156" s="142"/>
      <c r="AC156" s="142"/>
      <c r="AD156" s="142"/>
    </row>
    <row r="157" spans="2:30" x14ac:dyDescent="0.2"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42"/>
      <c r="AB157" s="142"/>
      <c r="AC157" s="142"/>
      <c r="AD157" s="142"/>
    </row>
    <row r="158" spans="2:30" x14ac:dyDescent="0.2"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42"/>
      <c r="AB158" s="142"/>
      <c r="AC158" s="142"/>
      <c r="AD158" s="142"/>
    </row>
    <row r="159" spans="2:30" x14ac:dyDescent="0.2"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42"/>
      <c r="AB159" s="142"/>
      <c r="AC159" s="142"/>
      <c r="AD159" s="142"/>
    </row>
    <row r="160" spans="2:30" x14ac:dyDescent="0.2"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42"/>
      <c r="AB160" s="142"/>
      <c r="AC160" s="142"/>
      <c r="AD160" s="142"/>
    </row>
    <row r="161" spans="2:30" x14ac:dyDescent="0.2"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42"/>
      <c r="AB161" s="142"/>
      <c r="AC161" s="142"/>
      <c r="AD161" s="142"/>
    </row>
    <row r="162" spans="2:30" x14ac:dyDescent="0.2"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42"/>
      <c r="AB162" s="142"/>
      <c r="AC162" s="142"/>
      <c r="AD162" s="142"/>
    </row>
    <row r="163" spans="2:30" x14ac:dyDescent="0.2"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42"/>
      <c r="AB163" s="142"/>
      <c r="AC163" s="142"/>
      <c r="AD163" s="142"/>
    </row>
    <row r="164" spans="2:30" x14ac:dyDescent="0.2"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42"/>
      <c r="AB164" s="142"/>
      <c r="AC164" s="142"/>
      <c r="AD164" s="142"/>
    </row>
    <row r="165" spans="2:30" x14ac:dyDescent="0.2"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42"/>
      <c r="AB165" s="142"/>
      <c r="AC165" s="142"/>
      <c r="AD165" s="142"/>
    </row>
    <row r="166" spans="2:30" x14ac:dyDescent="0.2"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42"/>
      <c r="AB166" s="142"/>
      <c r="AC166" s="142"/>
      <c r="AD166" s="142"/>
    </row>
    <row r="167" spans="2:30" x14ac:dyDescent="0.2"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42"/>
      <c r="AB167" s="142"/>
      <c r="AC167" s="142"/>
      <c r="AD167" s="142"/>
    </row>
    <row r="168" spans="2:30" x14ac:dyDescent="0.2"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42"/>
      <c r="AB168" s="142"/>
      <c r="AC168" s="142"/>
      <c r="AD168" s="142"/>
    </row>
    <row r="169" spans="2:30" x14ac:dyDescent="0.2"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42"/>
      <c r="AB169" s="142"/>
      <c r="AC169" s="142"/>
      <c r="AD169" s="142"/>
    </row>
    <row r="170" spans="2:30" x14ac:dyDescent="0.2"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42"/>
      <c r="AB170" s="142"/>
      <c r="AC170" s="142"/>
      <c r="AD170" s="142"/>
    </row>
    <row r="171" spans="2:30" x14ac:dyDescent="0.2"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42"/>
      <c r="AB171" s="142"/>
      <c r="AC171" s="142"/>
      <c r="AD171" s="142"/>
    </row>
    <row r="172" spans="2:30" x14ac:dyDescent="0.2"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42"/>
      <c r="AB172" s="142"/>
      <c r="AC172" s="142"/>
      <c r="AD172" s="142"/>
    </row>
    <row r="173" spans="2:30" x14ac:dyDescent="0.2"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42"/>
      <c r="AB173" s="142"/>
      <c r="AC173" s="142"/>
      <c r="AD173" s="142"/>
    </row>
    <row r="174" spans="2:30" x14ac:dyDescent="0.2"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42"/>
      <c r="AB174" s="142"/>
      <c r="AC174" s="142"/>
      <c r="AD174" s="142"/>
    </row>
    <row r="175" spans="2:30" x14ac:dyDescent="0.2"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42"/>
      <c r="AB175" s="142"/>
      <c r="AC175" s="142"/>
      <c r="AD175" s="142"/>
    </row>
    <row r="176" spans="2:30" x14ac:dyDescent="0.2"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42"/>
      <c r="AB176" s="142"/>
      <c r="AC176" s="142"/>
      <c r="AD176" s="142"/>
    </row>
    <row r="177" spans="2:30" x14ac:dyDescent="0.2"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42"/>
      <c r="AB177" s="142"/>
      <c r="AC177" s="142"/>
      <c r="AD177" s="142"/>
    </row>
    <row r="178" spans="2:30" x14ac:dyDescent="0.2"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42"/>
      <c r="AB178" s="142"/>
      <c r="AC178" s="142"/>
      <c r="AD178" s="142"/>
    </row>
    <row r="179" spans="2:30" x14ac:dyDescent="0.2"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42"/>
      <c r="AB179" s="142"/>
      <c r="AC179" s="142"/>
      <c r="AD179" s="142"/>
    </row>
    <row r="180" spans="2:30" x14ac:dyDescent="0.2"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42"/>
      <c r="AB180" s="142"/>
      <c r="AC180" s="142"/>
      <c r="AD180" s="142"/>
    </row>
    <row r="181" spans="2:30" x14ac:dyDescent="0.2"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42"/>
      <c r="AB181" s="142"/>
      <c r="AC181" s="142"/>
      <c r="AD181" s="142"/>
    </row>
    <row r="182" spans="2:30" x14ac:dyDescent="0.2"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42"/>
      <c r="AB182" s="142"/>
      <c r="AC182" s="142"/>
      <c r="AD182" s="142"/>
    </row>
    <row r="183" spans="2:30" x14ac:dyDescent="0.2"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42"/>
      <c r="AB183" s="142"/>
      <c r="AC183" s="142"/>
      <c r="AD183" s="142"/>
    </row>
    <row r="184" spans="2:30" x14ac:dyDescent="0.2"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42"/>
      <c r="AB184" s="142"/>
      <c r="AC184" s="142"/>
      <c r="AD184" s="142"/>
    </row>
    <row r="185" spans="2:30" x14ac:dyDescent="0.2"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42"/>
      <c r="AB185" s="142"/>
      <c r="AC185" s="142"/>
      <c r="AD185" s="142"/>
    </row>
    <row r="186" spans="2:30" x14ac:dyDescent="0.2"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42"/>
      <c r="AB186" s="142"/>
      <c r="AC186" s="142"/>
      <c r="AD186" s="142"/>
    </row>
    <row r="187" spans="2:30" x14ac:dyDescent="0.2"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42"/>
      <c r="AB187" s="142"/>
      <c r="AC187" s="142"/>
      <c r="AD187" s="142"/>
    </row>
    <row r="188" spans="2:30" x14ac:dyDescent="0.2"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42"/>
      <c r="AB188" s="142"/>
      <c r="AC188" s="142"/>
      <c r="AD188" s="142"/>
    </row>
    <row r="189" spans="2:30" x14ac:dyDescent="0.2"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42"/>
      <c r="AB189" s="142"/>
      <c r="AC189" s="142"/>
      <c r="AD189" s="142"/>
    </row>
    <row r="190" spans="2:30" x14ac:dyDescent="0.2"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42"/>
      <c r="AB190" s="142"/>
      <c r="AC190" s="142"/>
      <c r="AD190" s="142"/>
    </row>
    <row r="191" spans="2:30" x14ac:dyDescent="0.2"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42"/>
      <c r="AB191" s="142"/>
      <c r="AC191" s="142"/>
      <c r="AD191" s="142"/>
    </row>
    <row r="192" spans="2:30" x14ac:dyDescent="0.2"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42"/>
      <c r="AB192" s="142"/>
      <c r="AC192" s="142"/>
      <c r="AD192" s="142"/>
    </row>
    <row r="193" spans="2:30" x14ac:dyDescent="0.2"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42"/>
      <c r="AB193" s="142"/>
      <c r="AC193" s="142"/>
      <c r="AD193" s="142"/>
    </row>
    <row r="194" spans="2:30" x14ac:dyDescent="0.2">
      <c r="B194" s="142"/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42"/>
      <c r="AB194" s="142"/>
      <c r="AC194" s="142"/>
      <c r="AD194" s="142"/>
    </row>
    <row r="195" spans="2:30" x14ac:dyDescent="0.2">
      <c r="B195" s="142"/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42"/>
      <c r="AB195" s="142"/>
      <c r="AC195" s="142"/>
      <c r="AD195" s="142"/>
    </row>
    <row r="196" spans="2:30" x14ac:dyDescent="0.2"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42"/>
      <c r="AB196" s="142"/>
      <c r="AC196" s="142"/>
      <c r="AD196" s="142"/>
    </row>
    <row r="197" spans="2:30" x14ac:dyDescent="0.2"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42"/>
      <c r="AB197" s="142"/>
      <c r="AC197" s="142"/>
      <c r="AD197" s="142"/>
    </row>
    <row r="198" spans="2:30" x14ac:dyDescent="0.2">
      <c r="B198" s="142"/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42"/>
      <c r="AB198" s="142"/>
      <c r="AC198" s="142"/>
      <c r="AD198" s="142"/>
    </row>
    <row r="199" spans="2:30" x14ac:dyDescent="0.2"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42"/>
      <c r="AB199" s="142"/>
      <c r="AC199" s="142"/>
      <c r="AD199" s="142"/>
    </row>
    <row r="200" spans="2:30" x14ac:dyDescent="0.2">
      <c r="B200" s="142"/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42"/>
      <c r="AB200" s="142"/>
      <c r="AC200" s="142"/>
      <c r="AD200" s="142"/>
    </row>
    <row r="201" spans="2:30" x14ac:dyDescent="0.2">
      <c r="B201" s="142"/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42"/>
      <c r="AB201" s="142"/>
      <c r="AC201" s="142"/>
      <c r="AD201" s="142"/>
    </row>
    <row r="202" spans="2:30" x14ac:dyDescent="0.2">
      <c r="B202" s="142"/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42"/>
      <c r="AB202" s="142"/>
      <c r="AC202" s="142"/>
      <c r="AD202" s="142"/>
    </row>
    <row r="203" spans="2:30" x14ac:dyDescent="0.2"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42"/>
      <c r="AB203" s="142"/>
      <c r="AC203" s="142"/>
      <c r="AD203" s="142"/>
    </row>
    <row r="204" spans="2:30" x14ac:dyDescent="0.2"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42"/>
      <c r="AB204" s="142"/>
      <c r="AC204" s="142"/>
      <c r="AD204" s="142"/>
    </row>
    <row r="205" spans="2:30" x14ac:dyDescent="0.2"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42"/>
      <c r="AB205" s="142"/>
      <c r="AC205" s="142"/>
      <c r="AD205" s="142"/>
    </row>
    <row r="206" spans="2:30" x14ac:dyDescent="0.2"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42"/>
      <c r="AB206" s="142"/>
      <c r="AC206" s="142"/>
      <c r="AD206" s="142"/>
    </row>
    <row r="207" spans="2:30" x14ac:dyDescent="0.2">
      <c r="B207" s="142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42"/>
      <c r="AB207" s="142"/>
      <c r="AC207" s="142"/>
      <c r="AD207" s="142"/>
    </row>
    <row r="208" spans="2:30" x14ac:dyDescent="0.2">
      <c r="B208" s="142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42"/>
      <c r="AB208" s="142"/>
      <c r="AC208" s="142"/>
      <c r="AD208" s="142"/>
    </row>
    <row r="209" spans="2:30" x14ac:dyDescent="0.2"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42"/>
      <c r="AB209" s="142"/>
      <c r="AC209" s="142"/>
      <c r="AD209" s="142"/>
    </row>
    <row r="210" spans="2:30" x14ac:dyDescent="0.2">
      <c r="B210" s="142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42"/>
      <c r="AB210" s="142"/>
      <c r="AC210" s="142"/>
      <c r="AD210" s="142"/>
    </row>
    <row r="211" spans="2:30" x14ac:dyDescent="0.2">
      <c r="B211" s="142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42"/>
      <c r="AB211" s="142"/>
      <c r="AC211" s="142"/>
      <c r="AD211" s="142"/>
    </row>
    <row r="212" spans="2:30" x14ac:dyDescent="0.2">
      <c r="B212" s="142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42"/>
      <c r="AB212" s="142"/>
      <c r="AC212" s="142"/>
      <c r="AD212" s="142"/>
    </row>
    <row r="213" spans="2:30" x14ac:dyDescent="0.2"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42"/>
      <c r="AB213" s="142"/>
      <c r="AC213" s="142"/>
      <c r="AD213" s="142"/>
    </row>
    <row r="214" spans="2:30" x14ac:dyDescent="0.2"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42"/>
      <c r="AB214" s="142"/>
      <c r="AC214" s="142"/>
      <c r="AD214" s="142"/>
    </row>
    <row r="215" spans="2:30" x14ac:dyDescent="0.2">
      <c r="B215" s="142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42"/>
      <c r="AB215" s="142"/>
      <c r="AC215" s="142"/>
      <c r="AD215" s="142"/>
    </row>
    <row r="216" spans="2:30" x14ac:dyDescent="0.2"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42"/>
      <c r="AB216" s="142"/>
      <c r="AC216" s="142"/>
      <c r="AD216" s="142"/>
    </row>
    <row r="217" spans="2:30" x14ac:dyDescent="0.2"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42"/>
      <c r="AB217" s="142"/>
      <c r="AC217" s="142"/>
      <c r="AD217" s="142"/>
    </row>
    <row r="218" spans="2:30" x14ac:dyDescent="0.2"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42"/>
      <c r="AB218" s="142"/>
      <c r="AC218" s="142"/>
      <c r="AD218" s="142"/>
    </row>
    <row r="219" spans="2:30" x14ac:dyDescent="0.2"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42"/>
      <c r="AB219" s="142"/>
      <c r="AC219" s="142"/>
      <c r="AD219" s="142"/>
    </row>
    <row r="220" spans="2:30" x14ac:dyDescent="0.2"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42"/>
      <c r="AB220" s="142"/>
      <c r="AC220" s="142"/>
      <c r="AD220" s="142"/>
    </row>
    <row r="221" spans="2:30" x14ac:dyDescent="0.2"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42"/>
      <c r="AB221" s="142"/>
      <c r="AC221" s="142"/>
      <c r="AD221" s="142"/>
    </row>
    <row r="222" spans="2:30" x14ac:dyDescent="0.2"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42"/>
      <c r="AB222" s="142"/>
      <c r="AC222" s="142"/>
      <c r="AD222" s="142"/>
    </row>
    <row r="223" spans="2:30" x14ac:dyDescent="0.2"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42"/>
      <c r="AB223" s="142"/>
      <c r="AC223" s="142"/>
      <c r="AD223" s="142"/>
    </row>
    <row r="224" spans="2:30" x14ac:dyDescent="0.2"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42"/>
      <c r="AB224" s="142"/>
      <c r="AC224" s="142"/>
      <c r="AD224" s="142"/>
    </row>
    <row r="225" spans="2:30" x14ac:dyDescent="0.2"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42"/>
      <c r="AB225" s="142"/>
      <c r="AC225" s="142"/>
      <c r="AD225" s="142"/>
    </row>
    <row r="226" spans="2:30" x14ac:dyDescent="0.2"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42"/>
      <c r="AB226" s="142"/>
      <c r="AC226" s="142"/>
      <c r="AD226" s="142"/>
    </row>
    <row r="227" spans="2:30" x14ac:dyDescent="0.2"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42"/>
      <c r="AB227" s="142"/>
      <c r="AC227" s="142"/>
      <c r="AD227" s="142"/>
    </row>
    <row r="228" spans="2:30" x14ac:dyDescent="0.2"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42"/>
      <c r="AB228" s="142"/>
      <c r="AC228" s="142"/>
      <c r="AD228" s="142"/>
    </row>
    <row r="229" spans="2:30" x14ac:dyDescent="0.2"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42"/>
      <c r="AB229" s="142"/>
      <c r="AC229" s="142"/>
      <c r="AD229" s="142"/>
    </row>
    <row r="230" spans="2:30" x14ac:dyDescent="0.2"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42"/>
      <c r="AB230" s="142"/>
      <c r="AC230" s="142"/>
      <c r="AD230" s="142"/>
    </row>
    <row r="231" spans="2:30" x14ac:dyDescent="0.2"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42"/>
      <c r="AB231" s="142"/>
      <c r="AC231" s="142"/>
      <c r="AD231" s="142"/>
    </row>
    <row r="232" spans="2:30" x14ac:dyDescent="0.2"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42"/>
      <c r="AB232" s="142"/>
      <c r="AC232" s="142"/>
      <c r="AD232" s="142"/>
    </row>
    <row r="233" spans="2:30" x14ac:dyDescent="0.2"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42"/>
      <c r="AB233" s="142"/>
      <c r="AC233" s="142"/>
      <c r="AD233" s="142"/>
    </row>
    <row r="234" spans="2:30" x14ac:dyDescent="0.2"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42"/>
      <c r="AB234" s="142"/>
      <c r="AC234" s="142"/>
      <c r="AD234" s="142"/>
    </row>
    <row r="235" spans="2:30" x14ac:dyDescent="0.2"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42"/>
      <c r="AB235" s="142"/>
      <c r="AC235" s="142"/>
      <c r="AD235" s="142"/>
    </row>
    <row r="236" spans="2:30" x14ac:dyDescent="0.2"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42"/>
      <c r="AB236" s="142"/>
      <c r="AC236" s="142"/>
      <c r="AD236" s="142"/>
    </row>
    <row r="237" spans="2:30" x14ac:dyDescent="0.2"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42"/>
      <c r="AB237" s="142"/>
      <c r="AC237" s="142"/>
      <c r="AD237" s="142"/>
    </row>
    <row r="238" spans="2:30" x14ac:dyDescent="0.2"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42"/>
      <c r="AB238" s="142"/>
      <c r="AC238" s="142"/>
      <c r="AD238" s="142"/>
    </row>
    <row r="239" spans="2:30" x14ac:dyDescent="0.2"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42"/>
      <c r="AB239" s="142"/>
      <c r="AC239" s="142"/>
      <c r="AD239" s="142"/>
    </row>
    <row r="240" spans="2:30" x14ac:dyDescent="0.2"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42"/>
      <c r="AB240" s="142"/>
      <c r="AC240" s="142"/>
      <c r="AD240" s="142"/>
    </row>
    <row r="241" spans="2:30" x14ac:dyDescent="0.2"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42"/>
      <c r="AB241" s="142"/>
      <c r="AC241" s="142"/>
      <c r="AD241" s="142"/>
    </row>
    <row r="242" spans="2:30" x14ac:dyDescent="0.2"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42"/>
      <c r="AB242" s="142"/>
      <c r="AC242" s="142"/>
      <c r="AD242" s="142"/>
    </row>
    <row r="243" spans="2:30" x14ac:dyDescent="0.2"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42"/>
      <c r="AB243" s="142"/>
      <c r="AC243" s="142"/>
      <c r="AD243" s="142"/>
    </row>
    <row r="244" spans="2:30" x14ac:dyDescent="0.2"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42"/>
      <c r="AB244" s="142"/>
      <c r="AC244" s="142"/>
      <c r="AD244" s="142"/>
    </row>
    <row r="245" spans="2:30" x14ac:dyDescent="0.2"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42"/>
      <c r="AB245" s="142"/>
      <c r="AC245" s="142"/>
      <c r="AD245" s="142"/>
    </row>
    <row r="246" spans="2:30" x14ac:dyDescent="0.2"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42"/>
      <c r="AB246" s="142"/>
      <c r="AC246" s="142"/>
      <c r="AD246" s="142"/>
    </row>
    <row r="247" spans="2:30" x14ac:dyDescent="0.2"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42"/>
      <c r="AB247" s="142"/>
      <c r="AC247" s="142"/>
      <c r="AD247" s="142"/>
    </row>
    <row r="248" spans="2:30" x14ac:dyDescent="0.2"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42"/>
      <c r="AB248" s="142"/>
      <c r="AC248" s="142"/>
      <c r="AD248" s="142"/>
    </row>
    <row r="249" spans="2:30" x14ac:dyDescent="0.2"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42"/>
      <c r="AB249" s="142"/>
      <c r="AC249" s="142"/>
      <c r="AD249" s="142"/>
    </row>
    <row r="250" spans="2:30" x14ac:dyDescent="0.2"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42"/>
      <c r="AB250" s="142"/>
      <c r="AC250" s="142"/>
      <c r="AD250" s="142"/>
    </row>
    <row r="251" spans="2:30" x14ac:dyDescent="0.2"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42"/>
      <c r="AB251" s="142"/>
      <c r="AC251" s="142"/>
      <c r="AD251" s="142"/>
    </row>
    <row r="252" spans="2:30" x14ac:dyDescent="0.2"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42"/>
      <c r="AB252" s="142"/>
      <c r="AC252" s="142"/>
      <c r="AD252" s="142"/>
    </row>
    <row r="253" spans="2:30" x14ac:dyDescent="0.2"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42"/>
      <c r="AB253" s="142"/>
      <c r="AC253" s="142"/>
      <c r="AD253" s="142"/>
    </row>
    <row r="254" spans="2:30" x14ac:dyDescent="0.2"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  <c r="AA254" s="142"/>
      <c r="AB254" s="142"/>
      <c r="AC254" s="142"/>
      <c r="AD254" s="142"/>
    </row>
    <row r="255" spans="2:30" x14ac:dyDescent="0.2"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42"/>
      <c r="AB255" s="142"/>
      <c r="AC255" s="142"/>
      <c r="AD255" s="142"/>
    </row>
    <row r="256" spans="2:30" x14ac:dyDescent="0.2"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42"/>
      <c r="AB256" s="142"/>
      <c r="AC256" s="142"/>
      <c r="AD256" s="142"/>
    </row>
    <row r="257" spans="2:30" x14ac:dyDescent="0.2"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42"/>
      <c r="AB257" s="142"/>
      <c r="AC257" s="142"/>
      <c r="AD257" s="142"/>
    </row>
    <row r="258" spans="2:30" x14ac:dyDescent="0.2"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42"/>
      <c r="AB258" s="142"/>
      <c r="AC258" s="142"/>
      <c r="AD258" s="142"/>
    </row>
    <row r="259" spans="2:30" x14ac:dyDescent="0.2"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42"/>
      <c r="AB259" s="142"/>
      <c r="AC259" s="142"/>
      <c r="AD259" s="142"/>
    </row>
    <row r="260" spans="2:30" x14ac:dyDescent="0.2"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42"/>
      <c r="AB260" s="142"/>
      <c r="AC260" s="142"/>
      <c r="AD260" s="142"/>
    </row>
    <row r="261" spans="2:30" x14ac:dyDescent="0.2"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42"/>
      <c r="AB261" s="142"/>
      <c r="AC261" s="142"/>
      <c r="AD261" s="142"/>
    </row>
    <row r="262" spans="2:30" x14ac:dyDescent="0.2"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42"/>
      <c r="AB262" s="142"/>
      <c r="AC262" s="142"/>
      <c r="AD262" s="142"/>
    </row>
    <row r="263" spans="2:30" x14ac:dyDescent="0.2"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42"/>
      <c r="AB263" s="142"/>
      <c r="AC263" s="142"/>
      <c r="AD263" s="142"/>
    </row>
    <row r="264" spans="2:30" x14ac:dyDescent="0.2"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  <c r="Z264" s="153"/>
      <c r="AA264" s="142"/>
      <c r="AB264" s="142"/>
      <c r="AC264" s="142"/>
      <c r="AD264" s="142"/>
    </row>
    <row r="265" spans="2:30" x14ac:dyDescent="0.2"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42"/>
      <c r="AB265" s="142"/>
      <c r="AC265" s="142"/>
      <c r="AD265" s="142"/>
    </row>
    <row r="266" spans="2:30" x14ac:dyDescent="0.2"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42"/>
      <c r="AB266" s="142"/>
      <c r="AC266" s="142"/>
      <c r="AD266" s="142"/>
    </row>
    <row r="267" spans="2:30" x14ac:dyDescent="0.2"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42"/>
      <c r="AB267" s="142"/>
      <c r="AC267" s="142"/>
      <c r="AD267" s="142"/>
    </row>
    <row r="268" spans="2:30" x14ac:dyDescent="0.2"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42"/>
      <c r="AB268" s="142"/>
      <c r="AC268" s="142"/>
      <c r="AD268" s="142"/>
    </row>
    <row r="269" spans="2:30" x14ac:dyDescent="0.2"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42"/>
      <c r="AB269" s="142"/>
      <c r="AC269" s="142"/>
      <c r="AD269" s="142"/>
    </row>
    <row r="270" spans="2:30" x14ac:dyDescent="0.2">
      <c r="B270" s="142"/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42"/>
      <c r="AB270" s="142"/>
      <c r="AC270" s="142"/>
      <c r="AD270" s="142"/>
    </row>
    <row r="271" spans="2:30" x14ac:dyDescent="0.2"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42"/>
      <c r="AB271" s="142"/>
      <c r="AC271" s="142"/>
      <c r="AD271" s="142"/>
    </row>
    <row r="272" spans="2:30" x14ac:dyDescent="0.2">
      <c r="B272" s="142"/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42"/>
      <c r="AB272" s="142"/>
      <c r="AC272" s="142"/>
      <c r="AD272" s="142"/>
    </row>
    <row r="273" spans="2:30" x14ac:dyDescent="0.2"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42"/>
      <c r="AB273" s="142"/>
      <c r="AC273" s="142"/>
      <c r="AD273" s="142"/>
    </row>
    <row r="274" spans="2:30" x14ac:dyDescent="0.2"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42"/>
      <c r="AB274" s="142"/>
      <c r="AC274" s="142"/>
      <c r="AD274" s="142"/>
    </row>
    <row r="275" spans="2:30" x14ac:dyDescent="0.2"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42"/>
      <c r="AB275" s="142"/>
      <c r="AC275" s="142"/>
      <c r="AD275" s="142"/>
    </row>
    <row r="276" spans="2:30" x14ac:dyDescent="0.2"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42"/>
      <c r="AB276" s="142"/>
      <c r="AC276" s="142"/>
      <c r="AD276" s="142"/>
    </row>
    <row r="277" spans="2:30" x14ac:dyDescent="0.2"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42"/>
      <c r="AB277" s="142"/>
      <c r="AC277" s="142"/>
      <c r="AD277" s="142"/>
    </row>
    <row r="278" spans="2:30" x14ac:dyDescent="0.2">
      <c r="B278" s="142"/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42"/>
      <c r="AB278" s="142"/>
      <c r="AC278" s="142"/>
      <c r="AD278" s="142"/>
    </row>
    <row r="279" spans="2:30" x14ac:dyDescent="0.2"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42"/>
      <c r="AB279" s="142"/>
      <c r="AC279" s="142"/>
      <c r="AD279" s="142"/>
    </row>
    <row r="280" spans="2:30" x14ac:dyDescent="0.2"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42"/>
      <c r="AB280" s="142"/>
      <c r="AC280" s="142"/>
      <c r="AD280" s="142"/>
    </row>
    <row r="281" spans="2:30" x14ac:dyDescent="0.2"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42"/>
      <c r="AB281" s="142"/>
      <c r="AC281" s="142"/>
      <c r="AD281" s="142"/>
    </row>
    <row r="282" spans="2:30" x14ac:dyDescent="0.2">
      <c r="B282" s="142"/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42"/>
      <c r="AB282" s="142"/>
      <c r="AC282" s="142"/>
      <c r="AD282" s="142"/>
    </row>
    <row r="283" spans="2:30" x14ac:dyDescent="0.2"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42"/>
      <c r="AB283" s="142"/>
      <c r="AC283" s="142"/>
      <c r="AD283" s="142"/>
    </row>
    <row r="284" spans="2:30" x14ac:dyDescent="0.2">
      <c r="B284" s="142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42"/>
      <c r="AB284" s="142"/>
      <c r="AC284" s="142"/>
      <c r="AD284" s="142"/>
    </row>
    <row r="285" spans="2:30" x14ac:dyDescent="0.2"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42"/>
      <c r="AB285" s="142"/>
      <c r="AC285" s="142"/>
      <c r="AD285" s="142"/>
    </row>
    <row r="286" spans="2:30" x14ac:dyDescent="0.2">
      <c r="B286" s="142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42"/>
      <c r="AB286" s="142"/>
      <c r="AC286" s="142"/>
      <c r="AD286" s="142"/>
    </row>
    <row r="287" spans="2:30" x14ac:dyDescent="0.2"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42"/>
      <c r="AB287" s="142"/>
      <c r="AC287" s="142"/>
      <c r="AD287" s="142"/>
    </row>
    <row r="288" spans="2:30" x14ac:dyDescent="0.2"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42"/>
      <c r="AB288" s="142"/>
      <c r="AC288" s="142"/>
      <c r="AD288" s="142"/>
    </row>
    <row r="289" spans="2:30" x14ac:dyDescent="0.2"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42"/>
      <c r="AB289" s="142"/>
      <c r="AC289" s="142"/>
      <c r="AD289" s="142"/>
    </row>
    <row r="290" spans="2:30" x14ac:dyDescent="0.2"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42"/>
      <c r="AB290" s="142"/>
      <c r="AC290" s="142"/>
      <c r="AD290" s="142"/>
    </row>
    <row r="291" spans="2:30" x14ac:dyDescent="0.2">
      <c r="B291" s="142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42"/>
      <c r="AB291" s="142"/>
      <c r="AC291" s="142"/>
      <c r="AD291" s="142"/>
    </row>
    <row r="292" spans="2:30" x14ac:dyDescent="0.2"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  <c r="Z292" s="153"/>
      <c r="AA292" s="142"/>
      <c r="AB292" s="142"/>
      <c r="AC292" s="142"/>
      <c r="AD292" s="142"/>
    </row>
    <row r="293" spans="2:30" x14ac:dyDescent="0.2"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  <c r="Z293" s="153"/>
      <c r="AA293" s="142"/>
      <c r="AB293" s="142"/>
      <c r="AC293" s="142"/>
      <c r="AD293" s="142"/>
    </row>
    <row r="294" spans="2:30" x14ac:dyDescent="0.2">
      <c r="B294" s="142"/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42"/>
      <c r="AB294" s="142"/>
      <c r="AC294" s="142"/>
      <c r="AD294" s="142"/>
    </row>
    <row r="295" spans="2:30" x14ac:dyDescent="0.2">
      <c r="B295" s="142"/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  <c r="Z295" s="153"/>
      <c r="AA295" s="142"/>
      <c r="AB295" s="142"/>
      <c r="AC295" s="142"/>
      <c r="AD295" s="142"/>
    </row>
    <row r="296" spans="2:30" x14ac:dyDescent="0.2"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42"/>
      <c r="AB296" s="142"/>
      <c r="AC296" s="142"/>
      <c r="AD296" s="142"/>
    </row>
    <row r="297" spans="2:30" x14ac:dyDescent="0.2">
      <c r="B297" s="142"/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  <c r="Z297" s="153"/>
      <c r="AA297" s="142"/>
      <c r="AB297" s="142"/>
      <c r="AC297" s="142"/>
      <c r="AD297" s="142"/>
    </row>
    <row r="298" spans="2:30" x14ac:dyDescent="0.2"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42"/>
      <c r="AB298" s="142"/>
      <c r="AC298" s="142"/>
      <c r="AD298" s="142"/>
    </row>
    <row r="299" spans="2:30" x14ac:dyDescent="0.2">
      <c r="B299" s="142"/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42"/>
      <c r="AB299" s="142"/>
      <c r="AC299" s="142"/>
      <c r="AD299" s="142"/>
    </row>
    <row r="300" spans="2:30" x14ac:dyDescent="0.2"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42"/>
      <c r="AB300" s="142"/>
      <c r="AC300" s="142"/>
      <c r="AD300" s="142"/>
    </row>
    <row r="301" spans="2:30" x14ac:dyDescent="0.2"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42"/>
      <c r="AB301" s="142"/>
      <c r="AC301" s="142"/>
      <c r="AD301" s="142"/>
    </row>
    <row r="302" spans="2:30" x14ac:dyDescent="0.2">
      <c r="B302" s="142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42"/>
      <c r="AB302" s="142"/>
      <c r="AC302" s="142"/>
      <c r="AD302" s="142"/>
    </row>
    <row r="303" spans="2:30" x14ac:dyDescent="0.2">
      <c r="B303" s="142"/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42"/>
      <c r="AB303" s="142"/>
      <c r="AC303" s="142"/>
      <c r="AD303" s="142"/>
    </row>
    <row r="304" spans="2:30" x14ac:dyDescent="0.2"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42"/>
      <c r="AB304" s="142"/>
      <c r="AC304" s="142"/>
      <c r="AD304" s="142"/>
    </row>
    <row r="305" spans="2:30" x14ac:dyDescent="0.2"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42"/>
      <c r="AB305" s="142"/>
      <c r="AC305" s="142"/>
      <c r="AD305" s="142"/>
    </row>
    <row r="306" spans="2:30" x14ac:dyDescent="0.2">
      <c r="B306" s="142"/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42"/>
      <c r="AB306" s="142"/>
      <c r="AC306" s="142"/>
      <c r="AD306" s="142"/>
    </row>
    <row r="307" spans="2:30" x14ac:dyDescent="0.2"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42"/>
      <c r="AB307" s="142"/>
      <c r="AC307" s="142"/>
      <c r="AD307" s="142"/>
    </row>
    <row r="308" spans="2:30" x14ac:dyDescent="0.2"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  <c r="Z308" s="153"/>
      <c r="AA308" s="142"/>
      <c r="AB308" s="142"/>
      <c r="AC308" s="142"/>
      <c r="AD308" s="142"/>
    </row>
    <row r="309" spans="2:30" x14ac:dyDescent="0.2"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42"/>
      <c r="AB309" s="142"/>
      <c r="AC309" s="142"/>
      <c r="AD309" s="142"/>
    </row>
    <row r="310" spans="2:30" x14ac:dyDescent="0.2">
      <c r="B310" s="142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42"/>
      <c r="AB310" s="142"/>
      <c r="AC310" s="142"/>
      <c r="AD310" s="142"/>
    </row>
    <row r="311" spans="2:30" x14ac:dyDescent="0.2">
      <c r="B311" s="142"/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42"/>
      <c r="AB311" s="142"/>
      <c r="AC311" s="142"/>
      <c r="AD311" s="142"/>
    </row>
    <row r="312" spans="2:30" x14ac:dyDescent="0.2">
      <c r="B312" s="142"/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  <c r="Z312" s="153"/>
      <c r="AA312" s="142"/>
      <c r="AB312" s="142"/>
      <c r="AC312" s="142"/>
      <c r="AD312" s="142"/>
    </row>
    <row r="313" spans="2:30" x14ac:dyDescent="0.2">
      <c r="B313" s="142"/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  <c r="Z313" s="153"/>
      <c r="AA313" s="142"/>
      <c r="AB313" s="142"/>
      <c r="AC313" s="142"/>
      <c r="AD313" s="142"/>
    </row>
    <row r="314" spans="2:30" x14ac:dyDescent="0.2">
      <c r="B314" s="142"/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  <c r="Z314" s="153"/>
      <c r="AA314" s="142"/>
      <c r="AB314" s="142"/>
      <c r="AC314" s="142"/>
      <c r="AD314" s="142"/>
    </row>
    <row r="315" spans="2:30" x14ac:dyDescent="0.2">
      <c r="B315" s="142"/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  <c r="Z315" s="153"/>
      <c r="AA315" s="142"/>
      <c r="AB315" s="142"/>
      <c r="AC315" s="142"/>
      <c r="AD315" s="142"/>
    </row>
    <row r="316" spans="2:30" x14ac:dyDescent="0.2"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  <c r="Z316" s="153"/>
      <c r="AA316" s="142"/>
      <c r="AB316" s="142"/>
      <c r="AC316" s="142"/>
      <c r="AD316" s="142"/>
    </row>
    <row r="317" spans="2:30" x14ac:dyDescent="0.2"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  <c r="Z317" s="153"/>
      <c r="AA317" s="142"/>
      <c r="AB317" s="142"/>
      <c r="AC317" s="142"/>
      <c r="AD317" s="142"/>
    </row>
    <row r="318" spans="2:30" x14ac:dyDescent="0.2">
      <c r="B318" s="142"/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  <c r="Z318" s="153"/>
      <c r="AA318" s="142"/>
      <c r="AB318" s="142"/>
      <c r="AC318" s="142"/>
      <c r="AD318" s="142"/>
    </row>
    <row r="319" spans="2:30" x14ac:dyDescent="0.2"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  <c r="Z319" s="153"/>
      <c r="AA319" s="142"/>
      <c r="AB319" s="142"/>
      <c r="AC319" s="142"/>
      <c r="AD319" s="142"/>
    </row>
    <row r="320" spans="2:30" x14ac:dyDescent="0.2"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  <c r="Z320" s="153"/>
      <c r="AA320" s="142"/>
      <c r="AB320" s="142"/>
      <c r="AC320" s="142"/>
      <c r="AD320" s="142"/>
    </row>
    <row r="321" spans="2:30" x14ac:dyDescent="0.2">
      <c r="B321" s="142"/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  <c r="Z321" s="153"/>
      <c r="AA321" s="142"/>
      <c r="AB321" s="142"/>
      <c r="AC321" s="142"/>
      <c r="AD321" s="142"/>
    </row>
    <row r="322" spans="2:30" x14ac:dyDescent="0.2">
      <c r="B322" s="142"/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  <c r="Z322" s="153"/>
      <c r="AA322" s="142"/>
      <c r="AB322" s="142"/>
      <c r="AC322" s="142"/>
      <c r="AD322" s="142"/>
    </row>
    <row r="323" spans="2:30" x14ac:dyDescent="0.2"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  <c r="Z323" s="153"/>
      <c r="AA323" s="142"/>
      <c r="AB323" s="142"/>
      <c r="AC323" s="142"/>
      <c r="AD323" s="142"/>
    </row>
    <row r="324" spans="2:30" x14ac:dyDescent="0.2"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  <c r="Z324" s="153"/>
      <c r="AA324" s="142"/>
      <c r="AB324" s="142"/>
      <c r="AC324" s="142"/>
      <c r="AD324" s="142"/>
    </row>
    <row r="325" spans="2:30" x14ac:dyDescent="0.2"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  <c r="Z325" s="153"/>
      <c r="AA325" s="142"/>
      <c r="AB325" s="142"/>
      <c r="AC325" s="142"/>
      <c r="AD325" s="142"/>
    </row>
    <row r="326" spans="2:30" x14ac:dyDescent="0.2">
      <c r="B326" s="142"/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  <c r="Z326" s="153"/>
      <c r="AA326" s="142"/>
      <c r="AB326" s="142"/>
      <c r="AC326" s="142"/>
      <c r="AD326" s="142"/>
    </row>
    <row r="327" spans="2:30" x14ac:dyDescent="0.2"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  <c r="Z327" s="153"/>
      <c r="AA327" s="142"/>
      <c r="AB327" s="142"/>
      <c r="AC327" s="142"/>
      <c r="AD327" s="142"/>
    </row>
    <row r="328" spans="2:30" x14ac:dyDescent="0.2">
      <c r="B328" s="142"/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  <c r="Z328" s="153"/>
      <c r="AA328" s="142"/>
      <c r="AB328" s="142"/>
      <c r="AC328" s="142"/>
      <c r="AD328" s="142"/>
    </row>
    <row r="329" spans="2:30" x14ac:dyDescent="0.2"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  <c r="Z329" s="153"/>
      <c r="AA329" s="142"/>
      <c r="AB329" s="142"/>
      <c r="AC329" s="142"/>
      <c r="AD329" s="142"/>
    </row>
    <row r="330" spans="2:30" x14ac:dyDescent="0.2"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  <c r="Z330" s="153"/>
      <c r="AA330" s="142"/>
      <c r="AB330" s="142"/>
      <c r="AC330" s="142"/>
      <c r="AD330" s="142"/>
    </row>
    <row r="331" spans="2:30" x14ac:dyDescent="0.2"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  <c r="Z331" s="153"/>
      <c r="AA331" s="142"/>
      <c r="AB331" s="142"/>
      <c r="AC331" s="142"/>
      <c r="AD331" s="142"/>
    </row>
    <row r="332" spans="2:30" x14ac:dyDescent="0.2"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  <c r="Z332" s="153"/>
      <c r="AA332" s="142"/>
      <c r="AB332" s="142"/>
      <c r="AC332" s="142"/>
      <c r="AD332" s="142"/>
    </row>
    <row r="333" spans="2:30" x14ac:dyDescent="0.2"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  <c r="Z333" s="153"/>
      <c r="AA333" s="142"/>
      <c r="AB333" s="142"/>
      <c r="AC333" s="142"/>
      <c r="AD333" s="142"/>
    </row>
    <row r="334" spans="2:30" x14ac:dyDescent="0.2"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  <c r="Z334" s="153"/>
      <c r="AA334" s="142"/>
      <c r="AB334" s="142"/>
      <c r="AC334" s="142"/>
      <c r="AD334" s="142"/>
    </row>
    <row r="335" spans="2:30" x14ac:dyDescent="0.2"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  <c r="Z335" s="153"/>
      <c r="AA335" s="142"/>
      <c r="AB335" s="142"/>
      <c r="AC335" s="142"/>
      <c r="AD335" s="142"/>
    </row>
    <row r="336" spans="2:30" x14ac:dyDescent="0.2"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154"/>
      <c r="Q336" s="154"/>
      <c r="R336" s="154"/>
      <c r="S336" s="154"/>
      <c r="T336" s="154"/>
      <c r="U336" s="154"/>
      <c r="V336" s="154"/>
      <c r="W336" s="154"/>
      <c r="X336" s="154"/>
      <c r="Y336" s="154"/>
      <c r="Z336" s="154"/>
      <c r="AA336" s="43"/>
      <c r="AB336" s="43"/>
      <c r="AC336" s="43"/>
      <c r="AD336" s="43"/>
    </row>
    <row r="337" spans="2:30" x14ac:dyDescent="0.2"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154"/>
      <c r="Q337" s="154"/>
      <c r="R337" s="154"/>
      <c r="S337" s="154"/>
      <c r="T337" s="154"/>
      <c r="U337" s="154"/>
      <c r="V337" s="154"/>
      <c r="W337" s="154"/>
      <c r="X337" s="154"/>
      <c r="Y337" s="154"/>
      <c r="Z337" s="154"/>
      <c r="AA337" s="43"/>
      <c r="AB337" s="43"/>
      <c r="AC337" s="43"/>
      <c r="AD337" s="43"/>
    </row>
    <row r="338" spans="2:30" x14ac:dyDescent="0.2"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154"/>
      <c r="Q338" s="154"/>
      <c r="R338" s="154"/>
      <c r="S338" s="154"/>
      <c r="T338" s="154"/>
      <c r="U338" s="154"/>
      <c r="V338" s="154"/>
      <c r="W338" s="154"/>
      <c r="X338" s="154"/>
      <c r="Y338" s="154"/>
      <c r="Z338" s="154"/>
      <c r="AA338" s="43"/>
      <c r="AB338" s="43"/>
      <c r="AC338" s="43"/>
      <c r="AD338" s="43"/>
    </row>
    <row r="339" spans="2:30" x14ac:dyDescent="0.2"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154"/>
      <c r="Q339" s="154"/>
      <c r="R339" s="154"/>
      <c r="S339" s="154"/>
      <c r="T339" s="154"/>
      <c r="U339" s="154"/>
      <c r="V339" s="154"/>
      <c r="W339" s="154"/>
      <c r="X339" s="154"/>
      <c r="Y339" s="154"/>
      <c r="Z339" s="154"/>
      <c r="AA339" s="43"/>
      <c r="AB339" s="43"/>
      <c r="AC339" s="43"/>
      <c r="AD339" s="43"/>
    </row>
    <row r="340" spans="2:30" x14ac:dyDescent="0.2"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  <c r="AA340" s="43"/>
      <c r="AB340" s="43"/>
      <c r="AC340" s="43"/>
      <c r="AD340" s="43"/>
    </row>
    <row r="341" spans="2:30" x14ac:dyDescent="0.2"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154"/>
      <c r="Q341" s="154"/>
      <c r="R341" s="154"/>
      <c r="S341" s="154"/>
      <c r="T341" s="154"/>
      <c r="U341" s="154"/>
      <c r="V341" s="154"/>
      <c r="W341" s="154"/>
      <c r="X341" s="154"/>
      <c r="Y341" s="154"/>
      <c r="Z341" s="154"/>
      <c r="AA341" s="43"/>
      <c r="AB341" s="43"/>
      <c r="AC341" s="43"/>
      <c r="AD341" s="43"/>
    </row>
    <row r="342" spans="2:30" x14ac:dyDescent="0.2"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43"/>
      <c r="AB342" s="43"/>
      <c r="AC342" s="43"/>
      <c r="AD342" s="43"/>
    </row>
    <row r="343" spans="2:30" x14ac:dyDescent="0.2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154"/>
      <c r="Q343" s="154"/>
      <c r="R343" s="154"/>
      <c r="S343" s="154"/>
      <c r="T343" s="154"/>
      <c r="U343" s="154"/>
      <c r="V343" s="154"/>
      <c r="W343" s="154"/>
      <c r="X343" s="154"/>
      <c r="Y343" s="154"/>
      <c r="Z343" s="154"/>
      <c r="AA343" s="43"/>
      <c r="AB343" s="43"/>
      <c r="AC343" s="43"/>
      <c r="AD343" s="43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TESORERIA</vt:lpstr>
      <vt:lpstr>TESORERIA!Área_de_impresión</vt:lpstr>
      <vt:lpstr>TESORERIA!Títulos_a_imprimir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2023-03-30T19:08:00Z</dcterms:created>
  <dcterms:modified xsi:type="dcterms:W3CDTF">2023-03-30T19:08:46Z</dcterms:modified>
</cp:coreProperties>
</file>