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4\INGRESOS FISCALES PARA INTERNET 2024\"/>
    </mc:Choice>
  </mc:AlternateContent>
  <xr:revisionPtr revIDLastSave="0" documentId="8_{C88F5D2B-B81A-4212-99DE-4737BC0212A9}" xr6:coauthVersionLast="47" xr6:coauthVersionMax="47" xr10:uidLastSave="{00000000-0000-0000-0000-000000000000}"/>
  <bookViews>
    <workbookView xWindow="-120" yWindow="-120" windowWidth="29040" windowHeight="15720" activeTab="1" xr2:uid="{F389BDFA-1C27-4BE7-9059-50CA0ED2143E}"/>
  </bookViews>
  <sheets>
    <sheet name="DGII" sheetId="1" r:id="rId1"/>
    <sheet name="DGII (EST)" sheetId="2" r:id="rId2"/>
  </sheets>
  <externalReferences>
    <externalReference r:id="rId3"/>
    <externalReference r:id="rId4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DGII!$B$4:$AD$71</definedName>
    <definedName name="_xlnm.Print_Area" localSheetId="1">'DGII (EST)'!$A$1:$AD$58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DGII!$4:$8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4" i="2" l="1"/>
  <c r="N64" i="2"/>
  <c r="M64" i="2"/>
  <c r="L64" i="2"/>
  <c r="K64" i="2"/>
  <c r="J64" i="2"/>
  <c r="I64" i="2"/>
  <c r="H64" i="2"/>
  <c r="G64" i="2"/>
  <c r="F64" i="2"/>
  <c r="E64" i="2"/>
  <c r="D64" i="2"/>
  <c r="C64" i="2"/>
  <c r="AB63" i="2"/>
  <c r="N63" i="2"/>
  <c r="M63" i="2"/>
  <c r="L63" i="2"/>
  <c r="K63" i="2"/>
  <c r="J63" i="2"/>
  <c r="I63" i="2"/>
  <c r="H63" i="2"/>
  <c r="G63" i="2"/>
  <c r="F63" i="2"/>
  <c r="E63" i="2"/>
  <c r="D63" i="2"/>
  <c r="C63" i="2"/>
  <c r="O63" i="2" s="1"/>
  <c r="AC63" i="2" s="1"/>
  <c r="AB62" i="2"/>
  <c r="N62" i="2"/>
  <c r="M62" i="2"/>
  <c r="L62" i="2"/>
  <c r="K62" i="2"/>
  <c r="J62" i="2"/>
  <c r="I62" i="2"/>
  <c r="H62" i="2"/>
  <c r="G62" i="2"/>
  <c r="F62" i="2"/>
  <c r="E62" i="2"/>
  <c r="D62" i="2"/>
  <c r="C62" i="2"/>
  <c r="O62" i="2" s="1"/>
  <c r="AB61" i="2"/>
  <c r="N61" i="2"/>
  <c r="N59" i="2" s="1"/>
  <c r="N58" i="2" s="1"/>
  <c r="M61" i="2"/>
  <c r="L61" i="2"/>
  <c r="L59" i="2" s="1"/>
  <c r="L58" i="2" s="1"/>
  <c r="L57" i="2" s="1"/>
  <c r="K61" i="2"/>
  <c r="J61" i="2"/>
  <c r="I61" i="2"/>
  <c r="H61" i="2"/>
  <c r="H59" i="2" s="1"/>
  <c r="H58" i="2" s="1"/>
  <c r="G61" i="2"/>
  <c r="F61" i="2"/>
  <c r="F59" i="2" s="1"/>
  <c r="F58" i="2" s="1"/>
  <c r="F57" i="2" s="1"/>
  <c r="E61" i="2"/>
  <c r="D61" i="2"/>
  <c r="C61" i="2"/>
  <c r="AB60" i="2"/>
  <c r="AB59" i="2" s="1"/>
  <c r="AB58" i="2" s="1"/>
  <c r="N60" i="2"/>
  <c r="M60" i="2"/>
  <c r="L60" i="2"/>
  <c r="K60" i="2"/>
  <c r="K59" i="2" s="1"/>
  <c r="J60" i="2"/>
  <c r="J59" i="2" s="1"/>
  <c r="J58" i="2" s="1"/>
  <c r="I60" i="2"/>
  <c r="I59" i="2" s="1"/>
  <c r="I58" i="2" s="1"/>
  <c r="I57" i="2" s="1"/>
  <c r="H60" i="2"/>
  <c r="G60" i="2"/>
  <c r="F60" i="2"/>
  <c r="E60" i="2"/>
  <c r="E59" i="2" s="1"/>
  <c r="D60" i="2"/>
  <c r="D59" i="2" s="1"/>
  <c r="D58" i="2" s="1"/>
  <c r="C60" i="2"/>
  <c r="C59" i="2" s="1"/>
  <c r="C58" i="2" s="1"/>
  <c r="C57" i="2" s="1"/>
  <c r="AA59" i="2"/>
  <c r="AA58" i="2" s="1"/>
  <c r="AA57" i="2" s="1"/>
  <c r="Z59" i="2"/>
  <c r="Z58" i="2" s="1"/>
  <c r="Z57" i="2" s="1"/>
  <c r="Y59" i="2"/>
  <c r="X59" i="2"/>
  <c r="W59" i="2"/>
  <c r="V59" i="2"/>
  <c r="U59" i="2"/>
  <c r="U58" i="2" s="1"/>
  <c r="U57" i="2" s="1"/>
  <c r="T59" i="2"/>
  <c r="T58" i="2" s="1"/>
  <c r="T57" i="2" s="1"/>
  <c r="S59" i="2"/>
  <c r="R59" i="2"/>
  <c r="Q59" i="2"/>
  <c r="P59" i="2"/>
  <c r="M59" i="2"/>
  <c r="M58" i="2" s="1"/>
  <c r="M57" i="2" s="1"/>
  <c r="G59" i="2"/>
  <c r="Y58" i="2"/>
  <c r="Y57" i="2" s="1"/>
  <c r="X58" i="2"/>
  <c r="X57" i="2" s="1"/>
  <c r="W58" i="2"/>
  <c r="V58" i="2"/>
  <c r="S58" i="2"/>
  <c r="S57" i="2" s="1"/>
  <c r="R58" i="2"/>
  <c r="R57" i="2" s="1"/>
  <c r="Q58" i="2"/>
  <c r="Q57" i="2" s="1"/>
  <c r="P58" i="2"/>
  <c r="K58" i="2"/>
  <c r="K57" i="2" s="1"/>
  <c r="G58" i="2"/>
  <c r="G57" i="2" s="1"/>
  <c r="E58" i="2"/>
  <c r="E57" i="2" s="1"/>
  <c r="W57" i="2"/>
  <c r="V57" i="2"/>
  <c r="P57" i="2"/>
  <c r="AB56" i="2"/>
  <c r="N56" i="2"/>
  <c r="M56" i="2"/>
  <c r="L56" i="2"/>
  <c r="K56" i="2"/>
  <c r="J56" i="2"/>
  <c r="I56" i="2"/>
  <c r="H56" i="2"/>
  <c r="G56" i="2"/>
  <c r="F56" i="2"/>
  <c r="E56" i="2"/>
  <c r="D56" i="2"/>
  <c r="C56" i="2"/>
  <c r="O56" i="2" s="1"/>
  <c r="AB55" i="2"/>
  <c r="N55" i="2"/>
  <c r="M55" i="2"/>
  <c r="M53" i="2" s="1"/>
  <c r="L55" i="2"/>
  <c r="L53" i="2" s="1"/>
  <c r="K55" i="2"/>
  <c r="J55" i="2"/>
  <c r="I55" i="2"/>
  <c r="H55" i="2"/>
  <c r="G55" i="2"/>
  <c r="F55" i="2"/>
  <c r="F53" i="2" s="1"/>
  <c r="E55" i="2"/>
  <c r="D55" i="2"/>
  <c r="C55" i="2"/>
  <c r="AB54" i="2"/>
  <c r="AB53" i="2" s="1"/>
  <c r="N54" i="2"/>
  <c r="M54" i="2"/>
  <c r="L54" i="2"/>
  <c r="K54" i="2"/>
  <c r="J54" i="2"/>
  <c r="J53" i="2" s="1"/>
  <c r="I54" i="2"/>
  <c r="I53" i="2" s="1"/>
  <c r="H54" i="2"/>
  <c r="G54" i="2"/>
  <c r="F54" i="2"/>
  <c r="E54" i="2"/>
  <c r="D54" i="2"/>
  <c r="D53" i="2" s="1"/>
  <c r="C54" i="2"/>
  <c r="C53" i="2" s="1"/>
  <c r="AA53" i="2"/>
  <c r="AA49" i="2" s="1"/>
  <c r="Z53" i="2"/>
  <c r="Y53" i="2"/>
  <c r="X53" i="2"/>
  <c r="W53" i="2"/>
  <c r="V53" i="2"/>
  <c r="U53" i="2"/>
  <c r="U49" i="2" s="1"/>
  <c r="T53" i="2"/>
  <c r="S53" i="2"/>
  <c r="R53" i="2"/>
  <c r="Q53" i="2"/>
  <c r="P53" i="2"/>
  <c r="N53" i="2"/>
  <c r="H53" i="2"/>
  <c r="G53" i="2"/>
  <c r="AB52" i="2"/>
  <c r="N52" i="2"/>
  <c r="M52" i="2"/>
  <c r="L52" i="2"/>
  <c r="L50" i="2" s="1"/>
  <c r="L49" i="2" s="1"/>
  <c r="K52" i="2"/>
  <c r="K50" i="2" s="1"/>
  <c r="J52" i="2"/>
  <c r="I52" i="2"/>
  <c r="H52" i="2"/>
  <c r="G52" i="2"/>
  <c r="F52" i="2"/>
  <c r="F50" i="2" s="1"/>
  <c r="F49" i="2" s="1"/>
  <c r="E52" i="2"/>
  <c r="E50" i="2" s="1"/>
  <c r="D52" i="2"/>
  <c r="C52" i="2"/>
  <c r="AB51" i="2"/>
  <c r="AB50" i="2" s="1"/>
  <c r="N51" i="2"/>
  <c r="M51" i="2"/>
  <c r="L51" i="2"/>
  <c r="K51" i="2"/>
  <c r="J51" i="2"/>
  <c r="I51" i="2"/>
  <c r="I50" i="2" s="1"/>
  <c r="H51" i="2"/>
  <c r="H50" i="2" s="1"/>
  <c r="H49" i="2" s="1"/>
  <c r="G51" i="2"/>
  <c r="F51" i="2"/>
  <c r="E51" i="2"/>
  <c r="D51" i="2"/>
  <c r="C51" i="2"/>
  <c r="AA50" i="2"/>
  <c r="Z50" i="2"/>
  <c r="Z49" i="2" s="1"/>
  <c r="Y50" i="2"/>
  <c r="Y49" i="2" s="1"/>
  <c r="X50" i="2"/>
  <c r="W50" i="2"/>
  <c r="V50" i="2"/>
  <c r="U50" i="2"/>
  <c r="T50" i="2"/>
  <c r="T49" i="2" s="1"/>
  <c r="S50" i="2"/>
  <c r="S49" i="2" s="1"/>
  <c r="S9" i="2" s="1"/>
  <c r="S65" i="2" s="1"/>
  <c r="R50" i="2"/>
  <c r="Q50" i="2"/>
  <c r="P50" i="2"/>
  <c r="N50" i="2"/>
  <c r="N49" i="2" s="1"/>
  <c r="M50" i="2"/>
  <c r="G50" i="2"/>
  <c r="AB49" i="2"/>
  <c r="X49" i="2"/>
  <c r="W49" i="2"/>
  <c r="V49" i="2"/>
  <c r="R49" i="2"/>
  <c r="Q49" i="2"/>
  <c r="P49" i="2"/>
  <c r="AB48" i="2"/>
  <c r="N48" i="2"/>
  <c r="M48" i="2"/>
  <c r="L48" i="2"/>
  <c r="K48" i="2"/>
  <c r="J48" i="2"/>
  <c r="I48" i="2"/>
  <c r="H48" i="2"/>
  <c r="G48" i="2"/>
  <c r="F48" i="2"/>
  <c r="E48" i="2"/>
  <c r="D48" i="2"/>
  <c r="C48" i="2"/>
  <c r="AD47" i="2"/>
  <c r="AB47" i="2"/>
  <c r="N47" i="2"/>
  <c r="M47" i="2"/>
  <c r="L47" i="2"/>
  <c r="K47" i="2"/>
  <c r="J47" i="2"/>
  <c r="I47" i="2"/>
  <c r="H47" i="2"/>
  <c r="G47" i="2"/>
  <c r="F47" i="2"/>
  <c r="E47" i="2"/>
  <c r="D47" i="2"/>
  <c r="C47" i="2"/>
  <c r="O47" i="2" s="1"/>
  <c r="AC47" i="2" s="1"/>
  <c r="AB46" i="2"/>
  <c r="N46" i="2"/>
  <c r="M46" i="2"/>
  <c r="L46" i="2"/>
  <c r="L44" i="2" s="1"/>
  <c r="K46" i="2"/>
  <c r="K44" i="2" s="1"/>
  <c r="J46" i="2"/>
  <c r="I46" i="2"/>
  <c r="H46" i="2"/>
  <c r="G46" i="2"/>
  <c r="F46" i="2"/>
  <c r="F44" i="2" s="1"/>
  <c r="E46" i="2"/>
  <c r="E44" i="2" s="1"/>
  <c r="D46" i="2"/>
  <c r="C46" i="2"/>
  <c r="AB45" i="2"/>
  <c r="AB44" i="2" s="1"/>
  <c r="N45" i="2"/>
  <c r="M45" i="2"/>
  <c r="L45" i="2"/>
  <c r="K45" i="2"/>
  <c r="J45" i="2"/>
  <c r="J44" i="2" s="1"/>
  <c r="I45" i="2"/>
  <c r="I44" i="2" s="1"/>
  <c r="H45" i="2"/>
  <c r="H44" i="2" s="1"/>
  <c r="G45" i="2"/>
  <c r="F45" i="2"/>
  <c r="E45" i="2"/>
  <c r="D45" i="2"/>
  <c r="D44" i="2" s="1"/>
  <c r="C45" i="2"/>
  <c r="AA44" i="2"/>
  <c r="Z44" i="2"/>
  <c r="Y44" i="2"/>
  <c r="X44" i="2"/>
  <c r="W44" i="2"/>
  <c r="V44" i="2"/>
  <c r="U44" i="2"/>
  <c r="T44" i="2"/>
  <c r="S44" i="2"/>
  <c r="R44" i="2"/>
  <c r="Q44" i="2"/>
  <c r="P44" i="2"/>
  <c r="N44" i="2"/>
  <c r="M44" i="2"/>
  <c r="G44" i="2"/>
  <c r="AB43" i="2"/>
  <c r="N43" i="2"/>
  <c r="M43" i="2"/>
  <c r="L43" i="2"/>
  <c r="K43" i="2"/>
  <c r="J43" i="2"/>
  <c r="I43" i="2"/>
  <c r="H43" i="2"/>
  <c r="G43" i="2"/>
  <c r="F43" i="2"/>
  <c r="E43" i="2"/>
  <c r="D43" i="2"/>
  <c r="C43" i="2"/>
  <c r="AB42" i="2"/>
  <c r="N42" i="2"/>
  <c r="M42" i="2"/>
  <c r="L42" i="2"/>
  <c r="K42" i="2"/>
  <c r="J42" i="2"/>
  <c r="I42" i="2"/>
  <c r="H42" i="2"/>
  <c r="G42" i="2"/>
  <c r="F42" i="2"/>
  <c r="E42" i="2"/>
  <c r="D42" i="2"/>
  <c r="C42" i="2"/>
  <c r="AB41" i="2"/>
  <c r="N41" i="2"/>
  <c r="N38" i="2" s="1"/>
  <c r="M41" i="2"/>
  <c r="L41" i="2"/>
  <c r="K41" i="2"/>
  <c r="J41" i="2"/>
  <c r="I41" i="2"/>
  <c r="H41" i="2"/>
  <c r="G41" i="2"/>
  <c r="F41" i="2"/>
  <c r="E41" i="2"/>
  <c r="D41" i="2"/>
  <c r="C41" i="2"/>
  <c r="AB40" i="2"/>
  <c r="N40" i="2"/>
  <c r="M40" i="2"/>
  <c r="L40" i="2"/>
  <c r="K40" i="2"/>
  <c r="K38" i="2" s="1"/>
  <c r="J40" i="2"/>
  <c r="I40" i="2"/>
  <c r="H40" i="2"/>
  <c r="G40" i="2"/>
  <c r="F40" i="2"/>
  <c r="F38" i="2" s="1"/>
  <c r="E40" i="2"/>
  <c r="E38" i="2" s="1"/>
  <c r="D40" i="2"/>
  <c r="C40" i="2"/>
  <c r="O40" i="2" s="1"/>
  <c r="AC40" i="2" s="1"/>
  <c r="AB39" i="2"/>
  <c r="N39" i="2"/>
  <c r="M39" i="2"/>
  <c r="L39" i="2"/>
  <c r="K39" i="2"/>
  <c r="J39" i="2"/>
  <c r="J38" i="2" s="1"/>
  <c r="I39" i="2"/>
  <c r="I38" i="2" s="1"/>
  <c r="H39" i="2"/>
  <c r="G39" i="2"/>
  <c r="F39" i="2"/>
  <c r="E39" i="2"/>
  <c r="D39" i="2"/>
  <c r="D38" i="2" s="1"/>
  <c r="C39" i="2"/>
  <c r="AA38" i="2"/>
  <c r="Z38" i="2"/>
  <c r="Y38" i="2"/>
  <c r="X38" i="2"/>
  <c r="X26" i="2" s="1"/>
  <c r="W38" i="2"/>
  <c r="V38" i="2"/>
  <c r="U38" i="2"/>
  <c r="T38" i="2"/>
  <c r="S38" i="2"/>
  <c r="R38" i="2"/>
  <c r="R26" i="2" s="1"/>
  <c r="Q38" i="2"/>
  <c r="P38" i="2"/>
  <c r="M38" i="2"/>
  <c r="L38" i="2"/>
  <c r="H38" i="2"/>
  <c r="G38" i="2"/>
  <c r="AB37" i="2"/>
  <c r="N37" i="2"/>
  <c r="M37" i="2"/>
  <c r="L37" i="2"/>
  <c r="K37" i="2"/>
  <c r="J37" i="2"/>
  <c r="I37" i="2"/>
  <c r="H37" i="2"/>
  <c r="G37" i="2"/>
  <c r="F37" i="2"/>
  <c r="E37" i="2"/>
  <c r="D37" i="2"/>
  <c r="C37" i="2"/>
  <c r="AB36" i="2"/>
  <c r="N36" i="2"/>
  <c r="N29" i="2" s="1"/>
  <c r="N26" i="2" s="1"/>
  <c r="M36" i="2"/>
  <c r="L36" i="2"/>
  <c r="K36" i="2"/>
  <c r="J36" i="2"/>
  <c r="I36" i="2"/>
  <c r="H36" i="2"/>
  <c r="G36" i="2"/>
  <c r="F36" i="2"/>
  <c r="E36" i="2"/>
  <c r="D36" i="2"/>
  <c r="C36" i="2"/>
  <c r="AD35" i="2"/>
  <c r="AB35" i="2"/>
  <c r="N35" i="2"/>
  <c r="M35" i="2"/>
  <c r="L35" i="2"/>
  <c r="K35" i="2"/>
  <c r="J35" i="2"/>
  <c r="I35" i="2"/>
  <c r="H35" i="2"/>
  <c r="G35" i="2"/>
  <c r="F35" i="2"/>
  <c r="E35" i="2"/>
  <c r="D35" i="2"/>
  <c r="C35" i="2"/>
  <c r="O35" i="2" s="1"/>
  <c r="AC35" i="2" s="1"/>
  <c r="AB34" i="2"/>
  <c r="N34" i="2"/>
  <c r="M34" i="2"/>
  <c r="L34" i="2"/>
  <c r="K34" i="2"/>
  <c r="J34" i="2"/>
  <c r="I34" i="2"/>
  <c r="H34" i="2"/>
  <c r="G34" i="2"/>
  <c r="F34" i="2"/>
  <c r="E34" i="2"/>
  <c r="D34" i="2"/>
  <c r="C34" i="2"/>
  <c r="AB33" i="2"/>
  <c r="N33" i="2"/>
  <c r="M33" i="2"/>
  <c r="L33" i="2"/>
  <c r="K33" i="2"/>
  <c r="J33" i="2"/>
  <c r="I33" i="2"/>
  <c r="H33" i="2"/>
  <c r="G33" i="2"/>
  <c r="F33" i="2"/>
  <c r="E33" i="2"/>
  <c r="D33" i="2"/>
  <c r="C33" i="2"/>
  <c r="AB32" i="2"/>
  <c r="N32" i="2"/>
  <c r="M32" i="2"/>
  <c r="L32" i="2"/>
  <c r="K32" i="2"/>
  <c r="J32" i="2"/>
  <c r="I32" i="2"/>
  <c r="H32" i="2"/>
  <c r="G32" i="2"/>
  <c r="F32" i="2"/>
  <c r="E32" i="2"/>
  <c r="D32" i="2"/>
  <c r="C32" i="2"/>
  <c r="O32" i="2" s="1"/>
  <c r="AC32" i="2" s="1"/>
  <c r="AB31" i="2"/>
  <c r="N31" i="2"/>
  <c r="M31" i="2"/>
  <c r="L31" i="2"/>
  <c r="L29" i="2" s="1"/>
  <c r="L26" i="2" s="1"/>
  <c r="K31" i="2"/>
  <c r="K29" i="2" s="1"/>
  <c r="J31" i="2"/>
  <c r="I31" i="2"/>
  <c r="H31" i="2"/>
  <c r="G31" i="2"/>
  <c r="F31" i="2"/>
  <c r="F29" i="2" s="1"/>
  <c r="E31" i="2"/>
  <c r="E29" i="2" s="1"/>
  <c r="D31" i="2"/>
  <c r="C31" i="2"/>
  <c r="AB30" i="2"/>
  <c r="N30" i="2"/>
  <c r="M30" i="2"/>
  <c r="L30" i="2"/>
  <c r="K30" i="2"/>
  <c r="J30" i="2"/>
  <c r="I30" i="2"/>
  <c r="I29" i="2" s="1"/>
  <c r="H30" i="2"/>
  <c r="H29" i="2" s="1"/>
  <c r="G30" i="2"/>
  <c r="F30" i="2"/>
  <c r="E30" i="2"/>
  <c r="D30" i="2"/>
  <c r="C30" i="2"/>
  <c r="AA29" i="2"/>
  <c r="Z29" i="2"/>
  <c r="Z26" i="2" s="1"/>
  <c r="Y29" i="2"/>
  <c r="X29" i="2"/>
  <c r="W29" i="2"/>
  <c r="V29" i="2"/>
  <c r="U29" i="2"/>
  <c r="T29" i="2"/>
  <c r="T26" i="2" s="1"/>
  <c r="S29" i="2"/>
  <c r="R29" i="2"/>
  <c r="Q29" i="2"/>
  <c r="P29" i="2"/>
  <c r="M29" i="2"/>
  <c r="G29" i="2"/>
  <c r="AB28" i="2"/>
  <c r="AB27" i="2" s="1"/>
  <c r="N28" i="2"/>
  <c r="M28" i="2"/>
  <c r="L28" i="2"/>
  <c r="L27" i="2" s="1"/>
  <c r="K28" i="2"/>
  <c r="K27" i="2" s="1"/>
  <c r="J28" i="2"/>
  <c r="J27" i="2" s="1"/>
  <c r="I28" i="2"/>
  <c r="H28" i="2"/>
  <c r="G28" i="2"/>
  <c r="F28" i="2"/>
  <c r="F27" i="2" s="1"/>
  <c r="E28" i="2"/>
  <c r="E27" i="2" s="1"/>
  <c r="D28" i="2"/>
  <c r="D27" i="2" s="1"/>
  <c r="C28" i="2"/>
  <c r="O28" i="2" s="1"/>
  <c r="AA27" i="2"/>
  <c r="AA26" i="2" s="1"/>
  <c r="Z27" i="2"/>
  <c r="Y27" i="2"/>
  <c r="X27" i="2"/>
  <c r="W27" i="2"/>
  <c r="V27" i="2"/>
  <c r="V26" i="2" s="1"/>
  <c r="U27" i="2"/>
  <c r="U26" i="2" s="1"/>
  <c r="T27" i="2"/>
  <c r="S27" i="2"/>
  <c r="R27" i="2"/>
  <c r="Q27" i="2"/>
  <c r="P27" i="2"/>
  <c r="P26" i="2" s="1"/>
  <c r="N27" i="2"/>
  <c r="M27" i="2"/>
  <c r="I27" i="2"/>
  <c r="I26" i="2" s="1"/>
  <c r="H27" i="2"/>
  <c r="G27" i="2"/>
  <c r="C27" i="2"/>
  <c r="Y26" i="2"/>
  <c r="W26" i="2"/>
  <c r="S26" i="2"/>
  <c r="Q26" i="2"/>
  <c r="M26" i="2"/>
  <c r="G26" i="2"/>
  <c r="AB25" i="2"/>
  <c r="N25" i="2"/>
  <c r="M25" i="2"/>
  <c r="L25" i="2"/>
  <c r="K25" i="2"/>
  <c r="J25" i="2"/>
  <c r="I25" i="2"/>
  <c r="H25" i="2"/>
  <c r="G25" i="2"/>
  <c r="F25" i="2"/>
  <c r="E25" i="2"/>
  <c r="D25" i="2"/>
  <c r="C25" i="2"/>
  <c r="AB24" i="2"/>
  <c r="N24" i="2"/>
  <c r="M24" i="2"/>
  <c r="L24" i="2"/>
  <c r="K24" i="2"/>
  <c r="J24" i="2"/>
  <c r="I24" i="2"/>
  <c r="H24" i="2"/>
  <c r="G24" i="2"/>
  <c r="F24" i="2"/>
  <c r="E24" i="2"/>
  <c r="D24" i="2"/>
  <c r="C24" i="2"/>
  <c r="AB23" i="2"/>
  <c r="N23" i="2"/>
  <c r="M23" i="2"/>
  <c r="L23" i="2"/>
  <c r="K23" i="2"/>
  <c r="J23" i="2"/>
  <c r="I23" i="2"/>
  <c r="H23" i="2"/>
  <c r="G23" i="2"/>
  <c r="F23" i="2"/>
  <c r="E23" i="2"/>
  <c r="D23" i="2"/>
  <c r="C23" i="2"/>
  <c r="AB22" i="2"/>
  <c r="N22" i="2"/>
  <c r="M22" i="2"/>
  <c r="L22" i="2"/>
  <c r="K22" i="2"/>
  <c r="J22" i="2"/>
  <c r="I22" i="2"/>
  <c r="H22" i="2"/>
  <c r="G22" i="2"/>
  <c r="F22" i="2"/>
  <c r="E22" i="2"/>
  <c r="D22" i="2"/>
  <c r="C22" i="2"/>
  <c r="AB21" i="2"/>
  <c r="N21" i="2"/>
  <c r="M21" i="2"/>
  <c r="L21" i="2"/>
  <c r="K21" i="2"/>
  <c r="J21" i="2"/>
  <c r="I21" i="2"/>
  <c r="H21" i="2"/>
  <c r="G21" i="2"/>
  <c r="F21" i="2"/>
  <c r="E21" i="2"/>
  <c r="D21" i="2"/>
  <c r="C21" i="2"/>
  <c r="AB20" i="2"/>
  <c r="N20" i="2"/>
  <c r="N17" i="2" s="1"/>
  <c r="N16" i="2" s="1"/>
  <c r="M20" i="2"/>
  <c r="L20" i="2"/>
  <c r="K20" i="2"/>
  <c r="J20" i="2"/>
  <c r="I20" i="2"/>
  <c r="H20" i="2"/>
  <c r="H17" i="2" s="1"/>
  <c r="H16" i="2" s="1"/>
  <c r="G20" i="2"/>
  <c r="F20" i="2"/>
  <c r="F17" i="2" s="1"/>
  <c r="F16" i="2" s="1"/>
  <c r="E20" i="2"/>
  <c r="D20" i="2"/>
  <c r="C20" i="2"/>
  <c r="AB19" i="2"/>
  <c r="N19" i="2"/>
  <c r="M19" i="2"/>
  <c r="L19" i="2"/>
  <c r="K19" i="2"/>
  <c r="J19" i="2"/>
  <c r="I19" i="2"/>
  <c r="H19" i="2"/>
  <c r="G19" i="2"/>
  <c r="F19" i="2"/>
  <c r="E19" i="2"/>
  <c r="D19" i="2"/>
  <c r="C19" i="2"/>
  <c r="O19" i="2" s="1"/>
  <c r="AC19" i="2" s="1"/>
  <c r="AB18" i="2"/>
  <c r="N18" i="2"/>
  <c r="M18" i="2"/>
  <c r="L18" i="2"/>
  <c r="K18" i="2"/>
  <c r="J18" i="2"/>
  <c r="J17" i="2" s="1"/>
  <c r="J16" i="2" s="1"/>
  <c r="I18" i="2"/>
  <c r="H18" i="2"/>
  <c r="G18" i="2"/>
  <c r="F18" i="2"/>
  <c r="E18" i="2"/>
  <c r="D18" i="2"/>
  <c r="D17" i="2" s="1"/>
  <c r="D16" i="2" s="1"/>
  <c r="C18" i="2"/>
  <c r="AA17" i="2"/>
  <c r="Z17" i="2"/>
  <c r="Z16" i="2" s="1"/>
  <c r="Y17" i="2"/>
  <c r="X17" i="2"/>
  <c r="X16" i="2" s="1"/>
  <c r="W17" i="2"/>
  <c r="V17" i="2"/>
  <c r="U17" i="2"/>
  <c r="T17" i="2"/>
  <c r="T16" i="2" s="1"/>
  <c r="S17" i="2"/>
  <c r="R17" i="2"/>
  <c r="R16" i="2" s="1"/>
  <c r="Q17" i="2"/>
  <c r="P17" i="2"/>
  <c r="M17" i="2"/>
  <c r="L17" i="2"/>
  <c r="L16" i="2" s="1"/>
  <c r="K17" i="2"/>
  <c r="I17" i="2"/>
  <c r="G17" i="2"/>
  <c r="E17" i="2"/>
  <c r="C17" i="2"/>
  <c r="Y16" i="2"/>
  <c r="W16" i="2"/>
  <c r="V16" i="2"/>
  <c r="U16" i="2"/>
  <c r="S16" i="2"/>
  <c r="Q16" i="2"/>
  <c r="P16" i="2"/>
  <c r="P10" i="2" s="1"/>
  <c r="P9" i="2" s="1"/>
  <c r="P65" i="2" s="1"/>
  <c r="M16" i="2"/>
  <c r="K16" i="2"/>
  <c r="I16" i="2"/>
  <c r="G16" i="2"/>
  <c r="E16" i="2"/>
  <c r="C16" i="2"/>
  <c r="AB15" i="2"/>
  <c r="N15" i="2"/>
  <c r="M15" i="2"/>
  <c r="L15" i="2"/>
  <c r="K15" i="2"/>
  <c r="J15" i="2"/>
  <c r="I15" i="2"/>
  <c r="H15" i="2"/>
  <c r="G15" i="2"/>
  <c r="F15" i="2"/>
  <c r="E15" i="2"/>
  <c r="D15" i="2"/>
  <c r="C15" i="2"/>
  <c r="O15" i="2" s="1"/>
  <c r="AB14" i="2"/>
  <c r="N14" i="2"/>
  <c r="M14" i="2"/>
  <c r="L14" i="2"/>
  <c r="K14" i="2"/>
  <c r="J14" i="2"/>
  <c r="I14" i="2"/>
  <c r="H14" i="2"/>
  <c r="G14" i="2"/>
  <c r="F14" i="2"/>
  <c r="E14" i="2"/>
  <c r="D14" i="2"/>
  <c r="C14" i="2"/>
  <c r="O14" i="2" s="1"/>
  <c r="AD14" i="2" s="1"/>
  <c r="AB13" i="2"/>
  <c r="AB11" i="2" s="1"/>
  <c r="N13" i="2"/>
  <c r="M13" i="2"/>
  <c r="L13" i="2"/>
  <c r="K13" i="2"/>
  <c r="K11" i="2" s="1"/>
  <c r="J13" i="2"/>
  <c r="J11" i="2" s="1"/>
  <c r="I13" i="2"/>
  <c r="H13" i="2"/>
  <c r="G13" i="2"/>
  <c r="F13" i="2"/>
  <c r="E13" i="2"/>
  <c r="D13" i="2"/>
  <c r="D11" i="2" s="1"/>
  <c r="C13" i="2"/>
  <c r="O13" i="2" s="1"/>
  <c r="AB12" i="2"/>
  <c r="N12" i="2"/>
  <c r="N11" i="2" s="1"/>
  <c r="M12" i="2"/>
  <c r="M11" i="2" s="1"/>
  <c r="M10" i="2" s="1"/>
  <c r="L12" i="2"/>
  <c r="K12" i="2"/>
  <c r="J12" i="2"/>
  <c r="I12" i="2"/>
  <c r="I11" i="2" s="1"/>
  <c r="H12" i="2"/>
  <c r="H11" i="2" s="1"/>
  <c r="G12" i="2"/>
  <c r="G11" i="2" s="1"/>
  <c r="G10" i="2" s="1"/>
  <c r="F12" i="2"/>
  <c r="E12" i="2"/>
  <c r="D12" i="2"/>
  <c r="C12" i="2"/>
  <c r="C11" i="2" s="1"/>
  <c r="AA11" i="2"/>
  <c r="Z11" i="2"/>
  <c r="Y11" i="2"/>
  <c r="Y10" i="2" s="1"/>
  <c r="X11" i="2"/>
  <c r="W11" i="2"/>
  <c r="W10" i="2" s="1"/>
  <c r="W9" i="2" s="1"/>
  <c r="W65" i="2" s="1"/>
  <c r="V11" i="2"/>
  <c r="U11" i="2"/>
  <c r="T11" i="2"/>
  <c r="S11" i="2"/>
  <c r="S10" i="2" s="1"/>
  <c r="R11" i="2"/>
  <c r="Q11" i="2"/>
  <c r="Q10" i="2" s="1"/>
  <c r="P11" i="2"/>
  <c r="L11" i="2"/>
  <c r="F11" i="2"/>
  <c r="E11" i="2"/>
  <c r="AA10" i="2"/>
  <c r="V10" i="2"/>
  <c r="V9" i="2" s="1"/>
  <c r="V65" i="2" s="1"/>
  <c r="U10" i="2"/>
  <c r="U9" i="2" s="1"/>
  <c r="U65" i="2" s="1"/>
  <c r="I10" i="2"/>
  <c r="Y9" i="2"/>
  <c r="Y65" i="2" s="1"/>
  <c r="S70" i="1"/>
  <c r="R70" i="1"/>
  <c r="AB70" i="1" s="1"/>
  <c r="O70" i="1"/>
  <c r="U69" i="1"/>
  <c r="T69" i="1"/>
  <c r="S69" i="1"/>
  <c r="R69" i="1"/>
  <c r="Q69" i="1"/>
  <c r="P69" i="1"/>
  <c r="N69" i="1"/>
  <c r="M69" i="1"/>
  <c r="L69" i="1"/>
  <c r="L66" i="1" s="1"/>
  <c r="K69" i="1"/>
  <c r="J69" i="1"/>
  <c r="I69" i="1"/>
  <c r="H69" i="1"/>
  <c r="G69" i="1"/>
  <c r="F69" i="1"/>
  <c r="F66" i="1" s="1"/>
  <c r="E69" i="1"/>
  <c r="D69" i="1"/>
  <c r="C69" i="1"/>
  <c r="AA68" i="1"/>
  <c r="Z68" i="1"/>
  <c r="Y68" i="1"/>
  <c r="Y66" i="1" s="1"/>
  <c r="X68" i="1"/>
  <c r="W68" i="1"/>
  <c r="V68" i="1"/>
  <c r="V66" i="1" s="1"/>
  <c r="U68" i="1"/>
  <c r="T68" i="1"/>
  <c r="S68" i="1"/>
  <c r="S66" i="1" s="1"/>
  <c r="R68" i="1"/>
  <c r="Q68" i="1"/>
  <c r="P68" i="1"/>
  <c r="P66" i="1" s="1"/>
  <c r="O68" i="1"/>
  <c r="AC67" i="1"/>
  <c r="AD67" i="1" s="1"/>
  <c r="AB67" i="1"/>
  <c r="O67" i="1"/>
  <c r="AA66" i="1"/>
  <c r="Z66" i="1"/>
  <c r="X66" i="1"/>
  <c r="W66" i="1"/>
  <c r="U66" i="1"/>
  <c r="T66" i="1"/>
  <c r="R66" i="1"/>
  <c r="Q66" i="1"/>
  <c r="N66" i="1"/>
  <c r="M66" i="1"/>
  <c r="K66" i="1"/>
  <c r="J66" i="1"/>
  <c r="I66" i="1"/>
  <c r="H66" i="1"/>
  <c r="G66" i="1"/>
  <c r="E66" i="1"/>
  <c r="D66" i="1"/>
  <c r="C66" i="1"/>
  <c r="AA64" i="1"/>
  <c r="Z64" i="1"/>
  <c r="Y64" i="1"/>
  <c r="X64" i="1"/>
  <c r="W64" i="1"/>
  <c r="V64" i="1"/>
  <c r="U64" i="1"/>
  <c r="T64" i="1"/>
  <c r="S64" i="1"/>
  <c r="R64" i="1"/>
  <c r="Q64" i="1"/>
  <c r="P64" i="1"/>
  <c r="AB64" i="1" s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AB63" i="1" s="1"/>
  <c r="AC63" i="1" s="1"/>
  <c r="AD63" i="1" s="1"/>
  <c r="G63" i="1"/>
  <c r="F63" i="1"/>
  <c r="E63" i="1"/>
  <c r="D63" i="1"/>
  <c r="O63" i="1" s="1"/>
  <c r="AB62" i="1"/>
  <c r="AC62" i="1" s="1"/>
  <c r="AD62" i="1" s="1"/>
  <c r="O62" i="1"/>
  <c r="AC61" i="1"/>
  <c r="AD61" i="1" s="1"/>
  <c r="AB61" i="1"/>
  <c r="O61" i="1"/>
  <c r="AB60" i="1"/>
  <c r="O60" i="1"/>
  <c r="O59" i="1" s="1"/>
  <c r="O58" i="1" s="1"/>
  <c r="O57" i="1" s="1"/>
  <c r="AB59" i="1"/>
  <c r="AC59" i="1" s="1"/>
  <c r="AD59" i="1" s="1"/>
  <c r="AA59" i="1"/>
  <c r="Z59" i="1"/>
  <c r="Y59" i="1"/>
  <c r="Y58" i="1" s="1"/>
  <c r="Y57" i="1" s="1"/>
  <c r="X59" i="1"/>
  <c r="W59" i="1"/>
  <c r="V59" i="1"/>
  <c r="V58" i="1" s="1"/>
  <c r="V57" i="1" s="1"/>
  <c r="U59" i="1"/>
  <c r="T59" i="1"/>
  <c r="S59" i="1"/>
  <c r="S58" i="1" s="1"/>
  <c r="S57" i="1" s="1"/>
  <c r="R59" i="1"/>
  <c r="Q59" i="1"/>
  <c r="P59" i="1"/>
  <c r="P58" i="1" s="1"/>
  <c r="P57" i="1" s="1"/>
  <c r="N59" i="1"/>
  <c r="M59" i="1"/>
  <c r="M58" i="1" s="1"/>
  <c r="M57" i="1" s="1"/>
  <c r="L59" i="1"/>
  <c r="K59" i="1"/>
  <c r="J59" i="1"/>
  <c r="J58" i="1" s="1"/>
  <c r="J57" i="1" s="1"/>
  <c r="I59" i="1"/>
  <c r="H59" i="1"/>
  <c r="G59" i="1"/>
  <c r="G58" i="1" s="1"/>
  <c r="G57" i="1" s="1"/>
  <c r="F59" i="1"/>
  <c r="E59" i="1"/>
  <c r="D59" i="1"/>
  <c r="D58" i="1" s="1"/>
  <c r="D57" i="1" s="1"/>
  <c r="C59" i="1"/>
  <c r="AA58" i="1"/>
  <c r="Z58" i="1"/>
  <c r="Z57" i="1" s="1"/>
  <c r="X58" i="1"/>
  <c r="W58" i="1"/>
  <c r="W57" i="1" s="1"/>
  <c r="U58" i="1"/>
  <c r="T58" i="1"/>
  <c r="T57" i="1" s="1"/>
  <c r="R58" i="1"/>
  <c r="Q58" i="1"/>
  <c r="Q57" i="1" s="1"/>
  <c r="N58" i="1"/>
  <c r="N57" i="1" s="1"/>
  <c r="L58" i="1"/>
  <c r="K58" i="1"/>
  <c r="K57" i="1" s="1"/>
  <c r="I58" i="1"/>
  <c r="H58" i="1"/>
  <c r="H57" i="1" s="1"/>
  <c r="F58" i="1"/>
  <c r="E58" i="1"/>
  <c r="E57" i="1" s="1"/>
  <c r="C58" i="1"/>
  <c r="AA57" i="1"/>
  <c r="X57" i="1"/>
  <c r="U57" i="1"/>
  <c r="R57" i="1"/>
  <c r="L57" i="1"/>
  <c r="I57" i="1"/>
  <c r="F57" i="1"/>
  <c r="C57" i="1"/>
  <c r="Z56" i="1"/>
  <c r="Y56" i="1"/>
  <c r="X56" i="1"/>
  <c r="W56" i="1"/>
  <c r="V56" i="1"/>
  <c r="U56" i="1"/>
  <c r="AB56" i="1" s="1"/>
  <c r="AC56" i="1" s="1"/>
  <c r="AD56" i="1" s="1"/>
  <c r="F56" i="1"/>
  <c r="E56" i="1"/>
  <c r="D56" i="1"/>
  <c r="O56" i="1" s="1"/>
  <c r="AA55" i="1"/>
  <c r="Z55" i="1"/>
  <c r="Z53" i="1" s="1"/>
  <c r="Z49" i="1" s="1"/>
  <c r="Y55" i="1"/>
  <c r="X55" i="1"/>
  <c r="W55" i="1"/>
  <c r="W53" i="1" s="1"/>
  <c r="W49" i="1" s="1"/>
  <c r="V55" i="1"/>
  <c r="U55" i="1"/>
  <c r="T55" i="1"/>
  <c r="T53" i="1" s="1"/>
  <c r="T49" i="1" s="1"/>
  <c r="S55" i="1"/>
  <c r="R55" i="1"/>
  <c r="Q55" i="1"/>
  <c r="Q53" i="1" s="1"/>
  <c r="Q49" i="1" s="1"/>
  <c r="P55" i="1"/>
  <c r="AB55" i="1" s="1"/>
  <c r="N55" i="1"/>
  <c r="N53" i="1" s="1"/>
  <c r="N49" i="1" s="1"/>
  <c r="M55" i="1"/>
  <c r="L55" i="1"/>
  <c r="K55" i="1"/>
  <c r="K53" i="1" s="1"/>
  <c r="K49" i="1" s="1"/>
  <c r="J55" i="1"/>
  <c r="I55" i="1"/>
  <c r="H55" i="1"/>
  <c r="H53" i="1" s="1"/>
  <c r="H49" i="1" s="1"/>
  <c r="G55" i="1"/>
  <c r="F55" i="1"/>
  <c r="E55" i="1"/>
  <c r="E53" i="1" s="1"/>
  <c r="E49" i="1" s="1"/>
  <c r="D55" i="1"/>
  <c r="C55" i="1"/>
  <c r="AA54" i="1"/>
  <c r="AA53" i="1" s="1"/>
  <c r="Z54" i="1"/>
  <c r="Y54" i="1"/>
  <c r="X54" i="1"/>
  <c r="X53" i="1" s="1"/>
  <c r="W54" i="1"/>
  <c r="V54" i="1"/>
  <c r="U54" i="1"/>
  <c r="U53" i="1" s="1"/>
  <c r="T54" i="1"/>
  <c r="S54" i="1"/>
  <c r="R54" i="1"/>
  <c r="R53" i="1" s="1"/>
  <c r="Q54" i="1"/>
  <c r="P54" i="1"/>
  <c r="AB54" i="1" s="1"/>
  <c r="AB53" i="1" s="1"/>
  <c r="N54" i="1"/>
  <c r="M54" i="1"/>
  <c r="L54" i="1"/>
  <c r="L53" i="1" s="1"/>
  <c r="K54" i="1"/>
  <c r="J54" i="1"/>
  <c r="I54" i="1"/>
  <c r="I53" i="1" s="1"/>
  <c r="H54" i="1"/>
  <c r="G54" i="1"/>
  <c r="F54" i="1"/>
  <c r="F53" i="1" s="1"/>
  <c r="E54" i="1"/>
  <c r="D54" i="1"/>
  <c r="C54" i="1"/>
  <c r="O54" i="1" s="1"/>
  <c r="Y53" i="1"/>
  <c r="V53" i="1"/>
  <c r="V49" i="1" s="1"/>
  <c r="S53" i="1"/>
  <c r="P53" i="1"/>
  <c r="P49" i="1" s="1"/>
  <c r="M53" i="1"/>
  <c r="J53" i="1"/>
  <c r="J49" i="1" s="1"/>
  <c r="G53" i="1"/>
  <c r="D53" i="1"/>
  <c r="D49" i="1" s="1"/>
  <c r="AB52" i="1"/>
  <c r="AC52" i="1" s="1"/>
  <c r="O52" i="1"/>
  <c r="AC51" i="1"/>
  <c r="AD51" i="1" s="1"/>
  <c r="AB51" i="1"/>
  <c r="O51" i="1"/>
  <c r="AA50" i="1"/>
  <c r="AA49" i="1" s="1"/>
  <c r="Z50" i="1"/>
  <c r="Y50" i="1"/>
  <c r="X50" i="1"/>
  <c r="X49" i="1" s="1"/>
  <c r="W50" i="1"/>
  <c r="V50" i="1"/>
  <c r="U50" i="1"/>
  <c r="U49" i="1" s="1"/>
  <c r="T50" i="1"/>
  <c r="S50" i="1"/>
  <c r="R50" i="1"/>
  <c r="R49" i="1" s="1"/>
  <c r="Q50" i="1"/>
  <c r="P50" i="1"/>
  <c r="O50" i="1"/>
  <c r="N50" i="1"/>
  <c r="M50" i="1"/>
  <c r="L50" i="1"/>
  <c r="L49" i="1" s="1"/>
  <c r="K50" i="1"/>
  <c r="J50" i="1"/>
  <c r="I50" i="1"/>
  <c r="I49" i="1" s="1"/>
  <c r="H50" i="1"/>
  <c r="G50" i="1"/>
  <c r="F50" i="1"/>
  <c r="F49" i="1" s="1"/>
  <c r="E50" i="1"/>
  <c r="D50" i="1"/>
  <c r="C50" i="1"/>
  <c r="Y49" i="1"/>
  <c r="S49" i="1"/>
  <c r="M49" i="1"/>
  <c r="G49" i="1"/>
  <c r="AA48" i="1"/>
  <c r="Z48" i="1"/>
  <c r="Y48" i="1"/>
  <c r="X48" i="1"/>
  <c r="W48" i="1"/>
  <c r="V48" i="1"/>
  <c r="U48" i="1"/>
  <c r="T48" i="1"/>
  <c r="S48" i="1"/>
  <c r="R48" i="1"/>
  <c r="Q48" i="1"/>
  <c r="P48" i="1"/>
  <c r="AB48" i="1" s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AB46" i="1"/>
  <c r="AC46" i="1" s="1"/>
  <c r="AD46" i="1" s="1"/>
  <c r="O46" i="1"/>
  <c r="AA45" i="1"/>
  <c r="Z45" i="1"/>
  <c r="Y45" i="1"/>
  <c r="Y44" i="1" s="1"/>
  <c r="X45" i="1"/>
  <c r="W45" i="1"/>
  <c r="V45" i="1"/>
  <c r="V44" i="1" s="1"/>
  <c r="U45" i="1"/>
  <c r="T45" i="1"/>
  <c r="S45" i="1"/>
  <c r="S44" i="1" s="1"/>
  <c r="R45" i="1"/>
  <c r="Q45" i="1"/>
  <c r="P45" i="1"/>
  <c r="P44" i="1" s="1"/>
  <c r="N45" i="1"/>
  <c r="M45" i="1"/>
  <c r="M44" i="1" s="1"/>
  <c r="L45" i="1"/>
  <c r="K45" i="1"/>
  <c r="J45" i="1"/>
  <c r="J44" i="1" s="1"/>
  <c r="I45" i="1"/>
  <c r="H45" i="1"/>
  <c r="G45" i="1"/>
  <c r="G44" i="1" s="1"/>
  <c r="F45" i="1"/>
  <c r="E45" i="1"/>
  <c r="D45" i="1"/>
  <c r="D44" i="1" s="1"/>
  <c r="C45" i="1"/>
  <c r="O45" i="1" s="1"/>
  <c r="O44" i="1" s="1"/>
  <c r="AA44" i="1"/>
  <c r="Z44" i="1"/>
  <c r="X44" i="1"/>
  <c r="W44" i="1"/>
  <c r="U44" i="1"/>
  <c r="T44" i="1"/>
  <c r="R44" i="1"/>
  <c r="Q44" i="1"/>
  <c r="N44" i="1"/>
  <c r="L44" i="1"/>
  <c r="K44" i="1"/>
  <c r="I44" i="1"/>
  <c r="H44" i="1"/>
  <c r="F44" i="1"/>
  <c r="E44" i="1"/>
  <c r="C44" i="1"/>
  <c r="AB43" i="1"/>
  <c r="AC43" i="1" s="1"/>
  <c r="AD43" i="1" s="1"/>
  <c r="O43" i="1"/>
  <c r="AA42" i="1"/>
  <c r="Z42" i="1"/>
  <c r="Y42" i="1"/>
  <c r="X42" i="1"/>
  <c r="W42" i="1"/>
  <c r="V42" i="1"/>
  <c r="U42" i="1"/>
  <c r="T42" i="1"/>
  <c r="S42" i="1"/>
  <c r="R42" i="1"/>
  <c r="Q42" i="1"/>
  <c r="P42" i="1"/>
  <c r="AB42" i="1" s="1"/>
  <c r="AC42" i="1" s="1"/>
  <c r="AD42" i="1" s="1"/>
  <c r="O42" i="1"/>
  <c r="C42" i="1"/>
  <c r="AA41" i="1"/>
  <c r="Z41" i="1"/>
  <c r="Y41" i="1"/>
  <c r="X41" i="1"/>
  <c r="W41" i="1"/>
  <c r="V41" i="1"/>
  <c r="U41" i="1"/>
  <c r="T41" i="1"/>
  <c r="S41" i="1"/>
  <c r="R41" i="1"/>
  <c r="Q41" i="1"/>
  <c r="P41" i="1"/>
  <c r="AB41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AA40" i="1"/>
  <c r="Z40" i="1"/>
  <c r="Y40" i="1"/>
  <c r="Y38" i="1" s="1"/>
  <c r="X40" i="1"/>
  <c r="W40" i="1"/>
  <c r="V40" i="1"/>
  <c r="U40" i="1"/>
  <c r="T40" i="1"/>
  <c r="S40" i="1"/>
  <c r="S38" i="1" s="1"/>
  <c r="R40" i="1"/>
  <c r="Q40" i="1"/>
  <c r="P40" i="1"/>
  <c r="N40" i="1"/>
  <c r="M40" i="1"/>
  <c r="M38" i="1" s="1"/>
  <c r="L40" i="1"/>
  <c r="K40" i="1"/>
  <c r="J40" i="1"/>
  <c r="J38" i="1" s="1"/>
  <c r="I40" i="1"/>
  <c r="H40" i="1"/>
  <c r="G40" i="1"/>
  <c r="G38" i="1" s="1"/>
  <c r="F40" i="1"/>
  <c r="E40" i="1"/>
  <c r="D40" i="1"/>
  <c r="D38" i="1" s="1"/>
  <c r="C40" i="1"/>
  <c r="AA39" i="1"/>
  <c r="Z39" i="1"/>
  <c r="Z38" i="1" s="1"/>
  <c r="Y39" i="1"/>
  <c r="X39" i="1"/>
  <c r="W39" i="1"/>
  <c r="W38" i="1" s="1"/>
  <c r="V39" i="1"/>
  <c r="U39" i="1"/>
  <c r="T39" i="1"/>
  <c r="T38" i="1" s="1"/>
  <c r="S39" i="1"/>
  <c r="R39" i="1"/>
  <c r="Q39" i="1"/>
  <c r="Q38" i="1" s="1"/>
  <c r="P39" i="1"/>
  <c r="AB39" i="1" s="1"/>
  <c r="N39" i="1"/>
  <c r="N38" i="1" s="1"/>
  <c r="M39" i="1"/>
  <c r="L39" i="1"/>
  <c r="K39" i="1"/>
  <c r="K38" i="1" s="1"/>
  <c r="J39" i="1"/>
  <c r="I39" i="1"/>
  <c r="H39" i="1"/>
  <c r="H38" i="1" s="1"/>
  <c r="G39" i="1"/>
  <c r="F39" i="1"/>
  <c r="E39" i="1"/>
  <c r="E38" i="1" s="1"/>
  <c r="D39" i="1"/>
  <c r="C39" i="1"/>
  <c r="AA38" i="1"/>
  <c r="X38" i="1"/>
  <c r="U38" i="1"/>
  <c r="R38" i="1"/>
  <c r="L38" i="1"/>
  <c r="I38" i="1"/>
  <c r="F38" i="1"/>
  <c r="C38" i="1"/>
  <c r="AB37" i="1"/>
  <c r="AC37" i="1" s="1"/>
  <c r="AD37" i="1" s="1"/>
  <c r="O37" i="1"/>
  <c r="AA36" i="1"/>
  <c r="Z36" i="1"/>
  <c r="Y36" i="1"/>
  <c r="X36" i="1"/>
  <c r="W36" i="1"/>
  <c r="W29" i="1" s="1"/>
  <c r="W26" i="1" s="1"/>
  <c r="V36" i="1"/>
  <c r="U36" i="1"/>
  <c r="T36" i="1"/>
  <c r="S36" i="1"/>
  <c r="R36" i="1"/>
  <c r="Q36" i="1"/>
  <c r="Q29" i="1" s="1"/>
  <c r="Q26" i="1" s="1"/>
  <c r="P36" i="1"/>
  <c r="AB36" i="1" s="1"/>
  <c r="N36" i="1"/>
  <c r="M36" i="1"/>
  <c r="L36" i="1"/>
  <c r="K36" i="1"/>
  <c r="K29" i="1" s="1"/>
  <c r="K26" i="1" s="1"/>
  <c r="J36" i="1"/>
  <c r="I36" i="1"/>
  <c r="H36" i="1"/>
  <c r="G36" i="1"/>
  <c r="F36" i="1"/>
  <c r="E36" i="1"/>
  <c r="E29" i="1" s="1"/>
  <c r="E26" i="1" s="1"/>
  <c r="D36" i="1"/>
  <c r="C36" i="1"/>
  <c r="AA35" i="1"/>
  <c r="Z35" i="1"/>
  <c r="Y35" i="1"/>
  <c r="X35" i="1"/>
  <c r="W35" i="1"/>
  <c r="V35" i="1"/>
  <c r="U35" i="1"/>
  <c r="T35" i="1"/>
  <c r="S35" i="1"/>
  <c r="R35" i="1"/>
  <c r="P35" i="1"/>
  <c r="N35" i="1"/>
  <c r="M35" i="1"/>
  <c r="L35" i="1"/>
  <c r="K35" i="1"/>
  <c r="J35" i="1"/>
  <c r="I35" i="1"/>
  <c r="H35" i="1"/>
  <c r="G35" i="1"/>
  <c r="F35" i="1"/>
  <c r="E35" i="1"/>
  <c r="D35" i="1"/>
  <c r="C35" i="1"/>
  <c r="AB34" i="1"/>
  <c r="AC34" i="1" s="1"/>
  <c r="AD34" i="1" s="1"/>
  <c r="O34" i="1"/>
  <c r="AB33" i="1"/>
  <c r="AC33" i="1" s="1"/>
  <c r="AD33" i="1" s="1"/>
  <c r="O33" i="1"/>
  <c r="AC32" i="1"/>
  <c r="AD32" i="1" s="1"/>
  <c r="AB32" i="1"/>
  <c r="O32" i="1"/>
  <c r="AA31" i="1"/>
  <c r="Z31" i="1"/>
  <c r="Y31" i="1"/>
  <c r="X31" i="1"/>
  <c r="X29" i="1" s="1"/>
  <c r="W31" i="1"/>
  <c r="V31" i="1"/>
  <c r="U31" i="1"/>
  <c r="T31" i="1"/>
  <c r="S31" i="1"/>
  <c r="R31" i="1"/>
  <c r="R29" i="1" s="1"/>
  <c r="Q31" i="1"/>
  <c r="P31" i="1"/>
  <c r="N31" i="1"/>
  <c r="M31" i="1"/>
  <c r="L31" i="1"/>
  <c r="L29" i="1" s="1"/>
  <c r="K31" i="1"/>
  <c r="J31" i="1"/>
  <c r="I31" i="1"/>
  <c r="I29" i="1" s="1"/>
  <c r="H31" i="1"/>
  <c r="G31" i="1"/>
  <c r="F31" i="1"/>
  <c r="F29" i="1" s="1"/>
  <c r="E31" i="1"/>
  <c r="D31" i="1"/>
  <c r="C31" i="1"/>
  <c r="O31" i="1" s="1"/>
  <c r="AA30" i="1"/>
  <c r="Z30" i="1"/>
  <c r="Y30" i="1"/>
  <c r="Y29" i="1" s="1"/>
  <c r="X30" i="1"/>
  <c r="W30" i="1"/>
  <c r="V30" i="1"/>
  <c r="V29" i="1" s="1"/>
  <c r="U30" i="1"/>
  <c r="T30" i="1"/>
  <c r="S30" i="1"/>
  <c r="S29" i="1" s="1"/>
  <c r="R30" i="1"/>
  <c r="Q30" i="1"/>
  <c r="P30" i="1"/>
  <c r="P29" i="1" s="1"/>
  <c r="N30" i="1"/>
  <c r="M30" i="1"/>
  <c r="M29" i="1" s="1"/>
  <c r="L30" i="1"/>
  <c r="K30" i="1"/>
  <c r="J30" i="1"/>
  <c r="J29" i="1" s="1"/>
  <c r="I30" i="1"/>
  <c r="H30" i="1"/>
  <c r="G30" i="1"/>
  <c r="G29" i="1" s="1"/>
  <c r="F30" i="1"/>
  <c r="E30" i="1"/>
  <c r="D30" i="1"/>
  <c r="D29" i="1" s="1"/>
  <c r="C30" i="1"/>
  <c r="O30" i="1" s="1"/>
  <c r="Z29" i="1"/>
  <c r="Z26" i="1" s="1"/>
  <c r="T29" i="1"/>
  <c r="N29" i="1"/>
  <c r="H29" i="1"/>
  <c r="H26" i="1" s="1"/>
  <c r="AA28" i="1"/>
  <c r="AA27" i="1" s="1"/>
  <c r="Z28" i="1"/>
  <c r="Y28" i="1"/>
  <c r="X28" i="1"/>
  <c r="X27" i="1" s="1"/>
  <c r="X26" i="1" s="1"/>
  <c r="W28" i="1"/>
  <c r="V28" i="1"/>
  <c r="U28" i="1"/>
  <c r="U27" i="1" s="1"/>
  <c r="T28" i="1"/>
  <c r="S28" i="1"/>
  <c r="R28" i="1"/>
  <c r="R27" i="1" s="1"/>
  <c r="R26" i="1" s="1"/>
  <c r="Q28" i="1"/>
  <c r="P28" i="1"/>
  <c r="N28" i="1"/>
  <c r="M28" i="1"/>
  <c r="L28" i="1"/>
  <c r="L27" i="1" s="1"/>
  <c r="L26" i="1" s="1"/>
  <c r="K28" i="1"/>
  <c r="J28" i="1"/>
  <c r="I28" i="1"/>
  <c r="I27" i="1" s="1"/>
  <c r="H28" i="1"/>
  <c r="G28" i="1"/>
  <c r="F28" i="1"/>
  <c r="F27" i="1" s="1"/>
  <c r="F26" i="1" s="1"/>
  <c r="E28" i="1"/>
  <c r="D28" i="1"/>
  <c r="C28" i="1"/>
  <c r="O28" i="1" s="1"/>
  <c r="O27" i="1" s="1"/>
  <c r="Z27" i="1"/>
  <c r="Y27" i="1"/>
  <c r="W27" i="1"/>
  <c r="V27" i="1"/>
  <c r="T27" i="1"/>
  <c r="S27" i="1"/>
  <c r="S26" i="1" s="1"/>
  <c r="Q27" i="1"/>
  <c r="P27" i="1"/>
  <c r="N27" i="1"/>
  <c r="M27" i="1"/>
  <c r="M26" i="1" s="1"/>
  <c r="K27" i="1"/>
  <c r="J27" i="1"/>
  <c r="H27" i="1"/>
  <c r="G27" i="1"/>
  <c r="E27" i="1"/>
  <c r="D27" i="1"/>
  <c r="D26" i="1" s="1"/>
  <c r="T26" i="1"/>
  <c r="N26" i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L16" i="1" s="1"/>
  <c r="K25" i="1"/>
  <c r="J25" i="1"/>
  <c r="I25" i="1"/>
  <c r="H25" i="1"/>
  <c r="G25" i="1"/>
  <c r="F25" i="1"/>
  <c r="E25" i="1"/>
  <c r="D25" i="1"/>
  <c r="C25" i="1"/>
  <c r="AB24" i="1"/>
  <c r="AC24" i="1" s="1"/>
  <c r="AD24" i="1" s="1"/>
  <c r="O24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H17" i="1" s="1"/>
  <c r="H16" i="1" s="1"/>
  <c r="G23" i="1"/>
  <c r="F23" i="1"/>
  <c r="E23" i="1"/>
  <c r="D23" i="1"/>
  <c r="C23" i="1"/>
  <c r="AB22" i="1"/>
  <c r="AC22" i="1" s="1"/>
  <c r="AD22" i="1" s="1"/>
  <c r="O22" i="1"/>
  <c r="AA21" i="1"/>
  <c r="Z21" i="1"/>
  <c r="Y21" i="1"/>
  <c r="X21" i="1"/>
  <c r="W21" i="1"/>
  <c r="V21" i="1"/>
  <c r="U21" i="1"/>
  <c r="T21" i="1"/>
  <c r="S21" i="1"/>
  <c r="R21" i="1"/>
  <c r="Q21" i="1"/>
  <c r="P21" i="1"/>
  <c r="AB21" i="1" s="1"/>
  <c r="AC21" i="1" s="1"/>
  <c r="AD21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AA20" i="1"/>
  <c r="Z20" i="1"/>
  <c r="Z17" i="1" s="1"/>
  <c r="Z16" i="1" s="1"/>
  <c r="Y20" i="1"/>
  <c r="X20" i="1"/>
  <c r="W20" i="1"/>
  <c r="V20" i="1"/>
  <c r="U20" i="1"/>
  <c r="T20" i="1"/>
  <c r="T17" i="1" s="1"/>
  <c r="T16" i="1" s="1"/>
  <c r="S20" i="1"/>
  <c r="R20" i="1"/>
  <c r="Q20" i="1"/>
  <c r="P20" i="1"/>
  <c r="AB20" i="1" s="1"/>
  <c r="AC20" i="1" s="1"/>
  <c r="AD20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AA19" i="1"/>
  <c r="AA17" i="1" s="1"/>
  <c r="Z19" i="1"/>
  <c r="Y19" i="1"/>
  <c r="X19" i="1"/>
  <c r="X17" i="1" s="1"/>
  <c r="X16" i="1" s="1"/>
  <c r="W19" i="1"/>
  <c r="V19" i="1"/>
  <c r="U19" i="1"/>
  <c r="U17" i="1" s="1"/>
  <c r="U16" i="1" s="1"/>
  <c r="T19" i="1"/>
  <c r="S19" i="1"/>
  <c r="R19" i="1"/>
  <c r="R17" i="1" s="1"/>
  <c r="R16" i="1" s="1"/>
  <c r="Q19" i="1"/>
  <c r="P19" i="1"/>
  <c r="N19" i="1"/>
  <c r="M19" i="1"/>
  <c r="L19" i="1"/>
  <c r="L17" i="1" s="1"/>
  <c r="K19" i="1"/>
  <c r="J19" i="1"/>
  <c r="I19" i="1"/>
  <c r="I17" i="1" s="1"/>
  <c r="I16" i="1" s="1"/>
  <c r="H19" i="1"/>
  <c r="G19" i="1"/>
  <c r="F19" i="1"/>
  <c r="F17" i="1" s="1"/>
  <c r="E19" i="1"/>
  <c r="D19" i="1"/>
  <c r="C19" i="1"/>
  <c r="C17" i="1" s="1"/>
  <c r="C16" i="1" s="1"/>
  <c r="AA18" i="1"/>
  <c r="Z18" i="1"/>
  <c r="Y18" i="1"/>
  <c r="Y17" i="1" s="1"/>
  <c r="X18" i="1"/>
  <c r="W18" i="1"/>
  <c r="V18" i="1"/>
  <c r="V17" i="1" s="1"/>
  <c r="V16" i="1" s="1"/>
  <c r="U18" i="1"/>
  <c r="T18" i="1"/>
  <c r="S18" i="1"/>
  <c r="S17" i="1" s="1"/>
  <c r="R18" i="1"/>
  <c r="Q18" i="1"/>
  <c r="P18" i="1"/>
  <c r="P17" i="1" s="1"/>
  <c r="P16" i="1" s="1"/>
  <c r="N18" i="1"/>
  <c r="M18" i="1"/>
  <c r="M17" i="1" s="1"/>
  <c r="M16" i="1" s="1"/>
  <c r="L18" i="1"/>
  <c r="K18" i="1"/>
  <c r="J18" i="1"/>
  <c r="J17" i="1" s="1"/>
  <c r="I18" i="1"/>
  <c r="H18" i="1"/>
  <c r="G18" i="1"/>
  <c r="G17" i="1" s="1"/>
  <c r="F18" i="1"/>
  <c r="E18" i="1"/>
  <c r="D18" i="1"/>
  <c r="D17" i="1" s="1"/>
  <c r="D16" i="1" s="1"/>
  <c r="C18" i="1"/>
  <c r="O18" i="1" s="1"/>
  <c r="W17" i="1"/>
  <c r="W16" i="1" s="1"/>
  <c r="Q17" i="1"/>
  <c r="Q16" i="1" s="1"/>
  <c r="N17" i="1"/>
  <c r="N16" i="1" s="1"/>
  <c r="K17" i="1"/>
  <c r="K16" i="1" s="1"/>
  <c r="E17" i="1"/>
  <c r="E16" i="1" s="1"/>
  <c r="AA16" i="1"/>
  <c r="Y16" i="1"/>
  <c r="S16" i="1"/>
  <c r="J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AB15" i="1" s="1"/>
  <c r="AC15" i="1" s="1"/>
  <c r="AD15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AA14" i="1"/>
  <c r="Z14" i="1"/>
  <c r="Y14" i="1"/>
  <c r="X14" i="1"/>
  <c r="W14" i="1"/>
  <c r="V14" i="1"/>
  <c r="U14" i="1"/>
  <c r="T14" i="1"/>
  <c r="S14" i="1"/>
  <c r="R14" i="1"/>
  <c r="Q14" i="1"/>
  <c r="P14" i="1"/>
  <c r="AB14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AA13" i="1"/>
  <c r="Z13" i="1"/>
  <c r="Y13" i="1"/>
  <c r="Y11" i="1" s="1"/>
  <c r="X13" i="1"/>
  <c r="W13" i="1"/>
  <c r="V13" i="1"/>
  <c r="V11" i="1" s="1"/>
  <c r="U13" i="1"/>
  <c r="T13" i="1"/>
  <c r="S13" i="1"/>
  <c r="S11" i="1" s="1"/>
  <c r="S10" i="1" s="1"/>
  <c r="S9" i="1" s="1"/>
  <c r="S65" i="1" s="1"/>
  <c r="R13" i="1"/>
  <c r="Q13" i="1"/>
  <c r="P13" i="1"/>
  <c r="AB13" i="1" s="1"/>
  <c r="AC13" i="1" s="1"/>
  <c r="AD13" i="1" s="1"/>
  <c r="N13" i="1"/>
  <c r="M13" i="1"/>
  <c r="M11" i="1" s="1"/>
  <c r="L13" i="1"/>
  <c r="K13" i="1"/>
  <c r="J13" i="1"/>
  <c r="J11" i="1" s="1"/>
  <c r="I13" i="1"/>
  <c r="H13" i="1"/>
  <c r="G13" i="1"/>
  <c r="G11" i="1" s="1"/>
  <c r="F13" i="1"/>
  <c r="E13" i="1"/>
  <c r="D13" i="1"/>
  <c r="D11" i="1" s="1"/>
  <c r="C13" i="1"/>
  <c r="O13" i="1" s="1"/>
  <c r="AA12" i="1"/>
  <c r="Z12" i="1"/>
  <c r="Z11" i="1" s="1"/>
  <c r="Y12" i="1"/>
  <c r="X12" i="1"/>
  <c r="W12" i="1"/>
  <c r="W11" i="1" s="1"/>
  <c r="W10" i="1" s="1"/>
  <c r="W9" i="1" s="1"/>
  <c r="W65" i="1" s="1"/>
  <c r="W71" i="1" s="1"/>
  <c r="V12" i="1"/>
  <c r="U12" i="1"/>
  <c r="T12" i="1"/>
  <c r="T11" i="1" s="1"/>
  <c r="S12" i="1"/>
  <c r="R12" i="1"/>
  <c r="Q12" i="1"/>
  <c r="Q11" i="1" s="1"/>
  <c r="Q10" i="1" s="1"/>
  <c r="Q9" i="1" s="1"/>
  <c r="Q65" i="1" s="1"/>
  <c r="Q71" i="1" s="1"/>
  <c r="P12" i="1"/>
  <c r="AB12" i="1" s="1"/>
  <c r="N12" i="1"/>
  <c r="N11" i="1" s="1"/>
  <c r="N10" i="1" s="1"/>
  <c r="N9" i="1" s="1"/>
  <c r="N65" i="1" s="1"/>
  <c r="N71" i="1" s="1"/>
  <c r="M12" i="1"/>
  <c r="L12" i="1"/>
  <c r="K12" i="1"/>
  <c r="K11" i="1" s="1"/>
  <c r="K10" i="1" s="1"/>
  <c r="K9" i="1" s="1"/>
  <c r="K65" i="1" s="1"/>
  <c r="K71" i="1" s="1"/>
  <c r="J12" i="1"/>
  <c r="I12" i="1"/>
  <c r="H12" i="1"/>
  <c r="H11" i="1" s="1"/>
  <c r="G12" i="1"/>
  <c r="F12" i="1"/>
  <c r="E12" i="1"/>
  <c r="E11" i="1" s="1"/>
  <c r="E10" i="1" s="1"/>
  <c r="E9" i="1" s="1"/>
  <c r="E65" i="1" s="1"/>
  <c r="E71" i="1" s="1"/>
  <c r="D12" i="1"/>
  <c r="C12" i="1"/>
  <c r="O12" i="1" s="1"/>
  <c r="O11" i="1" s="1"/>
  <c r="AA11" i="1"/>
  <c r="X11" i="1"/>
  <c r="U11" i="1"/>
  <c r="R11" i="1"/>
  <c r="L11" i="1"/>
  <c r="I11" i="1"/>
  <c r="F11" i="1"/>
  <c r="F10" i="1" s="1"/>
  <c r="F9" i="1" s="1"/>
  <c r="F65" i="1" s="1"/>
  <c r="C11" i="1"/>
  <c r="G9" i="2" l="1"/>
  <c r="G65" i="2" s="1"/>
  <c r="H26" i="2"/>
  <c r="I9" i="2"/>
  <c r="I65" i="2" s="1"/>
  <c r="AD56" i="2"/>
  <c r="AC56" i="2"/>
  <c r="Q9" i="2"/>
  <c r="Q65" i="2" s="1"/>
  <c r="AD13" i="2"/>
  <c r="AC13" i="2"/>
  <c r="K10" i="2"/>
  <c r="AD15" i="2"/>
  <c r="AC15" i="2"/>
  <c r="J26" i="2"/>
  <c r="J10" i="2" s="1"/>
  <c r="J9" i="2" s="1"/>
  <c r="J65" i="2" s="1"/>
  <c r="F26" i="2"/>
  <c r="AA9" i="2"/>
  <c r="AA65" i="2" s="1"/>
  <c r="AC28" i="2"/>
  <c r="O27" i="2"/>
  <c r="O54" i="2"/>
  <c r="H10" i="2"/>
  <c r="H9" i="2" s="1"/>
  <c r="H65" i="2" s="1"/>
  <c r="AD19" i="2"/>
  <c r="O23" i="2"/>
  <c r="AD28" i="2"/>
  <c r="O36" i="2"/>
  <c r="O60" i="2"/>
  <c r="R10" i="2"/>
  <c r="R9" i="2" s="1"/>
  <c r="R65" i="2" s="1"/>
  <c r="X10" i="2"/>
  <c r="X9" i="2" s="1"/>
  <c r="X65" i="2" s="1"/>
  <c r="O12" i="2"/>
  <c r="AC14" i="2"/>
  <c r="T10" i="2"/>
  <c r="T9" i="2" s="1"/>
  <c r="T65" i="2" s="1"/>
  <c r="Z10" i="2"/>
  <c r="Z9" i="2" s="1"/>
  <c r="Z65" i="2" s="1"/>
  <c r="O20" i="2"/>
  <c r="E26" i="2"/>
  <c r="E10" i="2" s="1"/>
  <c r="K26" i="2"/>
  <c r="O33" i="2"/>
  <c r="O37" i="2"/>
  <c r="O41" i="2"/>
  <c r="O45" i="2"/>
  <c r="E53" i="2"/>
  <c r="E49" i="2" s="1"/>
  <c r="K53" i="2"/>
  <c r="D57" i="2"/>
  <c r="J57" i="2"/>
  <c r="AB57" i="2"/>
  <c r="AD63" i="2"/>
  <c r="K49" i="2"/>
  <c r="N10" i="2"/>
  <c r="N9" i="2" s="1"/>
  <c r="N65" i="2" s="1"/>
  <c r="AD32" i="2"/>
  <c r="O48" i="2"/>
  <c r="O24" i="2"/>
  <c r="C26" i="2"/>
  <c r="C10" i="2" s="1"/>
  <c r="C9" i="2" s="1"/>
  <c r="C65" i="2" s="1"/>
  <c r="O30" i="2"/>
  <c r="AB29" i="2"/>
  <c r="AB26" i="2" s="1"/>
  <c r="O34" i="2"/>
  <c r="O46" i="2"/>
  <c r="G49" i="2"/>
  <c r="O51" i="2"/>
  <c r="I49" i="2"/>
  <c r="O55" i="2"/>
  <c r="H57" i="2"/>
  <c r="N57" i="2"/>
  <c r="O64" i="2"/>
  <c r="M49" i="2"/>
  <c r="M9" i="2" s="1"/>
  <c r="M65" i="2" s="1"/>
  <c r="AD62" i="2"/>
  <c r="AC62" i="2"/>
  <c r="F10" i="2"/>
  <c r="F9" i="2" s="1"/>
  <c r="F65" i="2" s="1"/>
  <c r="AD40" i="2"/>
  <c r="L10" i="2"/>
  <c r="L9" i="2" s="1"/>
  <c r="L65" i="2" s="1"/>
  <c r="O21" i="2"/>
  <c r="O25" i="2"/>
  <c r="D29" i="2"/>
  <c r="D26" i="2" s="1"/>
  <c r="D10" i="2" s="1"/>
  <c r="D9" i="2" s="1"/>
  <c r="D65" i="2" s="1"/>
  <c r="J29" i="2"/>
  <c r="O31" i="2"/>
  <c r="O42" i="2"/>
  <c r="D50" i="2"/>
  <c r="D49" i="2" s="1"/>
  <c r="J50" i="2"/>
  <c r="J49" i="2" s="1"/>
  <c r="O52" i="2"/>
  <c r="AC52" i="2" s="1"/>
  <c r="O61" i="2"/>
  <c r="O18" i="2"/>
  <c r="AB17" i="2"/>
  <c r="AB16" i="2" s="1"/>
  <c r="O22" i="2"/>
  <c r="O39" i="2"/>
  <c r="AB38" i="2"/>
  <c r="O43" i="2"/>
  <c r="C29" i="2"/>
  <c r="C38" i="2"/>
  <c r="C44" i="2"/>
  <c r="C50" i="2"/>
  <c r="C49" i="2" s="1"/>
  <c r="H10" i="1"/>
  <c r="H9" i="1" s="1"/>
  <c r="H65" i="1" s="1"/>
  <c r="H71" i="1" s="1"/>
  <c r="F71" i="1"/>
  <c r="L71" i="1"/>
  <c r="AC12" i="1"/>
  <c r="AD12" i="1" s="1"/>
  <c r="AB11" i="1"/>
  <c r="AC14" i="1"/>
  <c r="AD14" i="1" s="1"/>
  <c r="L10" i="1"/>
  <c r="L9" i="1" s="1"/>
  <c r="L65" i="1" s="1"/>
  <c r="D10" i="1"/>
  <c r="D9" i="1" s="1"/>
  <c r="D65" i="1" s="1"/>
  <c r="AC36" i="1"/>
  <c r="AD36" i="1" s="1"/>
  <c r="R10" i="1"/>
  <c r="R9" i="1" s="1"/>
  <c r="R65" i="1" s="1"/>
  <c r="AC53" i="1"/>
  <c r="AD53" i="1" s="1"/>
  <c r="Y10" i="1"/>
  <c r="Y9" i="1" s="1"/>
  <c r="Y65" i="1" s="1"/>
  <c r="Y71" i="1" s="1"/>
  <c r="X10" i="1"/>
  <c r="X9" i="1" s="1"/>
  <c r="X65" i="1" s="1"/>
  <c r="T10" i="1"/>
  <c r="T9" i="1" s="1"/>
  <c r="T65" i="1" s="1"/>
  <c r="T71" i="1" s="1"/>
  <c r="Z10" i="1"/>
  <c r="Z9" i="1" s="1"/>
  <c r="Z65" i="1" s="1"/>
  <c r="Z71" i="1" s="1"/>
  <c r="M10" i="1"/>
  <c r="M9" i="1" s="1"/>
  <c r="M65" i="1" s="1"/>
  <c r="U29" i="1"/>
  <c r="AB19" i="1"/>
  <c r="AC19" i="1" s="1"/>
  <c r="AD19" i="1" s="1"/>
  <c r="O23" i="1"/>
  <c r="AB23" i="1"/>
  <c r="AC23" i="1" s="1"/>
  <c r="AD23" i="1" s="1"/>
  <c r="I26" i="1"/>
  <c r="I10" i="1" s="1"/>
  <c r="I9" i="1" s="1"/>
  <c r="I65" i="1" s="1"/>
  <c r="I71" i="1" s="1"/>
  <c r="AB28" i="1"/>
  <c r="AB31" i="1"/>
  <c r="AC31" i="1" s="1"/>
  <c r="AD31" i="1" s="1"/>
  <c r="O47" i="1"/>
  <c r="AB47" i="1"/>
  <c r="AC47" i="1" s="1"/>
  <c r="AD47" i="1" s="1"/>
  <c r="O48" i="1"/>
  <c r="AC48" i="1" s="1"/>
  <c r="AD48" i="1" s="1"/>
  <c r="R71" i="1"/>
  <c r="P11" i="1"/>
  <c r="O25" i="1"/>
  <c r="AB25" i="1"/>
  <c r="O36" i="1"/>
  <c r="O39" i="1"/>
  <c r="AB38" i="1"/>
  <c r="AC39" i="1"/>
  <c r="AD39" i="1" s="1"/>
  <c r="AB45" i="1"/>
  <c r="O55" i="1"/>
  <c r="AC55" i="1"/>
  <c r="AD55" i="1" s="1"/>
  <c r="O64" i="1"/>
  <c r="O69" i="1"/>
  <c r="O66" i="1" s="1"/>
  <c r="AB69" i="1"/>
  <c r="V26" i="1"/>
  <c r="V10" i="1" s="1"/>
  <c r="V9" i="1" s="1"/>
  <c r="V65" i="1" s="1"/>
  <c r="V71" i="1" s="1"/>
  <c r="O53" i="1"/>
  <c r="AC54" i="1"/>
  <c r="AD54" i="1" s="1"/>
  <c r="AC64" i="1"/>
  <c r="AD64" i="1" s="1"/>
  <c r="D71" i="1"/>
  <c r="AB68" i="1"/>
  <c r="G26" i="1"/>
  <c r="G10" i="1" s="1"/>
  <c r="G9" i="1" s="1"/>
  <c r="G65" i="1" s="1"/>
  <c r="G71" i="1" s="1"/>
  <c r="P26" i="1"/>
  <c r="Y26" i="1"/>
  <c r="O35" i="1"/>
  <c r="O29" i="1" s="1"/>
  <c r="AB35" i="1"/>
  <c r="O40" i="1"/>
  <c r="AB40" i="1"/>
  <c r="AC40" i="1" s="1"/>
  <c r="AD40" i="1" s="1"/>
  <c r="V38" i="1"/>
  <c r="AC60" i="1"/>
  <c r="AD60" i="1" s="1"/>
  <c r="AC41" i="1"/>
  <c r="AD41" i="1" s="1"/>
  <c r="O49" i="1"/>
  <c r="M71" i="1"/>
  <c r="S71" i="1"/>
  <c r="AC70" i="1"/>
  <c r="AD70" i="1" s="1"/>
  <c r="O17" i="1"/>
  <c r="AB18" i="1"/>
  <c r="O19" i="1"/>
  <c r="J26" i="1"/>
  <c r="J10" i="1" s="1"/>
  <c r="J9" i="1" s="1"/>
  <c r="J65" i="1" s="1"/>
  <c r="J71" i="1" s="1"/>
  <c r="U26" i="1"/>
  <c r="U10" i="1" s="1"/>
  <c r="U9" i="1" s="1"/>
  <c r="U65" i="1" s="1"/>
  <c r="U71" i="1" s="1"/>
  <c r="AA26" i="1"/>
  <c r="AA10" i="1" s="1"/>
  <c r="AA9" i="1" s="1"/>
  <c r="AA65" i="1" s="1"/>
  <c r="AA71" i="1" s="1"/>
  <c r="AB30" i="1"/>
  <c r="AA29" i="1"/>
  <c r="X71" i="1"/>
  <c r="C27" i="1"/>
  <c r="C53" i="1"/>
  <c r="C49" i="1" s="1"/>
  <c r="AB58" i="1"/>
  <c r="C29" i="1"/>
  <c r="P38" i="1"/>
  <c r="AB50" i="1"/>
  <c r="AB10" i="2" l="1"/>
  <c r="AB9" i="2" s="1"/>
  <c r="AB65" i="2" s="1"/>
  <c r="E9" i="2"/>
  <c r="E65" i="2" s="1"/>
  <c r="AD18" i="2"/>
  <c r="AC18" i="2"/>
  <c r="O17" i="2"/>
  <c r="AC31" i="2"/>
  <c r="AD31" i="2"/>
  <c r="AD55" i="2"/>
  <c r="AC55" i="2"/>
  <c r="AD33" i="2"/>
  <c r="AC33" i="2"/>
  <c r="AD36" i="2"/>
  <c r="AC36" i="2"/>
  <c r="AD54" i="2"/>
  <c r="O53" i="2"/>
  <c r="AC54" i="2"/>
  <c r="AC43" i="2"/>
  <c r="AD43" i="2"/>
  <c r="AC61" i="2"/>
  <c r="AD61" i="2"/>
  <c r="AD30" i="2"/>
  <c r="AC30" i="2"/>
  <c r="O29" i="2"/>
  <c r="AD12" i="2"/>
  <c r="AC12" i="2"/>
  <c r="O11" i="2"/>
  <c r="AD27" i="2"/>
  <c r="AC27" i="2"/>
  <c r="O26" i="2"/>
  <c r="AC23" i="2"/>
  <c r="AD23" i="2"/>
  <c r="AD39" i="2"/>
  <c r="AC39" i="2"/>
  <c r="O38" i="2"/>
  <c r="AC25" i="2"/>
  <c r="AD25" i="2"/>
  <c r="AC64" i="2"/>
  <c r="AD64" i="2"/>
  <c r="AD24" i="2"/>
  <c r="AC24" i="2"/>
  <c r="AD45" i="2"/>
  <c r="AC45" i="2"/>
  <c r="O44" i="2"/>
  <c r="AC20" i="2"/>
  <c r="AD20" i="2"/>
  <c r="AD51" i="2"/>
  <c r="AC51" i="2"/>
  <c r="O50" i="2"/>
  <c r="AC22" i="2"/>
  <c r="AD22" i="2"/>
  <c r="AD21" i="2"/>
  <c r="AC21" i="2"/>
  <c r="AC46" i="2"/>
  <c r="AD46" i="2"/>
  <c r="AD48" i="2"/>
  <c r="AC48" i="2"/>
  <c r="AC41" i="2"/>
  <c r="AD41" i="2"/>
  <c r="K9" i="2"/>
  <c r="K65" i="2" s="1"/>
  <c r="AD42" i="2"/>
  <c r="AC42" i="2"/>
  <c r="AC34" i="2"/>
  <c r="AD34" i="2"/>
  <c r="AC37" i="2"/>
  <c r="AD37" i="2"/>
  <c r="O59" i="2"/>
  <c r="AC60" i="2"/>
  <c r="O26" i="1"/>
  <c r="AB17" i="1"/>
  <c r="AC18" i="1"/>
  <c r="AD18" i="1" s="1"/>
  <c r="AB44" i="1"/>
  <c r="AC44" i="1" s="1"/>
  <c r="AD44" i="1" s="1"/>
  <c r="AC45" i="1"/>
  <c r="AD45" i="1" s="1"/>
  <c r="AB57" i="1"/>
  <c r="AC57" i="1" s="1"/>
  <c r="AD57" i="1" s="1"/>
  <c r="AC58" i="1"/>
  <c r="AD58" i="1" s="1"/>
  <c r="O16" i="1"/>
  <c r="O10" i="1" s="1"/>
  <c r="O9" i="1" s="1"/>
  <c r="O65" i="1" s="1"/>
  <c r="O71" i="1" s="1"/>
  <c r="AC69" i="1"/>
  <c r="AD69" i="1" s="1"/>
  <c r="P10" i="1"/>
  <c r="P9" i="1" s="1"/>
  <c r="P65" i="1" s="1"/>
  <c r="P71" i="1" s="1"/>
  <c r="O38" i="1"/>
  <c r="AC38" i="1" s="1"/>
  <c r="AD38" i="1" s="1"/>
  <c r="AC11" i="1"/>
  <c r="AD11" i="1" s="1"/>
  <c r="AB66" i="1"/>
  <c r="AC66" i="1" s="1"/>
  <c r="AD66" i="1" s="1"/>
  <c r="AC68" i="1"/>
  <c r="AD68" i="1" s="1"/>
  <c r="AB29" i="1"/>
  <c r="AC29" i="1" s="1"/>
  <c r="AD29" i="1" s="1"/>
  <c r="AC30" i="1"/>
  <c r="AD30" i="1" s="1"/>
  <c r="C26" i="1"/>
  <c r="C10" i="1" s="1"/>
  <c r="C9" i="1" s="1"/>
  <c r="C65" i="1" s="1"/>
  <c r="C71" i="1" s="1"/>
  <c r="AB49" i="1"/>
  <c r="AC49" i="1" s="1"/>
  <c r="AD49" i="1" s="1"/>
  <c r="AC50" i="1"/>
  <c r="AD50" i="1" s="1"/>
  <c r="AC35" i="1"/>
  <c r="AD35" i="1" s="1"/>
  <c r="AC25" i="1"/>
  <c r="AD25" i="1" s="1"/>
  <c r="AC28" i="1"/>
  <c r="AD28" i="1" s="1"/>
  <c r="AB27" i="1"/>
  <c r="AC44" i="2" l="1"/>
  <c r="AD44" i="2"/>
  <c r="AD59" i="2"/>
  <c r="AC59" i="2"/>
  <c r="O58" i="2"/>
  <c r="AC50" i="2"/>
  <c r="O49" i="2"/>
  <c r="AD50" i="2"/>
  <c r="AD11" i="2"/>
  <c r="AC11" i="2"/>
  <c r="AC26" i="2"/>
  <c r="AD26" i="2"/>
  <c r="AC29" i="2"/>
  <c r="AD29" i="2"/>
  <c r="AC17" i="2"/>
  <c r="AD17" i="2"/>
  <c r="O16" i="2"/>
  <c r="AC38" i="2"/>
  <c r="AD38" i="2"/>
  <c r="AD53" i="2"/>
  <c r="AC53" i="2"/>
  <c r="AB16" i="1"/>
  <c r="AC17" i="1"/>
  <c r="AD17" i="1" s="1"/>
  <c r="AB26" i="1"/>
  <c r="AC26" i="1" s="1"/>
  <c r="AD26" i="1" s="1"/>
  <c r="AC27" i="1"/>
  <c r="AD27" i="1" s="1"/>
  <c r="AC16" i="2" l="1"/>
  <c r="AD16" i="2"/>
  <c r="AD58" i="2"/>
  <c r="O57" i="2"/>
  <c r="AC58" i="2"/>
  <c r="O10" i="2"/>
  <c r="AC49" i="2"/>
  <c r="AD49" i="2"/>
  <c r="AC16" i="1"/>
  <c r="AD16" i="1" s="1"/>
  <c r="AB10" i="1"/>
  <c r="AD10" i="2" l="1"/>
  <c r="AC10" i="2"/>
  <c r="O9" i="2"/>
  <c r="AD57" i="2"/>
  <c r="AC57" i="2"/>
  <c r="AC10" i="1"/>
  <c r="AD10" i="1" s="1"/>
  <c r="AB9" i="1"/>
  <c r="O65" i="2" l="1"/>
  <c r="AD9" i="2"/>
  <c r="AC9" i="2"/>
  <c r="AB65" i="1"/>
  <c r="AC9" i="1"/>
  <c r="AD9" i="1" s="1"/>
  <c r="AD65" i="2" l="1"/>
  <c r="AC65" i="2"/>
  <c r="AC65" i="1"/>
  <c r="AD65" i="1" s="1"/>
  <c r="AB71" i="1"/>
  <c r="AC71" i="1" s="1"/>
  <c r="AD71" i="1" s="1"/>
</calcChain>
</file>

<file path=xl/sharedStrings.xml><?xml version="1.0" encoding="utf-8"?>
<sst xmlns="http://schemas.openxmlformats.org/spreadsheetml/2006/main" count="350" uniqueCount="93">
  <si>
    <t xml:space="preserve"> CUADRO No.2</t>
  </si>
  <si>
    <t>INGRESOS FISCALES COMPARADOS POR PARTIDAS, DIRECCION GENERAL DE IMPUESTOS INTERNOS</t>
  </si>
  <si>
    <t>ENERO-DICIEMBRE 2023/2022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</si>
  <si>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</si>
  <si>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</si>
  <si>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</si>
  <si>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</si>
  <si>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</si>
  <si>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</si>
  <si>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</si>
  <si>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</si>
  <si>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</si>
  <si>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</si>
  <si>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</si>
  <si>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</si>
  <si>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</si>
  <si>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</si>
  <si>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</si>
  <si>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</si>
  <si>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</si>
  <si>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</si>
  <si>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</si>
  <si>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</si>
  <si>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</si>
  <si>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</si>
  <si>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</si>
  <si>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</si>
  <si>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</si>
  <si>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</si>
  <si>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</si>
  <si>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</si>
  <si>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</si>
  <si>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</si>
  <si>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</si>
  <si>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</si>
  <si>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</si>
  <si>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</si>
  <si>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</si>
  <si>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</si>
  <si>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</si>
  <si>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</si>
  <si>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</si>
  <si>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</si>
  <si>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</si>
  <si>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</si>
  <si>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</si>
  <si>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</si>
  <si>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</si>
  <si>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</si>
  <si>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</si>
  <si>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</si>
  <si>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</si>
  <si>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</si>
  <si>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</si>
  <si>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</si>
  <si>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</si>
  <si>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</si>
  <si>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</si>
  <si>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</si>
  <si>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</si>
  <si>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</si>
  <si>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</si>
  <si>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</si>
  <si>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</si>
  <si>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</si>
  <si>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</si>
  <si>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</si>
  <si>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</si>
  <si>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</si>
  <si>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</si>
  <si>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</si>
  <si>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</si>
  <si>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</si>
  <si>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</si>
  <si>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>Depósitos a Cargo del Estado o Fondos Especiales y de Terceros</t>
  </si>
  <si>
    <t>Fondo de contribución especial para la gestión integral de residuos</t>
  </si>
  <si>
    <t>Devolución impuesto selectivo al consumo de combustibles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</si>
  <si>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</si>
  <si>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</si>
  <si>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</si>
  <si>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</si>
  <si>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</si>
  <si>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</si>
  <si>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</si>
  <si>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ya que solo incluyen los ingresos presupuestarios.</t>
  </si>
  <si>
    <t>ENERO-DICIEMBRE 2023/PRESUPUESTO REFORMULADO  2023</t>
  </si>
  <si>
    <t>RECAUDADO 2023</t>
  </si>
  <si>
    <t>PRESUPUESTO REFORMULADO  2023</t>
  </si>
  <si>
    <t>DIFERENCIA</t>
  </si>
  <si>
    <t xml:space="preserve">% ALCANZADO </t>
  </si>
  <si>
    <t>-</t>
  </si>
  <si>
    <t>C:\Documents and Settings\fperez\My Documents\Ingresos Mensuales 2004\Enero 2004.xls</t>
  </si>
  <si>
    <t>- Ingresos por diferencial del gas licuado de petróleo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</si>
</sst>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00_);\(#,##0.000\)"/>
    <numFmt numFmtId="167" formatCode="0.0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b/>
      <sz val="8"/>
      <color indexed="8"/>
      <name val="Gotham"/>
    </font>
    <font>
      <sz val="10"/>
      <name val="Segoe UI"/>
      <family val="2"/>
    </font>
    <font>
      <sz val="11"/>
      <name val="Segoe UI"/>
      <family val="2"/>
    </font>
    <font>
      <sz val="8"/>
      <name val="Gotham"/>
    </font>
    <font>
      <sz val="10"/>
      <name val="Antique Olive"/>
      <family val="2"/>
    </font>
    <font>
      <sz val="9"/>
      <color indexed="8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4" fontId="8" fillId="2" borderId="8" xfId="3" applyNumberFormat="1" applyFont="1" applyFill="1" applyBorder="1"/>
    <xf numFmtId="0" fontId="8" fillId="0" borderId="8" xfId="2" applyFont="1" applyBorder="1"/>
    <xf numFmtId="164" fontId="8" fillId="2" borderId="9" xfId="2" applyNumberFormat="1" applyFont="1" applyFill="1" applyBorder="1"/>
    <xf numFmtId="49" fontId="10" fillId="0" borderId="8" xfId="4" applyNumberFormat="1" applyFont="1" applyBorder="1" applyAlignment="1">
      <alignment horizontal="left" indent="1"/>
    </xf>
    <xf numFmtId="164" fontId="10" fillId="2" borderId="9" xfId="2" applyNumberFormat="1" applyFont="1" applyFill="1" applyBorder="1"/>
    <xf numFmtId="49" fontId="8" fillId="0" borderId="8" xfId="2" applyNumberFormat="1" applyFont="1" applyBorder="1" applyAlignment="1">
      <alignment horizontal="left" indent="1"/>
    </xf>
    <xf numFmtId="49" fontId="10" fillId="0" borderId="8" xfId="4" applyNumberFormat="1" applyFont="1" applyBorder="1" applyAlignment="1">
      <alignment horizontal="left" indent="2"/>
    </xf>
    <xf numFmtId="49" fontId="10" fillId="0" borderId="8" xfId="0" applyNumberFormat="1" applyFont="1" applyBorder="1" applyAlignment="1">
      <alignment horizontal="left" indent="2"/>
    </xf>
    <xf numFmtId="43" fontId="0" fillId="0" borderId="0" xfId="1" applyFont="1"/>
    <xf numFmtId="164" fontId="0" fillId="0" borderId="0" xfId="0" applyNumberFormat="1"/>
    <xf numFmtId="49" fontId="10" fillId="0" borderId="8" xfId="2" applyNumberFormat="1" applyFont="1" applyBorder="1" applyAlignment="1">
      <alignment horizontal="left" indent="2"/>
    </xf>
    <xf numFmtId="0" fontId="8" fillId="0" borderId="8" xfId="2" applyFont="1" applyBorder="1" applyAlignment="1">
      <alignment horizontal="left" indent="1"/>
    </xf>
    <xf numFmtId="39" fontId="0" fillId="0" borderId="0" xfId="0" applyNumberFormat="1"/>
    <xf numFmtId="49" fontId="10" fillId="0" borderId="8" xfId="5" applyNumberFormat="1" applyFont="1" applyBorder="1" applyAlignment="1">
      <alignment horizontal="left" indent="2"/>
    </xf>
    <xf numFmtId="43" fontId="0" fillId="0" borderId="0" xfId="0" applyNumberFormat="1"/>
    <xf numFmtId="0" fontId="11" fillId="0" borderId="8" xfId="0" applyFont="1" applyBorder="1"/>
    <xf numFmtId="0" fontId="12" fillId="0" borderId="0" xfId="0" applyFont="1"/>
    <xf numFmtId="49" fontId="8" fillId="0" borderId="8" xfId="5" applyNumberFormat="1" applyFont="1" applyBorder="1" applyAlignment="1">
      <alignment horizontal="left" indent="1"/>
    </xf>
    <xf numFmtId="43" fontId="10" fillId="2" borderId="9" xfId="1" applyFont="1" applyFill="1" applyBorder="1"/>
    <xf numFmtId="0" fontId="0" fillId="0" borderId="0" xfId="0" applyAlignment="1">
      <alignment vertical="center"/>
    </xf>
    <xf numFmtId="164" fontId="8" fillId="2" borderId="8" xfId="2" applyNumberFormat="1" applyFont="1" applyFill="1" applyBorder="1"/>
    <xf numFmtId="49" fontId="8" fillId="0" borderId="8" xfId="5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6" fillId="0" borderId="0" xfId="6" applyFont="1" applyAlignment="1" applyProtection="1"/>
    <xf numFmtId="0" fontId="7" fillId="3" borderId="10" xfId="2" applyFont="1" applyFill="1" applyBorder="1" applyAlignment="1">
      <alignment horizontal="left" vertical="center"/>
    </xf>
    <xf numFmtId="164" fontId="7" fillId="3" borderId="10" xfId="2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left" vertical="center"/>
    </xf>
    <xf numFmtId="164" fontId="8" fillId="0" borderId="9" xfId="2" applyNumberFormat="1" applyFont="1" applyBorder="1" applyAlignment="1">
      <alignment vertical="center"/>
    </xf>
    <xf numFmtId="49" fontId="10" fillId="0" borderId="8" xfId="0" applyNumberFormat="1" applyFont="1" applyBorder="1" applyAlignment="1">
      <alignment horizontal="left"/>
    </xf>
    <xf numFmtId="164" fontId="10" fillId="2" borderId="8" xfId="2" applyNumberFormat="1" applyFont="1" applyFill="1" applyBorder="1" applyAlignment="1">
      <alignment vertical="center"/>
    </xf>
    <xf numFmtId="165" fontId="10" fillId="2" borderId="8" xfId="1" applyNumberFormat="1" applyFont="1" applyFill="1" applyBorder="1" applyAlignment="1" applyProtection="1">
      <alignment vertical="center"/>
    </xf>
    <xf numFmtId="164" fontId="10" fillId="2" borderId="8" xfId="1" applyNumberFormat="1" applyFont="1" applyFill="1" applyBorder="1" applyAlignment="1" applyProtection="1">
      <alignment vertical="center"/>
    </xf>
    <xf numFmtId="49" fontId="10" fillId="0" borderId="12" xfId="0" applyNumberFormat="1" applyFont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43" fontId="0" fillId="2" borderId="0" xfId="1" applyFont="1" applyFill="1"/>
    <xf numFmtId="165" fontId="0" fillId="2" borderId="0" xfId="1" applyNumberFormat="1" applyFont="1" applyFill="1"/>
    <xf numFmtId="165" fontId="0" fillId="2" borderId="0" xfId="0" applyNumberFormat="1" applyFill="1"/>
    <xf numFmtId="165" fontId="1" fillId="2" borderId="0" xfId="0" applyNumberFormat="1" applyFont="1" applyFill="1"/>
    <xf numFmtId="0" fontId="20" fillId="0" borderId="0" xfId="0" applyFont="1"/>
    <xf numFmtId="164" fontId="21" fillId="0" borderId="0" xfId="0" applyNumberFormat="1" applyFont="1" applyAlignment="1">
      <alignment vertical="center" wrapText="1"/>
    </xf>
    <xf numFmtId="39" fontId="22" fillId="0" borderId="0" xfId="7" applyNumberFormat="1" applyFont="1"/>
    <xf numFmtId="0" fontId="0" fillId="2" borderId="0" xfId="0" applyFill="1"/>
    <xf numFmtId="0" fontId="20" fillId="0" borderId="0" xfId="0" applyFont="1" applyAlignment="1">
      <alignment horizontal="left" indent="1"/>
    </xf>
    <xf numFmtId="164" fontId="18" fillId="0" borderId="0" xfId="0" applyNumberFormat="1" applyFont="1"/>
    <xf numFmtId="0" fontId="18" fillId="0" borderId="0" xfId="0" applyFont="1"/>
    <xf numFmtId="0" fontId="18" fillId="2" borderId="0" xfId="0" applyFont="1" applyFill="1"/>
    <xf numFmtId="165" fontId="18" fillId="0" borderId="0" xfId="1" applyNumberFormat="1" applyFont="1" applyFill="1" applyBorder="1"/>
    <xf numFmtId="39" fontId="23" fillId="0" borderId="0" xfId="7" applyNumberFormat="1" applyFont="1"/>
    <xf numFmtId="165" fontId="20" fillId="0" borderId="0" xfId="2" applyNumberFormat="1" applyFont="1" applyAlignment="1">
      <alignment vertical="center"/>
    </xf>
    <xf numFmtId="164" fontId="21" fillId="0" borderId="0" xfId="2" applyNumberFormat="1" applyFont="1" applyAlignment="1">
      <alignment vertical="center"/>
    </xf>
    <xf numFmtId="165" fontId="24" fillId="0" borderId="0" xfId="0" applyNumberFormat="1" applyFont="1"/>
    <xf numFmtId="166" fontId="21" fillId="0" borderId="0" xfId="0" applyNumberFormat="1" applyFont="1" applyAlignment="1">
      <alignment vertical="center" wrapText="1"/>
    </xf>
    <xf numFmtId="164" fontId="21" fillId="0" borderId="0" xfId="2" applyNumberFormat="1" applyFont="1"/>
    <xf numFmtId="164" fontId="24" fillId="0" borderId="0" xfId="0" applyNumberFormat="1" applyFont="1"/>
    <xf numFmtId="43" fontId="20" fillId="2" borderId="0" xfId="0" applyNumberFormat="1" applyFont="1" applyFill="1" applyAlignment="1">
      <alignment horizontal="right"/>
    </xf>
    <xf numFmtId="43" fontId="20" fillId="0" borderId="0" xfId="0" applyNumberFormat="1" applyFont="1" applyAlignment="1">
      <alignment horizontal="right"/>
    </xf>
    <xf numFmtId="164" fontId="24" fillId="2" borderId="0" xfId="0" applyNumberFormat="1" applyFont="1" applyFill="1"/>
    <xf numFmtId="0" fontId="24" fillId="0" borderId="0" xfId="0" applyFont="1"/>
    <xf numFmtId="43" fontId="18" fillId="0" borderId="0" xfId="1" applyFont="1"/>
    <xf numFmtId="165" fontId="11" fillId="2" borderId="0" xfId="0" applyNumberFormat="1" applyFont="1" applyFill="1"/>
    <xf numFmtId="165" fontId="24" fillId="2" borderId="0" xfId="1" applyNumberFormat="1" applyFont="1" applyFill="1" applyBorder="1" applyAlignment="1"/>
    <xf numFmtId="165" fontId="18" fillId="2" borderId="0" xfId="0" applyNumberFormat="1" applyFont="1" applyFill="1"/>
    <xf numFmtId="0" fontId="22" fillId="0" borderId="0" xfId="0" applyFont="1"/>
    <xf numFmtId="0" fontId="22" fillId="2" borderId="0" xfId="0" applyFont="1" applyFill="1"/>
    <xf numFmtId="0" fontId="25" fillId="0" borderId="0" xfId="0" applyFont="1"/>
    <xf numFmtId="0" fontId="2" fillId="0" borderId="0" xfId="8" applyFont="1"/>
    <xf numFmtId="0" fontId="1" fillId="0" borderId="0" xfId="8"/>
    <xf numFmtId="165" fontId="1" fillId="0" borderId="0" xfId="1" applyNumberFormat="1" applyFont="1" applyFill="1" applyBorder="1"/>
    <xf numFmtId="0" fontId="3" fillId="0" borderId="0" xfId="8" applyFont="1" applyAlignment="1">
      <alignment horizontal="center"/>
    </xf>
    <xf numFmtId="0" fontId="4" fillId="0" borderId="0" xfId="8" applyFont="1"/>
    <xf numFmtId="0" fontId="5" fillId="0" borderId="0" xfId="8" applyFont="1"/>
    <xf numFmtId="165" fontId="5" fillId="0" borderId="0" xfId="1" applyNumberFormat="1" applyFont="1" applyFill="1" applyBorder="1"/>
    <xf numFmtId="0" fontId="4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7" fillId="3" borderId="1" xfId="9" applyFont="1" applyFill="1" applyBorder="1" applyAlignment="1">
      <alignment horizontal="center" vertical="center"/>
    </xf>
    <xf numFmtId="0" fontId="7" fillId="3" borderId="2" xfId="8" applyFont="1" applyFill="1" applyBorder="1" applyAlignment="1">
      <alignment horizontal="center" vertical="center"/>
    </xf>
    <xf numFmtId="0" fontId="7" fillId="3" borderId="3" xfId="8" applyFont="1" applyFill="1" applyBorder="1" applyAlignment="1">
      <alignment horizontal="center" vertical="center"/>
    </xf>
    <xf numFmtId="0" fontId="7" fillId="3" borderId="1" xfId="9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12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/>
    </xf>
    <xf numFmtId="0" fontId="7" fillId="3" borderId="12" xfId="9" applyFont="1" applyFill="1" applyBorder="1" applyAlignment="1">
      <alignment horizontal="center" vertical="center" wrapText="1"/>
    </xf>
    <xf numFmtId="165" fontId="7" fillId="3" borderId="10" xfId="1" applyNumberFormat="1" applyFont="1" applyFill="1" applyBorder="1" applyAlignment="1" applyProtection="1">
      <alignment horizontal="center" vertical="center"/>
    </xf>
    <xf numFmtId="0" fontId="7" fillId="3" borderId="5" xfId="8" applyFont="1" applyFill="1" applyBorder="1" applyAlignment="1">
      <alignment horizontal="center" vertical="center" wrapText="1"/>
    </xf>
    <xf numFmtId="165" fontId="7" fillId="3" borderId="12" xfId="1" applyNumberFormat="1" applyFont="1" applyFill="1" applyBorder="1" applyAlignment="1" applyProtection="1">
      <alignment horizontal="center" vertical="center" wrapText="1"/>
    </xf>
    <xf numFmtId="0" fontId="8" fillId="0" borderId="7" xfId="8" applyFont="1" applyBorder="1" applyAlignment="1">
      <alignment horizontal="left" vertical="center"/>
    </xf>
    <xf numFmtId="164" fontId="8" fillId="0" borderId="11" xfId="7" applyNumberFormat="1" applyFont="1" applyBorder="1"/>
    <xf numFmtId="164" fontId="8" fillId="0" borderId="11" xfId="1" applyNumberFormat="1" applyFont="1" applyFill="1" applyBorder="1"/>
    <xf numFmtId="164" fontId="8" fillId="0" borderId="11" xfId="1" applyNumberFormat="1" applyFont="1" applyFill="1" applyBorder="1" applyAlignment="1">
      <alignment horizontal="right" indent="1"/>
    </xf>
    <xf numFmtId="0" fontId="8" fillId="0" borderId="8" xfId="9" applyFont="1" applyBorder="1"/>
    <xf numFmtId="164" fontId="8" fillId="0" borderId="8" xfId="9" applyNumberFormat="1" applyFont="1" applyBorder="1"/>
    <xf numFmtId="164" fontId="8" fillId="0" borderId="8" xfId="1" applyNumberFormat="1" applyFont="1" applyFill="1" applyBorder="1" applyProtection="1"/>
    <xf numFmtId="164" fontId="8" fillId="0" borderId="9" xfId="1" applyNumberFormat="1" applyFont="1" applyFill="1" applyBorder="1" applyAlignment="1" applyProtection="1">
      <alignment horizontal="right" indent="1"/>
    </xf>
    <xf numFmtId="164" fontId="8" fillId="0" borderId="8" xfId="1" applyNumberFormat="1" applyFont="1" applyFill="1" applyBorder="1" applyAlignment="1" applyProtection="1">
      <alignment horizontal="right" indent="1"/>
    </xf>
    <xf numFmtId="164" fontId="8" fillId="0" borderId="9" xfId="9" applyNumberFormat="1" applyFont="1" applyBorder="1"/>
    <xf numFmtId="164" fontId="8" fillId="0" borderId="8" xfId="1" applyNumberFormat="1" applyFont="1" applyFill="1" applyBorder="1" applyAlignment="1" applyProtection="1"/>
    <xf numFmtId="164" fontId="10" fillId="0" borderId="8" xfId="9" applyNumberFormat="1" applyFont="1" applyBorder="1"/>
    <xf numFmtId="164" fontId="10" fillId="0" borderId="9" xfId="9" applyNumberFormat="1" applyFont="1" applyBorder="1"/>
    <xf numFmtId="164" fontId="10" fillId="0" borderId="8" xfId="1" applyNumberFormat="1" applyFont="1" applyFill="1" applyBorder="1" applyAlignment="1" applyProtection="1"/>
    <xf numFmtId="164" fontId="10" fillId="0" borderId="9" xfId="1" applyNumberFormat="1" applyFont="1" applyFill="1" applyBorder="1" applyAlignment="1" applyProtection="1">
      <alignment horizontal="right" indent="1"/>
    </xf>
    <xf numFmtId="164" fontId="10" fillId="0" borderId="8" xfId="1" applyNumberFormat="1" applyFont="1" applyFill="1" applyBorder="1" applyAlignment="1" applyProtection="1">
      <alignment horizontal="right" indent="1"/>
    </xf>
    <xf numFmtId="49" fontId="8" fillId="0" borderId="8" xfId="9" applyNumberFormat="1" applyFont="1" applyBorder="1" applyAlignment="1">
      <alignment horizontal="left" indent="1"/>
    </xf>
    <xf numFmtId="164" fontId="10" fillId="0" borderId="8" xfId="1" applyNumberFormat="1" applyFont="1" applyFill="1" applyBorder="1" applyProtection="1"/>
    <xf numFmtId="49" fontId="10" fillId="0" borderId="8" xfId="8" applyNumberFormat="1" applyFont="1" applyBorder="1" applyAlignment="1">
      <alignment horizontal="left" indent="2"/>
    </xf>
    <xf numFmtId="49" fontId="10" fillId="0" borderId="8" xfId="9" applyNumberFormat="1" applyFont="1" applyBorder="1" applyAlignment="1">
      <alignment horizontal="left" indent="2"/>
    </xf>
    <xf numFmtId="0" fontId="8" fillId="0" borderId="8" xfId="9" applyFont="1" applyBorder="1" applyAlignment="1">
      <alignment horizontal="left" indent="1"/>
    </xf>
    <xf numFmtId="49" fontId="10" fillId="0" borderId="8" xfId="10" applyNumberFormat="1" applyFont="1" applyBorder="1" applyAlignment="1">
      <alignment horizontal="left" indent="2"/>
    </xf>
    <xf numFmtId="0" fontId="11" fillId="0" borderId="8" xfId="8" applyFont="1" applyBorder="1"/>
    <xf numFmtId="164" fontId="8" fillId="0" borderId="9" xfId="1" applyNumberFormat="1" applyFont="1" applyFill="1" applyBorder="1" applyProtection="1"/>
    <xf numFmtId="0" fontId="12" fillId="0" borderId="0" xfId="8" applyFont="1"/>
    <xf numFmtId="49" fontId="8" fillId="0" borderId="8" xfId="10" applyNumberFormat="1" applyFont="1" applyBorder="1" applyAlignment="1">
      <alignment horizontal="left" indent="1"/>
    </xf>
    <xf numFmtId="0" fontId="1" fillId="0" borderId="0" xfId="8" applyAlignment="1">
      <alignment vertical="center"/>
    </xf>
    <xf numFmtId="49" fontId="8" fillId="0" borderId="8" xfId="10" applyNumberFormat="1" applyFont="1" applyBorder="1" applyAlignment="1">
      <alignment horizontal="left"/>
    </xf>
    <xf numFmtId="0" fontId="13" fillId="0" borderId="0" xfId="8" applyFont="1"/>
    <xf numFmtId="0" fontId="14" fillId="0" borderId="0" xfId="8" applyFont="1"/>
    <xf numFmtId="165" fontId="10" fillId="0" borderId="9" xfId="1" applyNumberFormat="1" applyFont="1" applyFill="1" applyBorder="1" applyAlignment="1" applyProtection="1">
      <alignment horizontal="right" indent="1"/>
    </xf>
    <xf numFmtId="0" fontId="7" fillId="3" borderId="10" xfId="9" applyFont="1" applyFill="1" applyBorder="1" applyAlignment="1">
      <alignment horizontal="left" vertical="center"/>
    </xf>
    <xf numFmtId="164" fontId="7" fillId="3" borderId="10" xfId="9" applyNumberFormat="1" applyFont="1" applyFill="1" applyBorder="1" applyAlignment="1">
      <alignment vertical="center"/>
    </xf>
    <xf numFmtId="164" fontId="7" fillId="3" borderId="10" xfId="1" applyNumberFormat="1" applyFont="1" applyFill="1" applyBorder="1" applyAlignment="1" applyProtection="1">
      <alignment horizontal="right" vertical="center" indent="1"/>
    </xf>
    <xf numFmtId="164" fontId="8" fillId="0" borderId="0" xfId="9" applyNumberFormat="1" applyFont="1" applyAlignment="1">
      <alignment vertical="center"/>
    </xf>
    <xf numFmtId="165" fontId="10" fillId="0" borderId="0" xfId="1" applyNumberFormat="1" applyFont="1" applyFill="1" applyBorder="1" applyAlignment="1" applyProtection="1">
      <alignment vertical="center"/>
    </xf>
    <xf numFmtId="165" fontId="8" fillId="0" borderId="0" xfId="1" applyNumberFormat="1" applyFont="1" applyFill="1" applyBorder="1" applyAlignment="1" applyProtection="1">
      <alignment vertical="center"/>
    </xf>
    <xf numFmtId="49" fontId="19" fillId="0" borderId="0" xfId="8" applyNumberFormat="1" applyFont="1"/>
    <xf numFmtId="164" fontId="18" fillId="0" borderId="0" xfId="8" applyNumberFormat="1" applyFont="1"/>
    <xf numFmtId="165" fontId="18" fillId="0" borderId="0" xfId="1" applyNumberFormat="1" applyFont="1"/>
    <xf numFmtId="165" fontId="10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0" fontId="20" fillId="0" borderId="0" xfId="8" applyFont="1"/>
    <xf numFmtId="165" fontId="26" fillId="0" borderId="0" xfId="1" applyNumberFormat="1" applyFont="1" applyAlignment="1">
      <alignment horizontal="right"/>
    </xf>
    <xf numFmtId="0" fontId="18" fillId="0" borderId="0" xfId="8" applyFont="1"/>
    <xf numFmtId="167" fontId="18" fillId="0" borderId="0" xfId="8" applyNumberFormat="1" applyFont="1"/>
    <xf numFmtId="0" fontId="20" fillId="0" borderId="0" xfId="8" applyFont="1" applyAlignment="1">
      <alignment horizontal="left" indent="1"/>
    </xf>
    <xf numFmtId="0" fontId="24" fillId="0" borderId="0" xfId="8" applyFont="1"/>
    <xf numFmtId="0" fontId="22" fillId="0" borderId="0" xfId="8" applyFont="1"/>
    <xf numFmtId="165" fontId="22" fillId="0" borderId="0" xfId="1" applyNumberFormat="1" applyFont="1" applyFill="1" applyBorder="1"/>
    <xf numFmtId="0" fontId="25" fillId="0" borderId="0" xfId="8" applyFont="1"/>
    <xf numFmtId="165" fontId="1" fillId="0" borderId="0" xfId="1" applyNumberFormat="1" applyFill="1" applyBorder="1"/>
    <xf numFmtId="165" fontId="1" fillId="0" borderId="0" xfId="1" applyNumberFormat="1"/>
  </cellXfs>
  <cellStyles count="11">
    <cellStyle name="Hipervínculo" xfId="6" builtinId="8"/>
    <cellStyle name="Millares" xfId="1" builtinId="3"/>
    <cellStyle name="Normal" xfId="0" builtinId="0"/>
    <cellStyle name="Normal 10 2" xfId="8" xr:uid="{A7987A84-01D1-4E21-9F4D-2FCC0B7A3656}"/>
    <cellStyle name="Normal 2 2 2" xfId="3" xr:uid="{CFABDBEB-59CC-439B-BAC5-F060B0FCF43D}"/>
    <cellStyle name="Normal 2 2 2 2" xfId="7" xr:uid="{3B45E967-A198-4E6F-869F-07AE8A671D16}"/>
    <cellStyle name="Normal 3" xfId="5" xr:uid="{1DB1C9D5-70E4-479A-A617-1C8DF13851C9}"/>
    <cellStyle name="Normal 3 6" xfId="10" xr:uid="{FA316B93-1E8E-4670-9941-EC16A4CA3202}"/>
    <cellStyle name="Normal_COMPARACION 2002-2001" xfId="2" xr:uid="{D2D59DF3-05DC-4637-86EB-C95BCF05DCF7}"/>
    <cellStyle name="Normal_COMPARACION 2002-2001 2" xfId="9" xr:uid="{CB30EC7A-878F-40F3-94E2-658B2C0AF29E}"/>
    <cellStyle name="Normal_Hoja4" xfId="4" xr:uid="{AA6977E2-EFDF-4588-8ADA-93D4163FF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3/INGRESOS%20ENERO-DICIEMBRE%202023%20cierre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2-2023"/>
      <sheetName val="FINANCIERO (2023 Est. 2023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3 (REC)"/>
      <sheetName val="2023 (RESUMEN)"/>
      <sheetName val="2023 REC- EST "/>
      <sheetName val="2023 REC-EST RES"/>
    </sheetNames>
    <sheetDataSet>
      <sheetData sheetId="0"/>
      <sheetData sheetId="1"/>
      <sheetData sheetId="2"/>
      <sheetData sheetId="3">
        <row r="11">
          <cell r="C11">
            <v>8213.4</v>
          </cell>
          <cell r="D11">
            <v>6823.7</v>
          </cell>
          <cell r="E11">
            <v>7665.4</v>
          </cell>
          <cell r="F11">
            <v>7677.4</v>
          </cell>
          <cell r="G11">
            <v>8262.4</v>
          </cell>
          <cell r="H11">
            <v>6881.5</v>
          </cell>
          <cell r="I11">
            <v>5893.1</v>
          </cell>
          <cell r="J11">
            <v>6865.2</v>
          </cell>
          <cell r="K11">
            <v>7789</v>
          </cell>
          <cell r="L11">
            <v>6428.4</v>
          </cell>
          <cell r="M11">
            <v>6916.1</v>
          </cell>
          <cell r="N11">
            <v>7784.1</v>
          </cell>
          <cell r="P11">
            <v>10101.6</v>
          </cell>
          <cell r="Q11">
            <v>8585.1</v>
          </cell>
          <cell r="R11">
            <v>9046.2000000000007</v>
          </cell>
          <cell r="S11">
            <v>8895.6</v>
          </cell>
          <cell r="T11">
            <v>9912.6</v>
          </cell>
          <cell r="U11">
            <v>7929.1</v>
          </cell>
          <cell r="V11">
            <v>7446.9</v>
          </cell>
          <cell r="W11">
            <v>7885.7</v>
          </cell>
          <cell r="X11">
            <v>7842.3</v>
          </cell>
          <cell r="Y11">
            <v>7744.4</v>
          </cell>
          <cell r="Z11">
            <v>8250.6</v>
          </cell>
          <cell r="AA11">
            <v>9510.1</v>
          </cell>
        </row>
        <row r="12">
          <cell r="C12">
            <v>10863.5</v>
          </cell>
          <cell r="D12">
            <v>6754.3</v>
          </cell>
          <cell r="E12">
            <v>7280.6</v>
          </cell>
          <cell r="F12">
            <v>24162.1</v>
          </cell>
          <cell r="G12">
            <v>18167.7</v>
          </cell>
          <cell r="H12">
            <v>9882.7000000000007</v>
          </cell>
          <cell r="I12">
            <v>13510.8</v>
          </cell>
          <cell r="J12">
            <v>9376.2000000000007</v>
          </cell>
          <cell r="K12">
            <v>9413.7999999999993</v>
          </cell>
          <cell r="L12">
            <v>12478</v>
          </cell>
          <cell r="M12">
            <v>9433.2999999999993</v>
          </cell>
          <cell r="N12">
            <v>9561.2999999999993</v>
          </cell>
          <cell r="P12">
            <v>12514</v>
          </cell>
          <cell r="Q12">
            <v>9348.4</v>
          </cell>
          <cell r="R12">
            <v>9907.2000000000007</v>
          </cell>
          <cell r="S12">
            <v>25353.7</v>
          </cell>
          <cell r="T12">
            <v>16932.3</v>
          </cell>
          <cell r="U12">
            <v>22657.599999999999</v>
          </cell>
          <cell r="V12">
            <v>26942.3</v>
          </cell>
          <cell r="W12">
            <v>10794.6</v>
          </cell>
          <cell r="X12">
            <v>11291.5</v>
          </cell>
          <cell r="Y12">
            <v>11978.1</v>
          </cell>
          <cell r="Z12">
            <v>13055.8</v>
          </cell>
          <cell r="AA12">
            <v>9299.9</v>
          </cell>
        </row>
        <row r="13">
          <cell r="C13">
            <v>5706.1</v>
          </cell>
          <cell r="D13">
            <v>2498.9</v>
          </cell>
          <cell r="E13">
            <v>2986.7</v>
          </cell>
          <cell r="F13">
            <v>4221.2</v>
          </cell>
          <cell r="G13">
            <v>4423.3</v>
          </cell>
          <cell r="H13">
            <v>4380.8</v>
          </cell>
          <cell r="I13">
            <v>4877.7</v>
          </cell>
          <cell r="J13">
            <v>3242.5</v>
          </cell>
          <cell r="K13">
            <v>4514</v>
          </cell>
          <cell r="L13">
            <v>3424.5</v>
          </cell>
          <cell r="M13">
            <v>3722.4</v>
          </cell>
          <cell r="N13">
            <v>4382.2</v>
          </cell>
          <cell r="P13">
            <v>6473.7</v>
          </cell>
          <cell r="Q13">
            <v>3005.7</v>
          </cell>
          <cell r="R13">
            <v>3881.6</v>
          </cell>
          <cell r="S13">
            <v>5126.3999999999996</v>
          </cell>
          <cell r="T13">
            <v>7004.1</v>
          </cell>
          <cell r="U13">
            <v>4567.5</v>
          </cell>
          <cell r="V13">
            <v>4365.3</v>
          </cell>
          <cell r="W13">
            <v>3898.9</v>
          </cell>
          <cell r="X13">
            <v>4504.8</v>
          </cell>
          <cell r="Y13">
            <v>4319.8</v>
          </cell>
          <cell r="Z13">
            <v>4440.1000000000004</v>
          </cell>
          <cell r="AA13">
            <v>5159.8</v>
          </cell>
        </row>
        <row r="14">
          <cell r="C14">
            <v>99.1</v>
          </cell>
          <cell r="D14">
            <v>170</v>
          </cell>
          <cell r="E14">
            <v>133</v>
          </cell>
          <cell r="F14">
            <v>110.7</v>
          </cell>
          <cell r="G14">
            <v>145.30000000000001</v>
          </cell>
          <cell r="H14">
            <v>177.1</v>
          </cell>
          <cell r="I14">
            <v>159</v>
          </cell>
          <cell r="J14">
            <v>199.8</v>
          </cell>
          <cell r="K14">
            <v>147.9</v>
          </cell>
          <cell r="L14">
            <v>196.1</v>
          </cell>
          <cell r="M14">
            <v>138.30000000000001</v>
          </cell>
          <cell r="N14">
            <v>361.6</v>
          </cell>
          <cell r="P14">
            <v>135.69999999999999</v>
          </cell>
          <cell r="Q14">
            <v>113.6</v>
          </cell>
          <cell r="R14">
            <v>132.1</v>
          </cell>
          <cell r="S14">
            <v>133.4</v>
          </cell>
          <cell r="T14">
            <v>230.7</v>
          </cell>
          <cell r="U14">
            <v>170.1</v>
          </cell>
          <cell r="V14">
            <v>229</v>
          </cell>
          <cell r="W14">
            <v>193.2</v>
          </cell>
          <cell r="X14">
            <v>177.7</v>
          </cell>
          <cell r="Y14">
            <v>273</v>
          </cell>
          <cell r="Z14">
            <v>187.7</v>
          </cell>
          <cell r="AA14">
            <v>284.60000000000002</v>
          </cell>
        </row>
        <row r="17">
          <cell r="C17">
            <v>95.3</v>
          </cell>
          <cell r="D17">
            <v>354</v>
          </cell>
          <cell r="E17">
            <v>1483.4</v>
          </cell>
          <cell r="F17">
            <v>189.1</v>
          </cell>
          <cell r="G17">
            <v>168.8</v>
          </cell>
          <cell r="H17">
            <v>140.1</v>
          </cell>
          <cell r="I17">
            <v>136.6</v>
          </cell>
          <cell r="J17">
            <v>334.9</v>
          </cell>
          <cell r="K17">
            <v>1180.0999999999999</v>
          </cell>
          <cell r="L17">
            <v>145.1</v>
          </cell>
          <cell r="M17">
            <v>113.4</v>
          </cell>
          <cell r="N17">
            <v>96.7</v>
          </cell>
          <cell r="P17">
            <v>103.8</v>
          </cell>
          <cell r="Q17">
            <v>380.9</v>
          </cell>
          <cell r="R17">
            <v>1696.1</v>
          </cell>
          <cell r="S17">
            <v>178.8</v>
          </cell>
          <cell r="T17">
            <v>181.5</v>
          </cell>
          <cell r="U17">
            <v>161.69999999999999</v>
          </cell>
          <cell r="V17">
            <v>143.30000000000001</v>
          </cell>
          <cell r="W17">
            <v>273.60000000000002</v>
          </cell>
          <cell r="X17">
            <v>1345.4</v>
          </cell>
          <cell r="Y17">
            <v>202</v>
          </cell>
          <cell r="Z17">
            <v>178.8</v>
          </cell>
          <cell r="AA17">
            <v>259.3</v>
          </cell>
        </row>
        <row r="18">
          <cell r="C18">
            <v>257.10000000000002</v>
          </cell>
          <cell r="D18">
            <v>217.9</v>
          </cell>
          <cell r="E18">
            <v>234.2</v>
          </cell>
          <cell r="F18">
            <v>1658.7</v>
          </cell>
          <cell r="G18">
            <v>2019.9</v>
          </cell>
          <cell r="H18">
            <v>317.10000000000002</v>
          </cell>
          <cell r="I18">
            <v>349.9</v>
          </cell>
          <cell r="J18">
            <v>170.8</v>
          </cell>
          <cell r="K18">
            <v>193.6</v>
          </cell>
          <cell r="L18">
            <v>2749.6</v>
          </cell>
          <cell r="M18">
            <v>285.89999999999998</v>
          </cell>
          <cell r="N18">
            <v>159.80000000000001</v>
          </cell>
          <cell r="P18">
            <v>246</v>
          </cell>
          <cell r="Q18">
            <v>149.4</v>
          </cell>
          <cell r="R18">
            <v>262</v>
          </cell>
          <cell r="S18">
            <v>1900.6</v>
          </cell>
          <cell r="T18">
            <v>2008.7</v>
          </cell>
          <cell r="U18">
            <v>279.3</v>
          </cell>
          <cell r="V18">
            <v>348.2</v>
          </cell>
          <cell r="W18">
            <v>147.19999999999999</v>
          </cell>
          <cell r="X18">
            <v>235.2</v>
          </cell>
          <cell r="Y18">
            <v>3019.3</v>
          </cell>
          <cell r="Z18">
            <v>350.2</v>
          </cell>
          <cell r="AA18">
            <v>454.9</v>
          </cell>
        </row>
        <row r="19">
          <cell r="C19">
            <v>810.2</v>
          </cell>
          <cell r="D19">
            <v>983.3</v>
          </cell>
          <cell r="E19">
            <v>1189.0999999999999</v>
          </cell>
          <cell r="F19">
            <v>954.5</v>
          </cell>
          <cell r="G19">
            <v>1003.2</v>
          </cell>
          <cell r="H19">
            <v>1151</v>
          </cell>
          <cell r="I19">
            <v>1047.5</v>
          </cell>
          <cell r="J19">
            <v>1359.9</v>
          </cell>
          <cell r="K19">
            <v>1113.8</v>
          </cell>
          <cell r="L19">
            <v>1011.6</v>
          </cell>
          <cell r="M19">
            <v>1121.8</v>
          </cell>
          <cell r="N19">
            <v>1268.8</v>
          </cell>
          <cell r="P19">
            <v>754.8</v>
          </cell>
          <cell r="Q19">
            <v>1023.7</v>
          </cell>
          <cell r="R19">
            <v>1321.7</v>
          </cell>
          <cell r="S19">
            <v>978</v>
          </cell>
          <cell r="T19">
            <v>1028.7</v>
          </cell>
          <cell r="U19">
            <v>1078.2</v>
          </cell>
          <cell r="V19">
            <v>1213.0999999999999</v>
          </cell>
          <cell r="W19">
            <v>1115.3</v>
          </cell>
          <cell r="X19">
            <v>1083.5999999999999</v>
          </cell>
          <cell r="Y19">
            <v>1205</v>
          </cell>
          <cell r="Z19">
            <v>1124.2</v>
          </cell>
          <cell r="AA19">
            <v>1205.5</v>
          </cell>
        </row>
        <row r="20">
          <cell r="C20">
            <v>150.19999999999999</v>
          </cell>
          <cell r="D20">
            <v>186.7</v>
          </cell>
          <cell r="E20">
            <v>205</v>
          </cell>
          <cell r="F20">
            <v>156.5</v>
          </cell>
          <cell r="G20">
            <v>171.8</v>
          </cell>
          <cell r="H20">
            <v>168.6</v>
          </cell>
          <cell r="I20">
            <v>165.1</v>
          </cell>
          <cell r="J20">
            <v>170.4</v>
          </cell>
          <cell r="K20">
            <v>159.6</v>
          </cell>
          <cell r="L20">
            <v>158</v>
          </cell>
          <cell r="M20">
            <v>176.8</v>
          </cell>
          <cell r="N20">
            <v>179.6</v>
          </cell>
          <cell r="P20">
            <v>161</v>
          </cell>
          <cell r="Q20">
            <v>167.9</v>
          </cell>
          <cell r="R20">
            <v>203.4</v>
          </cell>
          <cell r="S20">
            <v>161.80000000000001</v>
          </cell>
          <cell r="T20">
            <v>185.3</v>
          </cell>
          <cell r="U20">
            <v>180</v>
          </cell>
          <cell r="V20">
            <v>167.9</v>
          </cell>
          <cell r="W20">
            <v>166.8</v>
          </cell>
          <cell r="X20">
            <v>175.8</v>
          </cell>
          <cell r="Y20">
            <v>181.5</v>
          </cell>
          <cell r="Z20">
            <v>171.7</v>
          </cell>
          <cell r="AA20">
            <v>175.8</v>
          </cell>
        </row>
        <row r="21">
          <cell r="C21">
            <v>833.9</v>
          </cell>
          <cell r="D21">
            <v>1008.5</v>
          </cell>
          <cell r="E21">
            <v>1007.9</v>
          </cell>
          <cell r="F21">
            <v>1287.3</v>
          </cell>
          <cell r="G21">
            <v>1032.5999999999999</v>
          </cell>
          <cell r="H21">
            <v>1029.5</v>
          </cell>
          <cell r="I21">
            <v>1328.1</v>
          </cell>
          <cell r="J21">
            <v>996.7</v>
          </cell>
          <cell r="K21">
            <v>1294.5999999999999</v>
          </cell>
          <cell r="L21">
            <v>1066.3</v>
          </cell>
          <cell r="M21">
            <v>1041.9000000000001</v>
          </cell>
          <cell r="N21">
            <v>1620.2</v>
          </cell>
          <cell r="P21">
            <v>1055.2</v>
          </cell>
          <cell r="Q21">
            <v>1123.8</v>
          </cell>
          <cell r="R21">
            <v>1448.3</v>
          </cell>
          <cell r="S21">
            <v>1107.2</v>
          </cell>
          <cell r="T21">
            <v>1172.7</v>
          </cell>
          <cell r="U21">
            <v>1450.2</v>
          </cell>
          <cell r="V21">
            <v>1190.5999999999999</v>
          </cell>
          <cell r="W21">
            <v>1114.3</v>
          </cell>
          <cell r="X21">
            <v>1548.7</v>
          </cell>
          <cell r="Y21">
            <v>1215.2</v>
          </cell>
          <cell r="Z21">
            <v>1210.8</v>
          </cell>
          <cell r="AA21">
            <v>1869.1</v>
          </cell>
        </row>
        <row r="23">
          <cell r="C23">
            <v>128.69999999999999</v>
          </cell>
          <cell r="D23">
            <v>194.2</v>
          </cell>
          <cell r="E23">
            <v>246</v>
          </cell>
          <cell r="F23">
            <v>184.8</v>
          </cell>
          <cell r="G23">
            <v>220.6</v>
          </cell>
          <cell r="H23">
            <v>202</v>
          </cell>
          <cell r="I23">
            <v>194.2</v>
          </cell>
          <cell r="J23">
            <v>190.7</v>
          </cell>
          <cell r="K23">
            <v>195.2</v>
          </cell>
          <cell r="L23">
            <v>182.6</v>
          </cell>
          <cell r="M23">
            <v>167.4</v>
          </cell>
          <cell r="N23">
            <v>194.6</v>
          </cell>
          <cell r="P23">
            <v>139.80000000000001</v>
          </cell>
          <cell r="Q23">
            <v>154.19999999999999</v>
          </cell>
          <cell r="R23">
            <v>226.8</v>
          </cell>
          <cell r="S23">
            <v>157.6</v>
          </cell>
          <cell r="T23">
            <v>200.2</v>
          </cell>
          <cell r="U23">
            <v>199.1</v>
          </cell>
          <cell r="V23">
            <v>194.7</v>
          </cell>
          <cell r="W23">
            <v>146.30000000000001</v>
          </cell>
          <cell r="X23">
            <v>143.1</v>
          </cell>
          <cell r="Y23">
            <v>157</v>
          </cell>
          <cell r="Z23">
            <v>161.5</v>
          </cell>
          <cell r="AA23">
            <v>205.8</v>
          </cell>
        </row>
        <row r="26">
          <cell r="C26">
            <v>15662.9</v>
          </cell>
          <cell r="D26">
            <v>11723.7</v>
          </cell>
          <cell r="E26">
            <v>11686.7</v>
          </cell>
          <cell r="F26">
            <v>13848.8</v>
          </cell>
          <cell r="G26">
            <v>12830.5</v>
          </cell>
          <cell r="H26">
            <v>13337.9</v>
          </cell>
          <cell r="I26">
            <v>12961.8</v>
          </cell>
          <cell r="J26">
            <v>13257.7</v>
          </cell>
          <cell r="K26">
            <v>13104.2</v>
          </cell>
          <cell r="L26">
            <v>12059.5</v>
          </cell>
          <cell r="M26">
            <v>13623.9</v>
          </cell>
          <cell r="N26">
            <v>15111</v>
          </cell>
          <cell r="P26">
            <v>18118.900000000001</v>
          </cell>
          <cell r="Q26">
            <v>14379</v>
          </cell>
          <cell r="R26">
            <v>16312.1</v>
          </cell>
          <cell r="S26">
            <v>15940.7</v>
          </cell>
          <cell r="T26">
            <v>14605</v>
          </cell>
          <cell r="U26">
            <v>15586.4</v>
          </cell>
          <cell r="V26">
            <v>15449.8</v>
          </cell>
          <cell r="W26">
            <v>15381.7</v>
          </cell>
          <cell r="X26">
            <v>15633.3</v>
          </cell>
          <cell r="Y26">
            <v>14571.9</v>
          </cell>
          <cell r="Z26">
            <v>15237.7</v>
          </cell>
          <cell r="AA26">
            <v>17371.099999999999</v>
          </cell>
        </row>
        <row r="29">
          <cell r="C29">
            <v>3331.9</v>
          </cell>
          <cell r="D29">
            <v>3380.1</v>
          </cell>
          <cell r="E29">
            <v>4348.7</v>
          </cell>
          <cell r="F29">
            <v>3361</v>
          </cell>
          <cell r="G29">
            <v>3609.5</v>
          </cell>
          <cell r="H29">
            <v>4276.2</v>
          </cell>
          <cell r="I29">
            <v>3528.5</v>
          </cell>
          <cell r="J29">
            <v>3615.1</v>
          </cell>
          <cell r="K29">
            <v>4322.6000000000004</v>
          </cell>
          <cell r="L29">
            <v>4113.8</v>
          </cell>
          <cell r="M29">
            <v>3276.4</v>
          </cell>
          <cell r="N29">
            <v>4514.5</v>
          </cell>
          <cell r="P29">
            <v>3466.6</v>
          </cell>
          <cell r="Q29">
            <v>3527.9</v>
          </cell>
          <cell r="R29">
            <v>4490.5</v>
          </cell>
          <cell r="S29">
            <v>3583.4</v>
          </cell>
          <cell r="T29">
            <v>3922.8</v>
          </cell>
          <cell r="U29">
            <v>4263</v>
          </cell>
          <cell r="V29">
            <v>3776.1</v>
          </cell>
          <cell r="W29">
            <v>4543.5</v>
          </cell>
          <cell r="X29">
            <v>3762.2</v>
          </cell>
          <cell r="Y29">
            <v>3643.9</v>
          </cell>
          <cell r="Z29">
            <v>4783.8</v>
          </cell>
          <cell r="AA29">
            <v>3425</v>
          </cell>
        </row>
        <row r="30">
          <cell r="C30">
            <v>2150.6999999999998</v>
          </cell>
          <cell r="D30">
            <v>2365.4</v>
          </cell>
          <cell r="E30">
            <v>3121.7</v>
          </cell>
          <cell r="F30">
            <v>2418.1</v>
          </cell>
          <cell r="G30">
            <v>2772.3</v>
          </cell>
          <cell r="H30">
            <v>3073.6</v>
          </cell>
          <cell r="I30">
            <v>2693.2</v>
          </cell>
          <cell r="J30">
            <v>2548.8000000000002</v>
          </cell>
          <cell r="K30">
            <v>3267.4</v>
          </cell>
          <cell r="L30">
            <v>2891.7</v>
          </cell>
          <cell r="M30">
            <v>2428.6</v>
          </cell>
          <cell r="N30">
            <v>3165.1</v>
          </cell>
          <cell r="P30">
            <v>2410</v>
          </cell>
          <cell r="Q30">
            <v>2566</v>
          </cell>
          <cell r="R30">
            <v>3229.2</v>
          </cell>
          <cell r="S30">
            <v>2452.1</v>
          </cell>
          <cell r="T30">
            <v>2639.3</v>
          </cell>
          <cell r="U30">
            <v>2901.4</v>
          </cell>
          <cell r="V30">
            <v>2524.6</v>
          </cell>
          <cell r="W30">
            <v>3040.9</v>
          </cell>
          <cell r="X30">
            <v>2502.6</v>
          </cell>
          <cell r="Y30">
            <v>2489.9</v>
          </cell>
          <cell r="Z30">
            <v>2953.1</v>
          </cell>
          <cell r="AA30">
            <v>2516</v>
          </cell>
        </row>
        <row r="33">
          <cell r="C33">
            <v>746</v>
          </cell>
          <cell r="D33">
            <v>692.8</v>
          </cell>
          <cell r="E33">
            <v>704</v>
          </cell>
          <cell r="F33">
            <v>726.7</v>
          </cell>
          <cell r="G33">
            <v>718.1</v>
          </cell>
          <cell r="H33">
            <v>727.8</v>
          </cell>
          <cell r="I33">
            <v>722.4</v>
          </cell>
          <cell r="J33">
            <v>738.1</v>
          </cell>
          <cell r="K33">
            <v>728.5</v>
          </cell>
          <cell r="L33">
            <v>736.9</v>
          </cell>
          <cell r="M33">
            <v>739.2</v>
          </cell>
          <cell r="N33">
            <v>735.2</v>
          </cell>
          <cell r="P33">
            <v>759</v>
          </cell>
          <cell r="R33">
            <v>728.5</v>
          </cell>
          <cell r="S33">
            <v>741.8</v>
          </cell>
          <cell r="T33">
            <v>745.5</v>
          </cell>
          <cell r="U33">
            <v>753.8</v>
          </cell>
          <cell r="V33">
            <v>752</v>
          </cell>
          <cell r="W33">
            <v>756.7</v>
          </cell>
          <cell r="X33">
            <v>758.1</v>
          </cell>
          <cell r="Y33">
            <v>761.5</v>
          </cell>
          <cell r="Z33">
            <v>770.6</v>
          </cell>
          <cell r="AA33">
            <v>757</v>
          </cell>
        </row>
        <row r="34">
          <cell r="C34">
            <v>873.5</v>
          </cell>
          <cell r="D34">
            <v>631.5</v>
          </cell>
          <cell r="E34">
            <v>748.5</v>
          </cell>
          <cell r="F34">
            <v>1152.8</v>
          </cell>
          <cell r="G34">
            <v>793.5</v>
          </cell>
          <cell r="H34">
            <v>708.3</v>
          </cell>
          <cell r="I34">
            <v>848.9</v>
          </cell>
          <cell r="J34">
            <v>853.5</v>
          </cell>
          <cell r="K34">
            <v>778.7</v>
          </cell>
          <cell r="L34">
            <v>750.1</v>
          </cell>
          <cell r="M34">
            <v>682.9</v>
          </cell>
          <cell r="N34">
            <v>744.8</v>
          </cell>
          <cell r="P34">
            <v>897</v>
          </cell>
          <cell r="Q34">
            <v>726.7</v>
          </cell>
          <cell r="R34">
            <v>872.6</v>
          </cell>
          <cell r="S34">
            <v>966.8</v>
          </cell>
          <cell r="T34">
            <v>1111.5</v>
          </cell>
          <cell r="U34">
            <v>940.6</v>
          </cell>
          <cell r="V34">
            <v>1114.5999999999999</v>
          </cell>
          <cell r="W34">
            <v>1031.4000000000001</v>
          </cell>
          <cell r="X34">
            <v>1053.5</v>
          </cell>
          <cell r="Y34">
            <v>936.4</v>
          </cell>
          <cell r="Z34">
            <v>891.4</v>
          </cell>
          <cell r="AA34">
            <v>948.8</v>
          </cell>
        </row>
        <row r="37">
          <cell r="C37">
            <v>1169.5</v>
          </cell>
          <cell r="D37">
            <v>1542.1</v>
          </cell>
          <cell r="E37">
            <v>1576.3</v>
          </cell>
          <cell r="F37">
            <v>1231.0999999999999</v>
          </cell>
          <cell r="G37">
            <v>1448.9</v>
          </cell>
          <cell r="H37">
            <v>1428.9</v>
          </cell>
          <cell r="I37">
            <v>1373.3</v>
          </cell>
          <cell r="J37">
            <v>1383.1</v>
          </cell>
          <cell r="K37">
            <v>1285.0999999999999</v>
          </cell>
          <cell r="L37">
            <v>1295</v>
          </cell>
          <cell r="M37">
            <v>1630.4</v>
          </cell>
          <cell r="N37">
            <v>1695.4</v>
          </cell>
          <cell r="P37">
            <v>1303.4000000000001</v>
          </cell>
          <cell r="Q37">
            <v>1503.3</v>
          </cell>
          <cell r="R37">
            <v>1846</v>
          </cell>
          <cell r="S37">
            <v>1442.8</v>
          </cell>
          <cell r="T37">
            <v>1791.6</v>
          </cell>
          <cell r="U37">
            <v>1555.1</v>
          </cell>
          <cell r="V37">
            <v>1569.5</v>
          </cell>
          <cell r="W37">
            <v>1580.2</v>
          </cell>
          <cell r="X37">
            <v>1802.6</v>
          </cell>
          <cell r="Y37">
            <v>1666.4</v>
          </cell>
          <cell r="Z37">
            <v>1631.2</v>
          </cell>
          <cell r="AA37">
            <v>1637.1</v>
          </cell>
        </row>
        <row r="38">
          <cell r="C38">
            <v>759.7</v>
          </cell>
          <cell r="D38">
            <v>640.1</v>
          </cell>
          <cell r="E38">
            <v>229.9</v>
          </cell>
          <cell r="F38">
            <v>44.1</v>
          </cell>
          <cell r="G38">
            <v>42.6</v>
          </cell>
          <cell r="H38">
            <v>51.1</v>
          </cell>
          <cell r="I38">
            <v>38.200000000000003</v>
          </cell>
          <cell r="J38">
            <v>38.299999999999997</v>
          </cell>
          <cell r="K38">
            <v>35</v>
          </cell>
          <cell r="L38">
            <v>91.4</v>
          </cell>
          <cell r="M38">
            <v>344.9</v>
          </cell>
          <cell r="N38">
            <v>707.3</v>
          </cell>
          <cell r="P38">
            <v>867.8</v>
          </cell>
          <cell r="Q38">
            <v>619.79999999999995</v>
          </cell>
          <cell r="R38">
            <v>79.900000000000006</v>
          </cell>
          <cell r="S38">
            <v>42</v>
          </cell>
          <cell r="T38">
            <v>47.2</v>
          </cell>
          <cell r="U38">
            <v>41.5</v>
          </cell>
          <cell r="V38">
            <v>41.9</v>
          </cell>
          <cell r="W38">
            <v>39.5</v>
          </cell>
          <cell r="X38">
            <v>40.5</v>
          </cell>
          <cell r="Y38">
            <v>87.8</v>
          </cell>
          <cell r="Z38">
            <v>312.39999999999998</v>
          </cell>
          <cell r="AA38">
            <v>545.20000000000005</v>
          </cell>
        </row>
        <row r="42">
          <cell r="C42">
            <v>83.2</v>
          </cell>
          <cell r="D42">
            <v>83.2</v>
          </cell>
          <cell r="E42">
            <v>89.2</v>
          </cell>
          <cell r="F42">
            <v>90.9</v>
          </cell>
          <cell r="G42">
            <v>90.9</v>
          </cell>
          <cell r="H42">
            <v>94.7</v>
          </cell>
          <cell r="I42">
            <v>93.3</v>
          </cell>
          <cell r="J42">
            <v>91</v>
          </cell>
          <cell r="K42">
            <v>92.6</v>
          </cell>
          <cell r="L42">
            <v>91.1</v>
          </cell>
          <cell r="M42">
            <v>92.7</v>
          </cell>
          <cell r="N42">
            <v>91.6</v>
          </cell>
          <cell r="P42">
            <v>90.2</v>
          </cell>
          <cell r="Q42">
            <v>90.1</v>
          </cell>
          <cell r="R42">
            <v>98</v>
          </cell>
          <cell r="S42">
            <v>97.7</v>
          </cell>
          <cell r="T42">
            <v>98.1</v>
          </cell>
          <cell r="U42">
            <v>99</v>
          </cell>
          <cell r="V42">
            <v>97.9</v>
          </cell>
          <cell r="W42">
            <v>98.4</v>
          </cell>
          <cell r="X42">
            <v>102.6</v>
          </cell>
          <cell r="Y42">
            <v>101.9</v>
          </cell>
          <cell r="Z42">
            <v>101.7</v>
          </cell>
          <cell r="AA42">
            <v>141.6</v>
          </cell>
        </row>
        <row r="43">
          <cell r="C43">
            <v>26.2</v>
          </cell>
          <cell r="P43">
            <v>27.9</v>
          </cell>
          <cell r="Q43">
            <v>28</v>
          </cell>
          <cell r="R43">
            <v>30</v>
          </cell>
          <cell r="S43">
            <v>30.1</v>
          </cell>
          <cell r="T43">
            <v>30.2</v>
          </cell>
          <cell r="U43">
            <v>30.5</v>
          </cell>
          <cell r="V43">
            <v>30.3</v>
          </cell>
          <cell r="W43">
            <v>30.4</v>
          </cell>
          <cell r="X43">
            <v>31</v>
          </cell>
          <cell r="Y43">
            <v>41.7</v>
          </cell>
          <cell r="Z43">
            <v>32.799999999999997</v>
          </cell>
          <cell r="AA43">
            <v>49.2</v>
          </cell>
        </row>
        <row r="49">
          <cell r="C49">
            <v>757.5</v>
          </cell>
          <cell r="D49">
            <v>724.9</v>
          </cell>
          <cell r="E49">
            <v>684.6</v>
          </cell>
          <cell r="F49">
            <v>753.7</v>
          </cell>
          <cell r="G49">
            <v>721.1</v>
          </cell>
          <cell r="H49">
            <v>694.5</v>
          </cell>
          <cell r="I49">
            <v>719.8</v>
          </cell>
          <cell r="J49">
            <v>794.2</v>
          </cell>
          <cell r="K49">
            <v>732.6</v>
          </cell>
          <cell r="L49">
            <v>537.79999999999995</v>
          </cell>
          <cell r="M49">
            <v>646.20000000000005</v>
          </cell>
          <cell r="N49">
            <v>660.7</v>
          </cell>
          <cell r="P49">
            <v>870</v>
          </cell>
          <cell r="Q49">
            <v>830.8</v>
          </cell>
          <cell r="R49">
            <v>812.8</v>
          </cell>
          <cell r="S49">
            <v>864.6</v>
          </cell>
          <cell r="T49">
            <v>779.4</v>
          </cell>
          <cell r="U49">
            <v>775.6</v>
          </cell>
          <cell r="V49">
            <v>854.7</v>
          </cell>
          <cell r="W49">
            <v>958.2</v>
          </cell>
          <cell r="X49">
            <v>837.3</v>
          </cell>
          <cell r="Y49">
            <v>651.20000000000005</v>
          </cell>
          <cell r="Z49">
            <v>700.7</v>
          </cell>
          <cell r="AA49">
            <v>749.2</v>
          </cell>
        </row>
        <row r="52">
          <cell r="C52">
            <v>82.7</v>
          </cell>
          <cell r="D52">
            <v>106.1</v>
          </cell>
          <cell r="E52">
            <v>108.8</v>
          </cell>
          <cell r="F52">
            <v>86.8</v>
          </cell>
          <cell r="G52">
            <v>102.5</v>
          </cell>
          <cell r="H52">
            <v>104.3</v>
          </cell>
          <cell r="I52">
            <v>98.9</v>
          </cell>
          <cell r="J52">
            <v>92.9</v>
          </cell>
          <cell r="K52">
            <v>93.2</v>
          </cell>
          <cell r="L52">
            <v>94.4</v>
          </cell>
          <cell r="M52">
            <v>117.3</v>
          </cell>
          <cell r="N52">
            <v>121.1</v>
          </cell>
          <cell r="P52">
            <v>90.4</v>
          </cell>
          <cell r="Q52">
            <v>106.1</v>
          </cell>
          <cell r="R52">
            <v>130</v>
          </cell>
          <cell r="S52">
            <v>100.9</v>
          </cell>
          <cell r="T52">
            <v>133</v>
          </cell>
          <cell r="U52">
            <v>112.8</v>
          </cell>
          <cell r="V52">
            <v>120.7</v>
          </cell>
          <cell r="W52">
            <v>114.6</v>
          </cell>
          <cell r="X52">
            <v>124.4</v>
          </cell>
          <cell r="Y52">
            <v>129.1</v>
          </cell>
          <cell r="Z52">
            <v>121.6</v>
          </cell>
          <cell r="AA52">
            <v>117.7</v>
          </cell>
        </row>
        <row r="53">
          <cell r="D53">
            <v>0.6</v>
          </cell>
          <cell r="E53">
            <v>0.2</v>
          </cell>
          <cell r="F53">
            <v>0.1</v>
          </cell>
          <cell r="G53">
            <v>0.3</v>
          </cell>
          <cell r="H53">
            <v>0.2</v>
          </cell>
          <cell r="I53">
            <v>0.2</v>
          </cell>
          <cell r="J53">
            <v>0.2</v>
          </cell>
          <cell r="K53">
            <v>0.1</v>
          </cell>
          <cell r="L53">
            <v>0.3</v>
          </cell>
          <cell r="M53">
            <v>0.3</v>
          </cell>
          <cell r="N53">
            <v>0.3</v>
          </cell>
          <cell r="P53">
            <v>0.1</v>
          </cell>
          <cell r="Q53">
            <v>0.1</v>
          </cell>
          <cell r="R53">
            <v>0.5</v>
          </cell>
          <cell r="S53">
            <v>0.1</v>
          </cell>
          <cell r="T53">
            <v>0.6</v>
          </cell>
          <cell r="U53">
            <v>0.2</v>
          </cell>
          <cell r="V53">
            <v>0.3</v>
          </cell>
          <cell r="W53">
            <v>0.2</v>
          </cell>
          <cell r="X53">
            <v>0.2</v>
          </cell>
          <cell r="Y53">
            <v>0.4</v>
          </cell>
          <cell r="Z53">
            <v>0.1</v>
          </cell>
          <cell r="AA53">
            <v>0.1</v>
          </cell>
        </row>
        <row r="76">
          <cell r="C76">
            <v>318</v>
          </cell>
          <cell r="D76">
            <v>387.7</v>
          </cell>
          <cell r="E76">
            <v>391.8</v>
          </cell>
          <cell r="F76">
            <v>456.7</v>
          </cell>
          <cell r="G76">
            <v>382.1</v>
          </cell>
          <cell r="H76">
            <v>365</v>
          </cell>
          <cell r="I76">
            <v>348.2</v>
          </cell>
          <cell r="J76">
            <v>340.4</v>
          </cell>
          <cell r="K76">
            <v>342.5</v>
          </cell>
          <cell r="L76">
            <v>304.3</v>
          </cell>
          <cell r="M76">
            <v>342.4</v>
          </cell>
          <cell r="N76">
            <v>370.8</v>
          </cell>
          <cell r="P76">
            <v>379.2</v>
          </cell>
          <cell r="Q76">
            <v>499.6</v>
          </cell>
          <cell r="R76">
            <v>435.7</v>
          </cell>
          <cell r="S76">
            <v>487.8</v>
          </cell>
          <cell r="T76">
            <v>403.4</v>
          </cell>
          <cell r="U76">
            <v>390.7</v>
          </cell>
          <cell r="V76">
            <v>404.7</v>
          </cell>
          <cell r="W76">
            <v>400.1</v>
          </cell>
          <cell r="X76">
            <v>382.3</v>
          </cell>
          <cell r="Y76">
            <v>361.7</v>
          </cell>
          <cell r="Z76">
            <v>382.3</v>
          </cell>
          <cell r="AA76">
            <v>435.1</v>
          </cell>
        </row>
        <row r="78">
          <cell r="C78">
            <v>2.2000000000000002</v>
          </cell>
          <cell r="D78">
            <v>2.7</v>
          </cell>
          <cell r="E78">
            <v>3.3</v>
          </cell>
          <cell r="F78">
            <v>2.4</v>
          </cell>
          <cell r="G78">
            <v>2.9</v>
          </cell>
          <cell r="H78">
            <v>2.9</v>
          </cell>
          <cell r="I78">
            <v>3</v>
          </cell>
          <cell r="J78">
            <v>3</v>
          </cell>
          <cell r="K78">
            <v>2.9</v>
          </cell>
          <cell r="L78">
            <v>2.8</v>
          </cell>
          <cell r="M78">
            <v>2.9</v>
          </cell>
          <cell r="N78">
            <v>2.4</v>
          </cell>
          <cell r="P78">
            <v>2.6</v>
          </cell>
          <cell r="Q78">
            <v>2.5</v>
          </cell>
          <cell r="R78">
            <v>3.1</v>
          </cell>
          <cell r="S78">
            <v>2.2999999999999998</v>
          </cell>
          <cell r="T78">
            <v>2.6</v>
          </cell>
          <cell r="U78">
            <v>2.5</v>
          </cell>
          <cell r="V78">
            <v>2.5</v>
          </cell>
          <cell r="W78">
            <v>2.4</v>
          </cell>
          <cell r="X78">
            <v>2.5</v>
          </cell>
          <cell r="Y78">
            <v>2.6</v>
          </cell>
          <cell r="Z78">
            <v>2.4</v>
          </cell>
          <cell r="AA78">
            <v>2</v>
          </cell>
        </row>
        <row r="82">
          <cell r="D82">
            <v>3.8</v>
          </cell>
          <cell r="E82">
            <v>5.6</v>
          </cell>
          <cell r="F82">
            <v>3.6</v>
          </cell>
          <cell r="U82">
            <v>3.7</v>
          </cell>
          <cell r="V82">
            <v>4.3</v>
          </cell>
          <cell r="W82">
            <v>3.9</v>
          </cell>
          <cell r="X82">
            <v>3.6</v>
          </cell>
          <cell r="Y82">
            <v>4.5</v>
          </cell>
          <cell r="Z82">
            <v>3.4</v>
          </cell>
        </row>
        <row r="92">
          <cell r="D92">
            <v>797.9</v>
          </cell>
          <cell r="E92">
            <v>913.2</v>
          </cell>
          <cell r="F92">
            <v>713.2</v>
          </cell>
          <cell r="G92">
            <v>709.19999999999993</v>
          </cell>
          <cell r="P92">
            <v>750.4</v>
          </cell>
          <cell r="Q92">
            <v>742.1</v>
          </cell>
          <cell r="R92">
            <v>918.80000000000007</v>
          </cell>
          <cell r="S92">
            <v>897.5</v>
          </cell>
          <cell r="T92">
            <v>668.9</v>
          </cell>
          <cell r="U92">
            <v>951.3</v>
          </cell>
          <cell r="V92">
            <v>695.7</v>
          </cell>
          <cell r="W92">
            <v>885.80000000000007</v>
          </cell>
          <cell r="X92">
            <v>764.7</v>
          </cell>
          <cell r="Y92">
            <v>756.4</v>
          </cell>
          <cell r="Z92">
            <v>1194.3</v>
          </cell>
          <cell r="AA92">
            <v>4166.6000000000004</v>
          </cell>
        </row>
        <row r="93">
          <cell r="D93">
            <v>785.9</v>
          </cell>
          <cell r="E93">
            <v>908.1</v>
          </cell>
          <cell r="F93">
            <v>705.1</v>
          </cell>
          <cell r="G93">
            <v>701.8</v>
          </cell>
          <cell r="H93">
            <v>912.2</v>
          </cell>
          <cell r="I93">
            <v>695.3</v>
          </cell>
          <cell r="J93">
            <v>712.9</v>
          </cell>
          <cell r="K93">
            <v>832.9</v>
          </cell>
          <cell r="L93">
            <v>828.2</v>
          </cell>
          <cell r="M93">
            <v>548.79999999999995</v>
          </cell>
          <cell r="N93">
            <v>914.9</v>
          </cell>
          <cell r="P93">
            <v>745.1</v>
          </cell>
          <cell r="Q93">
            <v>737.5</v>
          </cell>
          <cell r="R93">
            <v>913.2</v>
          </cell>
          <cell r="S93">
            <v>726.3</v>
          </cell>
          <cell r="T93">
            <v>661.8</v>
          </cell>
          <cell r="U93">
            <v>946.5</v>
          </cell>
          <cell r="V93">
            <v>691.5</v>
          </cell>
          <cell r="W93">
            <v>881.6</v>
          </cell>
          <cell r="X93">
            <v>760.5</v>
          </cell>
          <cell r="Y93">
            <v>753.8</v>
          </cell>
          <cell r="Z93">
            <v>879.9</v>
          </cell>
          <cell r="AA93">
            <v>829.7</v>
          </cell>
        </row>
        <row r="94">
          <cell r="Q94">
            <v>0</v>
          </cell>
        </row>
        <row r="132">
          <cell r="P132">
            <v>63.5</v>
          </cell>
          <cell r="Q132">
            <v>21.2</v>
          </cell>
          <cell r="R132">
            <v>45</v>
          </cell>
          <cell r="S132">
            <v>883.8</v>
          </cell>
          <cell r="T132">
            <v>1053.8</v>
          </cell>
          <cell r="U132">
            <v>66.8</v>
          </cell>
          <cell r="V132">
            <v>128.9</v>
          </cell>
          <cell r="W132">
            <v>25.1</v>
          </cell>
          <cell r="X132">
            <v>22.3</v>
          </cell>
          <cell r="Y132">
            <v>96.6</v>
          </cell>
          <cell r="Z132">
            <v>19.899999999999999</v>
          </cell>
          <cell r="AA132">
            <v>15.9</v>
          </cell>
        </row>
        <row r="133">
          <cell r="C133">
            <v>288.60000000000002</v>
          </cell>
          <cell r="D133">
            <v>302.39999999999998</v>
          </cell>
          <cell r="E133">
            <v>393.2</v>
          </cell>
          <cell r="F133">
            <v>304.2</v>
          </cell>
          <cell r="G133">
            <v>335.9</v>
          </cell>
          <cell r="H133">
            <v>386.8</v>
          </cell>
          <cell r="I133">
            <v>327.5</v>
          </cell>
          <cell r="J133">
            <v>324.39999999999998</v>
          </cell>
          <cell r="K133">
            <v>399.5</v>
          </cell>
          <cell r="L133">
            <v>368.7</v>
          </cell>
          <cell r="M133">
            <v>300.3</v>
          </cell>
          <cell r="N133">
            <v>404.2</v>
          </cell>
          <cell r="P133">
            <v>309.3</v>
          </cell>
          <cell r="Q133">
            <v>320.7</v>
          </cell>
          <cell r="R133">
            <v>406.3</v>
          </cell>
          <cell r="S133">
            <v>317.5</v>
          </cell>
          <cell r="T133">
            <v>345.4</v>
          </cell>
          <cell r="U133">
            <v>377.1</v>
          </cell>
        </row>
        <row r="134">
          <cell r="R134">
            <v>0</v>
          </cell>
          <cell r="S134">
            <v>0.1</v>
          </cell>
        </row>
      </sheetData>
      <sheetData sheetId="4"/>
      <sheetData sheetId="5">
        <row r="12">
          <cell r="P12">
            <v>10101.6</v>
          </cell>
          <cell r="Q12">
            <v>8585.1</v>
          </cell>
          <cell r="R12">
            <v>9046.2000000000007</v>
          </cell>
          <cell r="S12">
            <v>8895.6</v>
          </cell>
          <cell r="T12">
            <v>9912.6</v>
          </cell>
          <cell r="U12">
            <v>7929.1</v>
          </cell>
          <cell r="V12">
            <v>7446.9</v>
          </cell>
          <cell r="W12">
            <v>7885.7</v>
          </cell>
          <cell r="X12">
            <v>7842.3</v>
          </cell>
          <cell r="Y12">
            <v>7744.4</v>
          </cell>
          <cell r="Z12">
            <v>8250.6</v>
          </cell>
          <cell r="AA12">
            <v>9510.1</v>
          </cell>
        </row>
        <row r="13">
          <cell r="P13">
            <v>12514</v>
          </cell>
          <cell r="Q13">
            <v>9348.4</v>
          </cell>
          <cell r="R13">
            <v>9907.2000000000007</v>
          </cell>
          <cell r="S13">
            <v>25353.7</v>
          </cell>
          <cell r="T13">
            <v>16932.3</v>
          </cell>
          <cell r="U13">
            <v>22657.599999999999</v>
          </cell>
          <cell r="V13">
            <v>26942.3</v>
          </cell>
          <cell r="W13">
            <v>10794.6</v>
          </cell>
          <cell r="X13">
            <v>11291.5</v>
          </cell>
          <cell r="Y13">
            <v>11978.1</v>
          </cell>
          <cell r="Z13">
            <v>13055.8</v>
          </cell>
          <cell r="AA13">
            <v>9299.9</v>
          </cell>
        </row>
        <row r="14">
          <cell r="P14">
            <v>6473.7</v>
          </cell>
          <cell r="Q14">
            <v>3005.7</v>
          </cell>
          <cell r="R14">
            <v>3881.6</v>
          </cell>
          <cell r="S14">
            <v>5126.3999999999996</v>
          </cell>
          <cell r="T14">
            <v>7004.1</v>
          </cell>
          <cell r="U14">
            <v>4567.5</v>
          </cell>
          <cell r="V14">
            <v>4365.3</v>
          </cell>
          <cell r="W14">
            <v>3898.9</v>
          </cell>
          <cell r="X14">
            <v>4504.8</v>
          </cell>
          <cell r="Y14">
            <v>4319.8</v>
          </cell>
          <cell r="Z14">
            <v>4440.1000000000004</v>
          </cell>
          <cell r="AA14">
            <v>5159.8</v>
          </cell>
        </row>
        <row r="15">
          <cell r="P15">
            <v>135.69999999999999</v>
          </cell>
          <cell r="Q15">
            <v>113.6</v>
          </cell>
          <cell r="R15">
            <v>132.1</v>
          </cell>
          <cell r="S15">
            <v>133.4</v>
          </cell>
          <cell r="T15">
            <v>230.7</v>
          </cell>
          <cell r="U15">
            <v>170.1</v>
          </cell>
          <cell r="V15">
            <v>229</v>
          </cell>
          <cell r="W15">
            <v>193.2</v>
          </cell>
          <cell r="X15">
            <v>177.7</v>
          </cell>
          <cell r="Y15">
            <v>273</v>
          </cell>
          <cell r="Z15">
            <v>187.7</v>
          </cell>
          <cell r="AA15">
            <v>284.60000000000002</v>
          </cell>
        </row>
        <row r="18">
          <cell r="P18">
            <v>103.8</v>
          </cell>
          <cell r="Q18">
            <v>380.9</v>
          </cell>
          <cell r="R18">
            <v>1696.1</v>
          </cell>
          <cell r="S18">
            <v>178.8</v>
          </cell>
          <cell r="T18">
            <v>181.5</v>
          </cell>
          <cell r="U18">
            <v>161.69999999999999</v>
          </cell>
          <cell r="V18">
            <v>143.30000000000001</v>
          </cell>
          <cell r="W18">
            <v>273.60000000000002</v>
          </cell>
          <cell r="X18">
            <v>1345.4</v>
          </cell>
          <cell r="Y18">
            <v>202</v>
          </cell>
          <cell r="Z18">
            <v>178.8</v>
          </cell>
          <cell r="AA18">
            <v>259.3</v>
          </cell>
        </row>
        <row r="19">
          <cell r="P19">
            <v>246</v>
          </cell>
          <cell r="Q19">
            <v>149.4</v>
          </cell>
          <cell r="R19">
            <v>262</v>
          </cell>
          <cell r="S19">
            <v>1900.6</v>
          </cell>
          <cell r="T19">
            <v>2008.7</v>
          </cell>
          <cell r="U19">
            <v>279.3</v>
          </cell>
          <cell r="V19">
            <v>348.2</v>
          </cell>
          <cell r="W19">
            <v>147.19999999999999</v>
          </cell>
          <cell r="X19">
            <v>235.2</v>
          </cell>
          <cell r="Y19">
            <v>3019.3</v>
          </cell>
          <cell r="Z19">
            <v>350.2</v>
          </cell>
          <cell r="AA19">
            <v>454.9</v>
          </cell>
        </row>
        <row r="20">
          <cell r="P20">
            <v>754.8</v>
          </cell>
          <cell r="Q20">
            <v>1023.7</v>
          </cell>
          <cell r="R20">
            <v>1321.7</v>
          </cell>
          <cell r="S20">
            <v>978</v>
          </cell>
          <cell r="T20">
            <v>1028.7</v>
          </cell>
          <cell r="U20">
            <v>1078.2</v>
          </cell>
          <cell r="V20">
            <v>1213.0999999999999</v>
          </cell>
          <cell r="W20">
            <v>1115.3</v>
          </cell>
          <cell r="X20">
            <v>1083.5999999999999</v>
          </cell>
          <cell r="Y20">
            <v>1205</v>
          </cell>
          <cell r="Z20">
            <v>1124.2</v>
          </cell>
          <cell r="AA20">
            <v>1205.5</v>
          </cell>
        </row>
        <row r="21">
          <cell r="P21">
            <v>161</v>
          </cell>
          <cell r="Q21">
            <v>167.9</v>
          </cell>
          <cell r="R21">
            <v>203.4</v>
          </cell>
          <cell r="S21">
            <v>161.80000000000001</v>
          </cell>
          <cell r="T21">
            <v>185.3</v>
          </cell>
          <cell r="U21">
            <v>180</v>
          </cell>
          <cell r="V21">
            <v>167.9</v>
          </cell>
          <cell r="W21">
            <v>166.8</v>
          </cell>
          <cell r="X21">
            <v>175.8</v>
          </cell>
          <cell r="Y21">
            <v>181.5</v>
          </cell>
          <cell r="Z21">
            <v>171.7</v>
          </cell>
          <cell r="AA21">
            <v>175.8</v>
          </cell>
        </row>
        <row r="22">
          <cell r="P22">
            <v>82</v>
          </cell>
          <cell r="Q22">
            <v>71.400000000000006</v>
          </cell>
          <cell r="R22">
            <v>136.6</v>
          </cell>
          <cell r="S22">
            <v>76.099999999999994</v>
          </cell>
          <cell r="T22">
            <v>72.3</v>
          </cell>
          <cell r="U22">
            <v>106.7</v>
          </cell>
          <cell r="V22">
            <v>92.6</v>
          </cell>
          <cell r="W22">
            <v>100.6</v>
          </cell>
          <cell r="X22">
            <v>96.5</v>
          </cell>
          <cell r="Y22">
            <v>97.9</v>
          </cell>
          <cell r="Z22">
            <v>84.9</v>
          </cell>
          <cell r="AA22">
            <v>140.69999999999999</v>
          </cell>
        </row>
        <row r="23">
          <cell r="P23">
            <v>1055.2</v>
          </cell>
          <cell r="Q23">
            <v>1123.8</v>
          </cell>
          <cell r="R23">
            <v>1448.3</v>
          </cell>
          <cell r="S23">
            <v>1107.2</v>
          </cell>
          <cell r="T23">
            <v>1172.7</v>
          </cell>
          <cell r="U23">
            <v>1450.2</v>
          </cell>
          <cell r="V23">
            <v>1190.5999999999999</v>
          </cell>
          <cell r="W23">
            <v>1114.3</v>
          </cell>
          <cell r="X23">
            <v>1548.7</v>
          </cell>
          <cell r="Y23">
            <v>1215.2</v>
          </cell>
          <cell r="Z23">
            <v>1210.8</v>
          </cell>
          <cell r="AA23">
            <v>1869.1</v>
          </cell>
        </row>
        <row r="24">
          <cell r="P24">
            <v>350.6</v>
          </cell>
          <cell r="Q24">
            <v>58.1</v>
          </cell>
          <cell r="R24">
            <v>181.7</v>
          </cell>
          <cell r="S24">
            <v>80.8</v>
          </cell>
          <cell r="T24">
            <v>114.9</v>
          </cell>
          <cell r="U24">
            <v>1399.8</v>
          </cell>
          <cell r="V24">
            <v>66.599999999999994</v>
          </cell>
          <cell r="W24">
            <v>67.3</v>
          </cell>
          <cell r="X24">
            <v>37.9</v>
          </cell>
          <cell r="Y24">
            <v>71.900000000000006</v>
          </cell>
          <cell r="Z24">
            <v>96.8</v>
          </cell>
          <cell r="AA24">
            <v>295.89999999999998</v>
          </cell>
        </row>
        <row r="25">
          <cell r="P25">
            <v>139.80000000000001</v>
          </cell>
          <cell r="Q25">
            <v>154.19999999999999</v>
          </cell>
          <cell r="R25">
            <v>226.8</v>
          </cell>
          <cell r="S25">
            <v>157.6</v>
          </cell>
          <cell r="T25">
            <v>200.2</v>
          </cell>
          <cell r="U25">
            <v>199.1</v>
          </cell>
          <cell r="V25">
            <v>194.7</v>
          </cell>
          <cell r="W25">
            <v>146.30000000000001</v>
          </cell>
          <cell r="X25">
            <v>143.1</v>
          </cell>
          <cell r="Y25">
            <v>157</v>
          </cell>
          <cell r="Z25">
            <v>161.5</v>
          </cell>
          <cell r="AA25">
            <v>205.8</v>
          </cell>
        </row>
        <row r="28">
          <cell r="P28">
            <v>18118.900000000001</v>
          </cell>
          <cell r="Q28">
            <v>14379</v>
          </cell>
          <cell r="R28">
            <v>16312.1</v>
          </cell>
          <cell r="S28">
            <v>15940.7</v>
          </cell>
          <cell r="T28">
            <v>14605</v>
          </cell>
          <cell r="U28">
            <v>15586.4</v>
          </cell>
          <cell r="V28">
            <v>15449.8</v>
          </cell>
          <cell r="W28">
            <v>15381.7</v>
          </cell>
          <cell r="X28">
            <v>15633.3</v>
          </cell>
          <cell r="Y28">
            <v>14571.9</v>
          </cell>
          <cell r="Z28">
            <v>15237.7</v>
          </cell>
          <cell r="AA28">
            <v>17371.099999999999</v>
          </cell>
        </row>
        <row r="30">
          <cell r="P30">
            <v>3466.6</v>
          </cell>
          <cell r="Q30">
            <v>3527.9</v>
          </cell>
          <cell r="R30">
            <v>4490.5</v>
          </cell>
          <cell r="S30">
            <v>3583.4</v>
          </cell>
          <cell r="T30">
            <v>3922.8</v>
          </cell>
          <cell r="U30">
            <v>4263</v>
          </cell>
          <cell r="V30">
            <v>3776.1</v>
          </cell>
          <cell r="W30">
            <v>4543.5</v>
          </cell>
          <cell r="X30">
            <v>3762.2</v>
          </cell>
          <cell r="Y30">
            <v>3643.9</v>
          </cell>
          <cell r="Z30">
            <v>4783.8</v>
          </cell>
          <cell r="AA30">
            <v>3425</v>
          </cell>
        </row>
        <row r="31">
          <cell r="P31">
            <v>2410</v>
          </cell>
          <cell r="Q31">
            <v>2566</v>
          </cell>
          <cell r="R31">
            <v>3229.2</v>
          </cell>
          <cell r="S31">
            <v>2452.1</v>
          </cell>
          <cell r="T31">
            <v>2639.3</v>
          </cell>
          <cell r="U31">
            <v>2901.4</v>
          </cell>
          <cell r="V31">
            <v>2524.6</v>
          </cell>
          <cell r="W31">
            <v>3040.9</v>
          </cell>
          <cell r="X31">
            <v>2502.6</v>
          </cell>
          <cell r="Y31">
            <v>2489.9</v>
          </cell>
          <cell r="Z31">
            <v>2953.1</v>
          </cell>
          <cell r="AA31">
            <v>2516</v>
          </cell>
        </row>
        <row r="32">
          <cell r="P32">
            <v>1429.6</v>
          </cell>
          <cell r="Q32">
            <v>624.29999999999995</v>
          </cell>
          <cell r="R32">
            <v>724.7</v>
          </cell>
          <cell r="S32">
            <v>904.1</v>
          </cell>
          <cell r="T32">
            <v>956.1</v>
          </cell>
          <cell r="U32">
            <v>600.6</v>
          </cell>
          <cell r="V32">
            <v>672.2</v>
          </cell>
          <cell r="W32">
            <v>624.5</v>
          </cell>
          <cell r="X32">
            <v>712.6</v>
          </cell>
          <cell r="Y32">
            <v>708.7</v>
          </cell>
          <cell r="Z32">
            <v>595.1</v>
          </cell>
          <cell r="AA32">
            <v>1001.2</v>
          </cell>
        </row>
        <row r="33">
          <cell r="P33">
            <v>1903</v>
          </cell>
          <cell r="Q33">
            <v>1480</v>
          </cell>
          <cell r="R33">
            <v>1284.8</v>
          </cell>
          <cell r="S33">
            <v>1431.5</v>
          </cell>
          <cell r="T33">
            <v>1474.8</v>
          </cell>
          <cell r="U33">
            <v>1632.1</v>
          </cell>
          <cell r="V33">
            <v>1660.3</v>
          </cell>
          <cell r="W33">
            <v>1722.7</v>
          </cell>
          <cell r="X33">
            <v>1710.1</v>
          </cell>
          <cell r="Y33">
            <v>1591.4</v>
          </cell>
          <cell r="Z33">
            <v>1694.6</v>
          </cell>
          <cell r="AA33">
            <v>1707.4</v>
          </cell>
        </row>
        <row r="34">
          <cell r="P34">
            <v>50.1</v>
          </cell>
          <cell r="Q34">
            <v>55.3</v>
          </cell>
          <cell r="R34">
            <v>26.1</v>
          </cell>
          <cell r="S34">
            <v>40.6</v>
          </cell>
          <cell r="T34">
            <v>37.799999999999997</v>
          </cell>
          <cell r="U34">
            <v>41.3</v>
          </cell>
          <cell r="V34">
            <v>6</v>
          </cell>
          <cell r="W34">
            <v>28.8</v>
          </cell>
          <cell r="X34">
            <v>77.599999999999994</v>
          </cell>
          <cell r="Y34">
            <v>33.200000000000003</v>
          </cell>
          <cell r="Z34">
            <v>44</v>
          </cell>
          <cell r="AA34">
            <v>52.4</v>
          </cell>
        </row>
        <row r="35">
          <cell r="P35">
            <v>759</v>
          </cell>
          <cell r="Q35">
            <v>751</v>
          </cell>
          <cell r="R35">
            <v>728.5</v>
          </cell>
          <cell r="S35">
            <v>741.8</v>
          </cell>
          <cell r="T35">
            <v>745.5</v>
          </cell>
          <cell r="U35">
            <v>753.8</v>
          </cell>
          <cell r="V35">
            <v>752</v>
          </cell>
          <cell r="W35">
            <v>756.7</v>
          </cell>
          <cell r="X35">
            <v>758.1</v>
          </cell>
          <cell r="Y35">
            <v>761.5</v>
          </cell>
          <cell r="Z35">
            <v>770.6</v>
          </cell>
          <cell r="AA35">
            <v>757</v>
          </cell>
        </row>
        <row r="36">
          <cell r="P36">
            <v>897</v>
          </cell>
          <cell r="Q36">
            <v>726.7</v>
          </cell>
          <cell r="R36">
            <v>872.6</v>
          </cell>
          <cell r="S36">
            <v>966.8</v>
          </cell>
          <cell r="T36">
            <v>1111.5</v>
          </cell>
          <cell r="U36">
            <v>940.6</v>
          </cell>
          <cell r="V36">
            <v>1114.5999999999999</v>
          </cell>
          <cell r="W36">
            <v>1031.4000000000001</v>
          </cell>
          <cell r="X36">
            <v>1053.5</v>
          </cell>
          <cell r="Y36">
            <v>936.4</v>
          </cell>
          <cell r="Z36">
            <v>891.4</v>
          </cell>
          <cell r="AA36">
            <v>948.8</v>
          </cell>
        </row>
        <row r="37">
          <cell r="P37">
            <v>3.4</v>
          </cell>
          <cell r="Q37">
            <v>3.4</v>
          </cell>
          <cell r="R37">
            <v>6.8</v>
          </cell>
          <cell r="S37">
            <v>0</v>
          </cell>
          <cell r="T37">
            <v>4.2</v>
          </cell>
          <cell r="U37">
            <v>3.4</v>
          </cell>
          <cell r="V37">
            <v>0.2</v>
          </cell>
          <cell r="W37">
            <v>7.1</v>
          </cell>
          <cell r="X37">
            <v>0.6</v>
          </cell>
          <cell r="Y37">
            <v>3.4</v>
          </cell>
          <cell r="Z37">
            <v>0</v>
          </cell>
          <cell r="AA37">
            <v>0</v>
          </cell>
        </row>
        <row r="39">
          <cell r="P39">
            <v>1303.4000000000001</v>
          </cell>
          <cell r="Q39">
            <v>1503.3</v>
          </cell>
          <cell r="R39">
            <v>1846</v>
          </cell>
          <cell r="S39">
            <v>1442.8</v>
          </cell>
          <cell r="T39">
            <v>1791.6</v>
          </cell>
          <cell r="U39">
            <v>1555.1</v>
          </cell>
          <cell r="V39">
            <v>1569.5</v>
          </cell>
          <cell r="W39">
            <v>1580.2</v>
          </cell>
          <cell r="X39">
            <v>1802.6</v>
          </cell>
          <cell r="Y39">
            <v>1666.4</v>
          </cell>
          <cell r="Z39">
            <v>1631.2</v>
          </cell>
          <cell r="AA39">
            <v>1637.1</v>
          </cell>
        </row>
        <row r="40">
          <cell r="P40">
            <v>867.8</v>
          </cell>
          <cell r="Q40">
            <v>619.79999999999995</v>
          </cell>
          <cell r="R40">
            <v>79.900000000000006</v>
          </cell>
          <cell r="S40">
            <v>42</v>
          </cell>
          <cell r="T40">
            <v>47.2</v>
          </cell>
          <cell r="U40">
            <v>41.5</v>
          </cell>
          <cell r="V40">
            <v>41.9</v>
          </cell>
          <cell r="W40">
            <v>39.5</v>
          </cell>
          <cell r="X40">
            <v>40.5</v>
          </cell>
          <cell r="Y40">
            <v>87.8</v>
          </cell>
          <cell r="Z40">
            <v>312.39999999999998</v>
          </cell>
          <cell r="AA40">
            <v>545.20000000000005</v>
          </cell>
        </row>
        <row r="41">
          <cell r="P41">
            <v>90.2</v>
          </cell>
          <cell r="Q41">
            <v>90.1</v>
          </cell>
          <cell r="R41">
            <v>98</v>
          </cell>
          <cell r="S41">
            <v>97.7</v>
          </cell>
          <cell r="T41">
            <v>98.1</v>
          </cell>
          <cell r="U41">
            <v>99</v>
          </cell>
          <cell r="V41">
            <v>97.9</v>
          </cell>
          <cell r="W41">
            <v>98.4</v>
          </cell>
          <cell r="X41">
            <v>102.6</v>
          </cell>
          <cell r="Y41">
            <v>101.9</v>
          </cell>
          <cell r="Z41">
            <v>101.7</v>
          </cell>
          <cell r="AA41">
            <v>141.6</v>
          </cell>
        </row>
        <row r="42">
          <cell r="P42">
            <v>27.9</v>
          </cell>
          <cell r="Q42">
            <v>28</v>
          </cell>
          <cell r="R42">
            <v>30</v>
          </cell>
          <cell r="S42">
            <v>30.1</v>
          </cell>
          <cell r="T42">
            <v>30.2</v>
          </cell>
          <cell r="U42">
            <v>30.5</v>
          </cell>
          <cell r="V42">
            <v>30.3</v>
          </cell>
          <cell r="W42">
            <v>30.4</v>
          </cell>
          <cell r="X42">
            <v>31</v>
          </cell>
          <cell r="Y42">
            <v>41.7</v>
          </cell>
          <cell r="Z42">
            <v>32.799999999999997</v>
          </cell>
          <cell r="AA42">
            <v>49.2</v>
          </cell>
        </row>
        <row r="43">
          <cell r="P43">
            <v>167.7</v>
          </cell>
          <cell r="Q43">
            <v>84.4</v>
          </cell>
          <cell r="R43">
            <v>93.3</v>
          </cell>
          <cell r="S43">
            <v>85.2</v>
          </cell>
          <cell r="T43">
            <v>105.7</v>
          </cell>
          <cell r="U43">
            <v>90.8</v>
          </cell>
          <cell r="V43">
            <v>139.4</v>
          </cell>
          <cell r="W43">
            <v>139</v>
          </cell>
          <cell r="X43">
            <v>124.6</v>
          </cell>
          <cell r="Y43">
            <v>174.6</v>
          </cell>
          <cell r="Z43">
            <v>173.9</v>
          </cell>
          <cell r="AA43">
            <v>373</v>
          </cell>
        </row>
        <row r="45">
          <cell r="P45">
            <v>870</v>
          </cell>
          <cell r="Q45">
            <v>830.8</v>
          </cell>
          <cell r="R45">
            <v>812.8</v>
          </cell>
          <cell r="S45">
            <v>864.6</v>
          </cell>
          <cell r="T45">
            <v>779.4</v>
          </cell>
          <cell r="U45">
            <v>775.6</v>
          </cell>
          <cell r="V45">
            <v>854.7</v>
          </cell>
          <cell r="W45">
            <v>958.2</v>
          </cell>
          <cell r="X45">
            <v>837.3</v>
          </cell>
          <cell r="Y45">
            <v>651.20000000000005</v>
          </cell>
          <cell r="Z45">
            <v>700.7</v>
          </cell>
          <cell r="AA45">
            <v>749.2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P47">
            <v>90.4</v>
          </cell>
          <cell r="Q47">
            <v>106.1</v>
          </cell>
          <cell r="R47">
            <v>130</v>
          </cell>
          <cell r="S47">
            <v>100.9</v>
          </cell>
          <cell r="T47">
            <v>133</v>
          </cell>
          <cell r="U47">
            <v>112.8</v>
          </cell>
          <cell r="V47">
            <v>120.7</v>
          </cell>
          <cell r="W47">
            <v>114.6</v>
          </cell>
          <cell r="X47">
            <v>124.4</v>
          </cell>
          <cell r="Y47">
            <v>129.1</v>
          </cell>
          <cell r="Z47">
            <v>121.6</v>
          </cell>
          <cell r="AA47">
            <v>117.7</v>
          </cell>
        </row>
        <row r="48">
          <cell r="P48">
            <v>0.1</v>
          </cell>
          <cell r="Q48">
            <v>0.1</v>
          </cell>
          <cell r="R48">
            <v>0.5</v>
          </cell>
          <cell r="S48">
            <v>0.1</v>
          </cell>
          <cell r="T48">
            <v>0.6</v>
          </cell>
          <cell r="U48">
            <v>0.2</v>
          </cell>
          <cell r="V48">
            <v>0.3</v>
          </cell>
          <cell r="W48">
            <v>0.2</v>
          </cell>
          <cell r="X48">
            <v>0.2</v>
          </cell>
          <cell r="Y48">
            <v>0.4</v>
          </cell>
          <cell r="Z48">
            <v>0.1</v>
          </cell>
          <cell r="AA48">
            <v>0.1</v>
          </cell>
        </row>
        <row r="51">
          <cell r="P51">
            <v>0.1</v>
          </cell>
          <cell r="Q51">
            <v>0.1</v>
          </cell>
          <cell r="R51">
            <v>0.2</v>
          </cell>
          <cell r="S51">
            <v>1.6</v>
          </cell>
          <cell r="T51">
            <v>0.1</v>
          </cell>
          <cell r="U51">
            <v>0.2</v>
          </cell>
          <cell r="V51">
            <v>0.1</v>
          </cell>
          <cell r="W51">
            <v>0</v>
          </cell>
          <cell r="X51">
            <v>1.6</v>
          </cell>
          <cell r="Y51">
            <v>0.1</v>
          </cell>
          <cell r="Z51">
            <v>0.2</v>
          </cell>
          <cell r="AA51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P54">
            <v>379.2</v>
          </cell>
          <cell r="Q54">
            <v>499.6</v>
          </cell>
          <cell r="R54">
            <v>435.7</v>
          </cell>
          <cell r="S54">
            <v>487.8</v>
          </cell>
          <cell r="T54">
            <v>403.4</v>
          </cell>
          <cell r="U54">
            <v>390.7</v>
          </cell>
          <cell r="V54">
            <v>404.7</v>
          </cell>
          <cell r="W54">
            <v>400.1</v>
          </cell>
          <cell r="X54">
            <v>382.3</v>
          </cell>
          <cell r="Y54">
            <v>361.7</v>
          </cell>
          <cell r="Z54">
            <v>382.3</v>
          </cell>
          <cell r="AA54">
            <v>435.1</v>
          </cell>
        </row>
        <row r="55">
          <cell r="P55">
            <v>2.6</v>
          </cell>
          <cell r="Q55">
            <v>2.5</v>
          </cell>
          <cell r="R55">
            <v>3.1</v>
          </cell>
          <cell r="S55">
            <v>2.2999999999999998</v>
          </cell>
          <cell r="T55">
            <v>2.6</v>
          </cell>
          <cell r="U55">
            <v>2.5</v>
          </cell>
          <cell r="V55">
            <v>2.5</v>
          </cell>
          <cell r="W55">
            <v>2.4</v>
          </cell>
          <cell r="X55">
            <v>2.5</v>
          </cell>
          <cell r="Y55">
            <v>2.6</v>
          </cell>
          <cell r="Z55">
            <v>2.4</v>
          </cell>
          <cell r="AA55">
            <v>2</v>
          </cell>
        </row>
        <row r="56">
          <cell r="P56">
            <v>3.8</v>
          </cell>
          <cell r="Q56">
            <v>4</v>
          </cell>
          <cell r="R56">
            <v>4.9000000000000004</v>
          </cell>
          <cell r="S56">
            <v>3.2</v>
          </cell>
          <cell r="T56">
            <v>4.8</v>
          </cell>
          <cell r="U56">
            <v>3.7</v>
          </cell>
          <cell r="V56">
            <v>4.3</v>
          </cell>
          <cell r="W56">
            <v>3.9</v>
          </cell>
          <cell r="X56">
            <v>3.6</v>
          </cell>
          <cell r="Y56">
            <v>4.5</v>
          </cell>
          <cell r="Z56">
            <v>3.4</v>
          </cell>
          <cell r="AA56">
            <v>3.3</v>
          </cell>
        </row>
        <row r="60"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0.4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P61">
            <v>0</v>
          </cell>
          <cell r="Q61">
            <v>0.1</v>
          </cell>
          <cell r="R61">
            <v>0</v>
          </cell>
          <cell r="S61">
            <v>0</v>
          </cell>
          <cell r="T61">
            <v>0.3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P62">
            <v>7.1</v>
          </cell>
          <cell r="Q62">
            <v>9.6</v>
          </cell>
          <cell r="R62">
            <v>24.2</v>
          </cell>
          <cell r="S62">
            <v>24</v>
          </cell>
          <cell r="T62">
            <v>20.9</v>
          </cell>
          <cell r="U62">
            <v>16.100000000000001</v>
          </cell>
          <cell r="V62">
            <v>20.6</v>
          </cell>
          <cell r="W62">
            <v>41.3</v>
          </cell>
          <cell r="X62">
            <v>35.9</v>
          </cell>
          <cell r="Y62">
            <v>54.7</v>
          </cell>
          <cell r="Z62">
            <v>65.7</v>
          </cell>
          <cell r="AA62">
            <v>161.9</v>
          </cell>
        </row>
        <row r="63">
          <cell r="P63">
            <v>750.4</v>
          </cell>
          <cell r="Q63">
            <v>742.1</v>
          </cell>
          <cell r="R63">
            <v>918.80000000000007</v>
          </cell>
          <cell r="S63">
            <v>897.5</v>
          </cell>
          <cell r="T63">
            <v>668.9</v>
          </cell>
          <cell r="U63">
            <v>951.3</v>
          </cell>
          <cell r="V63">
            <v>695.7</v>
          </cell>
          <cell r="W63">
            <v>885.80000000000007</v>
          </cell>
          <cell r="X63">
            <v>764.7</v>
          </cell>
          <cell r="Y63">
            <v>756.4</v>
          </cell>
          <cell r="Z63">
            <v>1194.3</v>
          </cell>
          <cell r="AA63">
            <v>4166.6000000000004</v>
          </cell>
        </row>
        <row r="64">
          <cell r="P64">
            <v>745.1</v>
          </cell>
          <cell r="Q64">
            <v>737.5</v>
          </cell>
          <cell r="R64">
            <v>913.2</v>
          </cell>
          <cell r="S64">
            <v>726.3</v>
          </cell>
          <cell r="T64">
            <v>661.8</v>
          </cell>
          <cell r="U64">
            <v>946.5</v>
          </cell>
          <cell r="V64">
            <v>691.5</v>
          </cell>
          <cell r="W64">
            <v>881.6</v>
          </cell>
          <cell r="X64">
            <v>760.5</v>
          </cell>
          <cell r="Y64">
            <v>753.8</v>
          </cell>
          <cell r="Z64">
            <v>879.9</v>
          </cell>
          <cell r="AA64">
            <v>829.7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5FF81-B819-46E8-A547-62B1C03CDCAD}">
  <dimension ref="A1:FO384"/>
  <sheetViews>
    <sheetView showGridLines="0" topLeftCell="D58" zoomScaleNormal="100" workbookViewId="0">
      <selection activeCell="S73" sqref="S73:X79"/>
    </sheetView>
  </sheetViews>
  <sheetFormatPr baseColWidth="10" defaultColWidth="11.42578125" defaultRowHeight="12.75"/>
  <cols>
    <col min="1" max="1" width="0.85546875" customWidth="1"/>
    <col min="2" max="2" width="75" customWidth="1"/>
    <col min="3" max="8" width="10.7109375" customWidth="1"/>
    <col min="9" max="9" width="11.140625" bestFit="1" customWidth="1"/>
    <col min="10" max="10" width="10.7109375" customWidth="1"/>
    <col min="11" max="11" width="13.42578125" bestFit="1" customWidth="1"/>
    <col min="12" max="13" width="13.42578125" customWidth="1"/>
    <col min="14" max="14" width="13.7109375" customWidth="1"/>
    <col min="15" max="15" width="12.28515625" style="69" customWidth="1"/>
    <col min="16" max="16" width="11.7109375" style="69" customWidth="1"/>
    <col min="17" max="17" width="12.5703125" style="69" customWidth="1"/>
    <col min="18" max="19" width="15" style="69" bestFit="1" customWidth="1"/>
    <col min="20" max="20" width="14.85546875" style="69" bestFit="1" customWidth="1"/>
    <col min="21" max="21" width="14.28515625" style="69" bestFit="1" customWidth="1"/>
    <col min="22" max="22" width="12" style="69" customWidth="1"/>
    <col min="23" max="23" width="12.42578125" style="69" customWidth="1"/>
    <col min="24" max="24" width="13.140625" style="69" customWidth="1"/>
    <col min="25" max="26" width="15.140625" style="69" customWidth="1"/>
    <col min="27" max="27" width="14.28515625" style="69" customWidth="1"/>
    <col min="28" max="28" width="13.28515625" customWidth="1"/>
    <col min="29" max="29" width="12.140625" bestFit="1" customWidth="1"/>
    <col min="30" max="30" width="11.5703125" customWidth="1"/>
    <col min="31" max="31" width="17.5703125" bestFit="1" customWidth="1"/>
  </cols>
  <sheetData>
    <row r="1" spans="2:30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</row>
    <row r="2" spans="2:30" ht="15.7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2:30" ht="1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</row>
    <row r="4" spans="2:30" ht="18" customHeight="1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30" ht="15.75" customHeight="1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14.2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0" ht="20.25" customHeight="1">
      <c r="B7" s="10" t="s">
        <v>4</v>
      </c>
      <c r="C7" s="11">
        <v>2022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">
        <v>2022</v>
      </c>
      <c r="P7" s="11">
        <v>2023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0">
        <v>2023</v>
      </c>
      <c r="AC7" s="13" t="s">
        <v>5</v>
      </c>
      <c r="AD7" s="14"/>
    </row>
    <row r="8" spans="2:30" ht="24" customHeight="1">
      <c r="B8" s="1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  <c r="O8" s="15"/>
      <c r="P8" s="16" t="s">
        <v>6</v>
      </c>
      <c r="Q8" s="16" t="s">
        <v>7</v>
      </c>
      <c r="R8" s="16" t="s">
        <v>8</v>
      </c>
      <c r="S8" s="16" t="s">
        <v>9</v>
      </c>
      <c r="T8" s="16" t="s">
        <v>10</v>
      </c>
      <c r="U8" s="16" t="s">
        <v>11</v>
      </c>
      <c r="V8" s="16" t="s">
        <v>12</v>
      </c>
      <c r="W8" s="16" t="s">
        <v>13</v>
      </c>
      <c r="X8" s="16" t="s">
        <v>14</v>
      </c>
      <c r="Y8" s="16" t="s">
        <v>15</v>
      </c>
      <c r="Z8" s="16" t="s">
        <v>16</v>
      </c>
      <c r="AA8" s="16" t="s">
        <v>17</v>
      </c>
      <c r="AB8" s="15"/>
      <c r="AC8" s="16" t="s">
        <v>18</v>
      </c>
      <c r="AD8" s="17" t="s">
        <v>19</v>
      </c>
    </row>
    <row r="9" spans="2:30" ht="18" customHeight="1">
      <c r="B9" s="18" t="s">
        <v>20</v>
      </c>
      <c r="C9" s="19">
        <f>+C10+C49+C57</f>
        <v>57187.899999999987</v>
      </c>
      <c r="D9" s="19">
        <f t="shared" ref="D9:AB9" si="0">+D10+D49+D57</f>
        <v>45286.1</v>
      </c>
      <c r="E9" s="19">
        <f t="shared" si="0"/>
        <v>49563.899999999994</v>
      </c>
      <c r="F9" s="19">
        <f t="shared" si="0"/>
        <v>68198.900000000009</v>
      </c>
      <c r="G9" s="19">
        <f t="shared" si="0"/>
        <v>62484.1</v>
      </c>
      <c r="H9" s="19">
        <f t="shared" si="0"/>
        <v>52766.7</v>
      </c>
      <c r="I9" s="19">
        <f t="shared" si="0"/>
        <v>54421.4</v>
      </c>
      <c r="J9" s="19">
        <f t="shared" si="0"/>
        <v>49882.7</v>
      </c>
      <c r="K9" s="19">
        <f t="shared" si="0"/>
        <v>54245.999999999993</v>
      </c>
      <c r="L9" s="19">
        <f t="shared" si="0"/>
        <v>54314</v>
      </c>
      <c r="M9" s="19">
        <f t="shared" si="0"/>
        <v>50125.2</v>
      </c>
      <c r="N9" s="19">
        <f t="shared" si="0"/>
        <v>58342.700000000004</v>
      </c>
      <c r="O9" s="19">
        <f t="shared" si="0"/>
        <v>656819.6</v>
      </c>
      <c r="P9" s="19">
        <f t="shared" si="0"/>
        <v>65716.5</v>
      </c>
      <c r="Q9" s="19">
        <f t="shared" si="0"/>
        <v>52816.4</v>
      </c>
      <c r="R9" s="19">
        <f t="shared" si="0"/>
        <v>60596.4</v>
      </c>
      <c r="S9" s="19">
        <f t="shared" si="0"/>
        <v>74290.8</v>
      </c>
      <c r="T9" s="19">
        <f t="shared" si="0"/>
        <v>68628.2</v>
      </c>
      <c r="U9" s="19">
        <f t="shared" si="0"/>
        <v>70971.899999999994</v>
      </c>
      <c r="V9" s="19">
        <f t="shared" si="0"/>
        <v>72338.900000000009</v>
      </c>
      <c r="W9" s="19">
        <f t="shared" si="0"/>
        <v>57335.1</v>
      </c>
      <c r="X9" s="19">
        <f t="shared" si="0"/>
        <v>58946.899999999994</v>
      </c>
      <c r="Y9" s="19">
        <f t="shared" si="0"/>
        <v>59238.499999999993</v>
      </c>
      <c r="Z9" s="19">
        <f t="shared" si="0"/>
        <v>61006.100000000006</v>
      </c>
      <c r="AA9" s="19">
        <f t="shared" si="0"/>
        <v>65022.299999999988</v>
      </c>
      <c r="AB9" s="19">
        <f t="shared" si="0"/>
        <v>766908.00000000012</v>
      </c>
      <c r="AC9" s="19">
        <f t="shared" ref="AC9:AC71" si="1">+AB9-O9</f>
        <v>110088.40000000014</v>
      </c>
      <c r="AD9" s="19">
        <f t="shared" ref="AD9:AD51" si="2">+AC9/O9*100</f>
        <v>16.760827478351764</v>
      </c>
    </row>
    <row r="10" spans="2:30" ht="18" customHeight="1">
      <c r="B10" s="20" t="s">
        <v>21</v>
      </c>
      <c r="C10" s="21">
        <f>+C11+C16+C26+C44+C47+C48</f>
        <v>55946.19999999999</v>
      </c>
      <c r="D10" s="21">
        <f t="shared" ref="D10:AB10" si="3">+D11+D16+D26+D44+D47+D48</f>
        <v>44023.1</v>
      </c>
      <c r="E10" s="21">
        <f t="shared" si="3"/>
        <v>48224.899999999994</v>
      </c>
      <c r="F10" s="21">
        <f t="shared" si="3"/>
        <v>66996.700000000012</v>
      </c>
      <c r="G10" s="21">
        <f t="shared" si="3"/>
        <v>61362.6</v>
      </c>
      <c r="H10" s="21">
        <f t="shared" si="3"/>
        <v>51451.6</v>
      </c>
      <c r="I10" s="21">
        <f t="shared" si="3"/>
        <v>53350</v>
      </c>
      <c r="J10" s="21">
        <f t="shared" si="3"/>
        <v>48792.1</v>
      </c>
      <c r="K10" s="21">
        <f t="shared" si="3"/>
        <v>53045.7</v>
      </c>
      <c r="L10" s="21">
        <f t="shared" si="3"/>
        <v>53151</v>
      </c>
      <c r="M10" s="21">
        <f t="shared" si="3"/>
        <v>49210.6</v>
      </c>
      <c r="N10" s="21">
        <f t="shared" si="3"/>
        <v>57028.100000000006</v>
      </c>
      <c r="O10" s="21">
        <f t="shared" si="3"/>
        <v>642582.6</v>
      </c>
      <c r="P10" s="21">
        <f t="shared" si="3"/>
        <v>64573.3</v>
      </c>
      <c r="Q10" s="21">
        <f t="shared" si="3"/>
        <v>51558.400000000001</v>
      </c>
      <c r="R10" s="21">
        <f t="shared" si="3"/>
        <v>59209.5</v>
      </c>
      <c r="S10" s="21">
        <f t="shared" si="3"/>
        <v>72874.400000000009</v>
      </c>
      <c r="T10" s="21">
        <f t="shared" si="3"/>
        <v>67526.8</v>
      </c>
      <c r="U10" s="21">
        <f t="shared" si="3"/>
        <v>69607.399999999994</v>
      </c>
      <c r="V10" s="21">
        <f t="shared" si="3"/>
        <v>71211</v>
      </c>
      <c r="W10" s="21">
        <f t="shared" si="3"/>
        <v>56001.599999999999</v>
      </c>
      <c r="X10" s="21">
        <f t="shared" si="3"/>
        <v>57756.299999999996</v>
      </c>
      <c r="Y10" s="21">
        <f t="shared" si="3"/>
        <v>58058.499999999993</v>
      </c>
      <c r="Z10" s="21">
        <f t="shared" si="3"/>
        <v>59357.8</v>
      </c>
      <c r="AA10" s="21">
        <f t="shared" si="3"/>
        <v>60253.399999999987</v>
      </c>
      <c r="AB10" s="21">
        <f t="shared" si="3"/>
        <v>747988.4</v>
      </c>
      <c r="AC10" s="21">
        <f t="shared" si="1"/>
        <v>105405.80000000005</v>
      </c>
      <c r="AD10" s="21">
        <f t="shared" si="2"/>
        <v>16.403463150107093</v>
      </c>
    </row>
    <row r="11" spans="2:30" ht="18" customHeight="1">
      <c r="B11" s="20" t="s">
        <v>22</v>
      </c>
      <c r="C11" s="21">
        <f t="shared" ref="C11:P11" si="4">SUM(C12:C15)</f>
        <v>24882.1</v>
      </c>
      <c r="D11" s="21">
        <f t="shared" si="4"/>
        <v>16246.9</v>
      </c>
      <c r="E11" s="21">
        <f t="shared" si="4"/>
        <v>18065.7</v>
      </c>
      <c r="F11" s="21">
        <f t="shared" si="4"/>
        <v>36171.399999999994</v>
      </c>
      <c r="G11" s="21">
        <f t="shared" si="4"/>
        <v>30998.699999999997</v>
      </c>
      <c r="H11" s="21">
        <f t="shared" si="4"/>
        <v>21322.1</v>
      </c>
      <c r="I11" s="21">
        <f t="shared" si="4"/>
        <v>24440.600000000002</v>
      </c>
      <c r="J11" s="21">
        <f t="shared" ref="J11:M11" si="5">SUM(J12:J15)</f>
        <v>19683.7</v>
      </c>
      <c r="K11" s="21">
        <f t="shared" si="5"/>
        <v>21864.7</v>
      </c>
      <c r="L11" s="21">
        <f t="shared" si="5"/>
        <v>22527</v>
      </c>
      <c r="M11" s="21">
        <f t="shared" si="5"/>
        <v>20210.099999999999</v>
      </c>
      <c r="N11" s="21">
        <f t="shared" si="4"/>
        <v>22089.200000000001</v>
      </c>
      <c r="O11" s="21">
        <f t="shared" si="4"/>
        <v>278502.2</v>
      </c>
      <c r="P11" s="21">
        <f t="shared" si="4"/>
        <v>29225</v>
      </c>
      <c r="Q11" s="21">
        <f t="shared" ref="Q11:AB11" si="6">SUM(Q12:Q15)</f>
        <v>21052.799999999999</v>
      </c>
      <c r="R11" s="21">
        <f t="shared" si="6"/>
        <v>22967.1</v>
      </c>
      <c r="S11" s="21">
        <f t="shared" si="6"/>
        <v>39509.100000000006</v>
      </c>
      <c r="T11" s="21">
        <f t="shared" si="6"/>
        <v>34079.699999999997</v>
      </c>
      <c r="U11" s="21">
        <f t="shared" si="6"/>
        <v>35324.299999999996</v>
      </c>
      <c r="V11" s="21">
        <f t="shared" si="6"/>
        <v>38983.5</v>
      </c>
      <c r="W11" s="21">
        <f t="shared" si="6"/>
        <v>22772.400000000001</v>
      </c>
      <c r="X11" s="21">
        <f t="shared" si="6"/>
        <v>23816.3</v>
      </c>
      <c r="Y11" s="21">
        <f t="shared" si="6"/>
        <v>24315.3</v>
      </c>
      <c r="Z11" s="21">
        <f t="shared" si="6"/>
        <v>25934.2</v>
      </c>
      <c r="AA11" s="21">
        <f t="shared" si="6"/>
        <v>24254.399999999998</v>
      </c>
      <c r="AB11" s="21">
        <f t="shared" si="6"/>
        <v>342234.1</v>
      </c>
      <c r="AC11" s="21">
        <f t="shared" si="1"/>
        <v>63731.899999999965</v>
      </c>
      <c r="AD11" s="21">
        <f t="shared" si="2"/>
        <v>22.883804867609651</v>
      </c>
    </row>
    <row r="12" spans="2:30" ht="18" customHeight="1">
      <c r="B12" s="22" t="s">
        <v>23</v>
      </c>
      <c r="C12" s="23">
        <f>+[1]PP!C11</f>
        <v>8213.4</v>
      </c>
      <c r="D12" s="23">
        <f>+[1]PP!D11</f>
        <v>6823.7</v>
      </c>
      <c r="E12" s="23">
        <f>+[1]PP!E11</f>
        <v>7665.4</v>
      </c>
      <c r="F12" s="23">
        <f>+[1]PP!F11</f>
        <v>7677.4</v>
      </c>
      <c r="G12" s="23">
        <f>+[1]PP!G11</f>
        <v>8262.4</v>
      </c>
      <c r="H12" s="23">
        <f>+[1]PP!H11</f>
        <v>6881.5</v>
      </c>
      <c r="I12" s="23">
        <f>+[1]PP!I11</f>
        <v>5893.1</v>
      </c>
      <c r="J12" s="23">
        <f>+[1]PP!J11</f>
        <v>6865.2</v>
      </c>
      <c r="K12" s="23">
        <f>+[1]PP!K11</f>
        <v>7789</v>
      </c>
      <c r="L12" s="23">
        <f>+[1]PP!L11</f>
        <v>6428.4</v>
      </c>
      <c r="M12" s="23">
        <f>+[1]PP!M11</f>
        <v>6916.1</v>
      </c>
      <c r="N12" s="23">
        <f>+[1]PP!N11</f>
        <v>7784.1</v>
      </c>
      <c r="O12" s="23">
        <f>SUM(C12:N12)</f>
        <v>87199.700000000012</v>
      </c>
      <c r="P12" s="23">
        <f>+[1]PP!P11</f>
        <v>10101.6</v>
      </c>
      <c r="Q12" s="23">
        <f>+[1]PP!Q11</f>
        <v>8585.1</v>
      </c>
      <c r="R12" s="23">
        <f>+[1]PP!R11</f>
        <v>9046.2000000000007</v>
      </c>
      <c r="S12" s="23">
        <f>+[1]PP!S11</f>
        <v>8895.6</v>
      </c>
      <c r="T12" s="23">
        <f>+[1]PP!T11</f>
        <v>9912.6</v>
      </c>
      <c r="U12" s="23">
        <f>+[1]PP!U11</f>
        <v>7929.1</v>
      </c>
      <c r="V12" s="23">
        <f>+[1]PP!V11</f>
        <v>7446.9</v>
      </c>
      <c r="W12" s="23">
        <f>+[1]PP!W11</f>
        <v>7885.7</v>
      </c>
      <c r="X12" s="23">
        <f>+[1]PP!X11</f>
        <v>7842.3</v>
      </c>
      <c r="Y12" s="23">
        <f>+[1]PP!Y11</f>
        <v>7744.4</v>
      </c>
      <c r="Z12" s="23">
        <f>+[1]PP!Z11</f>
        <v>8250.6</v>
      </c>
      <c r="AA12" s="23">
        <f>+[1]PP!AA11</f>
        <v>9510.1</v>
      </c>
      <c r="AB12" s="23">
        <f>SUM(P12:AA12)</f>
        <v>103150.20000000001</v>
      </c>
      <c r="AC12" s="23">
        <f t="shared" si="1"/>
        <v>15950.5</v>
      </c>
      <c r="AD12" s="23">
        <f t="shared" si="2"/>
        <v>18.291920729085078</v>
      </c>
    </row>
    <row r="13" spans="2:30" ht="18" customHeight="1">
      <c r="B13" s="22" t="s">
        <v>24</v>
      </c>
      <c r="C13" s="23">
        <f>+[1]PP!C12</f>
        <v>10863.5</v>
      </c>
      <c r="D13" s="23">
        <f>+[1]PP!D12</f>
        <v>6754.3</v>
      </c>
      <c r="E13" s="23">
        <f>+[1]PP!E12</f>
        <v>7280.6</v>
      </c>
      <c r="F13" s="23">
        <f>+[1]PP!F12</f>
        <v>24162.1</v>
      </c>
      <c r="G13" s="23">
        <f>+[1]PP!G12</f>
        <v>18167.7</v>
      </c>
      <c r="H13" s="23">
        <f>+[1]PP!H12</f>
        <v>9882.7000000000007</v>
      </c>
      <c r="I13" s="23">
        <f>+[1]PP!I12</f>
        <v>13510.8</v>
      </c>
      <c r="J13" s="23">
        <f>+[1]PP!J12</f>
        <v>9376.2000000000007</v>
      </c>
      <c r="K13" s="23">
        <f>+[1]PP!K12</f>
        <v>9413.7999999999993</v>
      </c>
      <c r="L13" s="23">
        <f>+[1]PP!L12</f>
        <v>12478</v>
      </c>
      <c r="M13" s="23">
        <f>+[1]PP!M12</f>
        <v>9433.2999999999993</v>
      </c>
      <c r="N13" s="23">
        <f>+[1]PP!N12</f>
        <v>9561.2999999999993</v>
      </c>
      <c r="O13" s="23">
        <f>SUM(C13:N13)</f>
        <v>140884.29999999999</v>
      </c>
      <c r="P13" s="23">
        <f>+[1]PP!P12</f>
        <v>12514</v>
      </c>
      <c r="Q13" s="23">
        <f>+[1]PP!Q12</f>
        <v>9348.4</v>
      </c>
      <c r="R13" s="23">
        <f>+[1]PP!R12</f>
        <v>9907.2000000000007</v>
      </c>
      <c r="S13" s="23">
        <f>+[1]PP!S12</f>
        <v>25353.7</v>
      </c>
      <c r="T13" s="23">
        <f>+[1]PP!T12</f>
        <v>16932.3</v>
      </c>
      <c r="U13" s="23">
        <f>+[1]PP!U12</f>
        <v>22657.599999999999</v>
      </c>
      <c r="V13" s="23">
        <f>+[1]PP!V12</f>
        <v>26942.3</v>
      </c>
      <c r="W13" s="23">
        <f>+[1]PP!W12</f>
        <v>10794.6</v>
      </c>
      <c r="X13" s="23">
        <f>+[1]PP!X12</f>
        <v>11291.5</v>
      </c>
      <c r="Y13" s="23">
        <f>+[1]PP!Y12</f>
        <v>11978.1</v>
      </c>
      <c r="Z13" s="23">
        <f>+[1]PP!Z12</f>
        <v>13055.8</v>
      </c>
      <c r="AA13" s="23">
        <f>+[1]PP!AA12</f>
        <v>9299.9</v>
      </c>
      <c r="AB13" s="23">
        <f>SUM(P13:AA13)</f>
        <v>180075.4</v>
      </c>
      <c r="AC13" s="23">
        <f t="shared" si="1"/>
        <v>39191.100000000006</v>
      </c>
      <c r="AD13" s="23">
        <f t="shared" si="2"/>
        <v>27.817932871157403</v>
      </c>
    </row>
    <row r="14" spans="2:30" ht="18" customHeight="1">
      <c r="B14" s="22" t="s">
        <v>25</v>
      </c>
      <c r="C14" s="23">
        <f>+[1]PP!C13</f>
        <v>5706.1</v>
      </c>
      <c r="D14" s="23">
        <f>+[1]PP!D13</f>
        <v>2498.9</v>
      </c>
      <c r="E14" s="23">
        <f>+[1]PP!E13</f>
        <v>2986.7</v>
      </c>
      <c r="F14" s="23">
        <f>+[1]PP!F13</f>
        <v>4221.2</v>
      </c>
      <c r="G14" s="23">
        <f>+[1]PP!G13</f>
        <v>4423.3</v>
      </c>
      <c r="H14" s="23">
        <f>+[1]PP!H13</f>
        <v>4380.8</v>
      </c>
      <c r="I14" s="23">
        <f>+[1]PP!I13</f>
        <v>4877.7</v>
      </c>
      <c r="J14" s="23">
        <f>+[1]PP!J13</f>
        <v>3242.5</v>
      </c>
      <c r="K14" s="23">
        <f>+[1]PP!K13</f>
        <v>4514</v>
      </c>
      <c r="L14" s="23">
        <f>+[1]PP!L13</f>
        <v>3424.5</v>
      </c>
      <c r="M14" s="23">
        <f>+[1]PP!M13</f>
        <v>3722.4</v>
      </c>
      <c r="N14" s="23">
        <f>+[1]PP!N13</f>
        <v>4382.2</v>
      </c>
      <c r="O14" s="23">
        <f>SUM(C14:N14)</f>
        <v>48380.299999999996</v>
      </c>
      <c r="P14" s="23">
        <f>+[1]PP!P13</f>
        <v>6473.7</v>
      </c>
      <c r="Q14" s="23">
        <f>+[1]PP!Q13</f>
        <v>3005.7</v>
      </c>
      <c r="R14" s="23">
        <f>+[1]PP!R13</f>
        <v>3881.6</v>
      </c>
      <c r="S14" s="23">
        <f>+[1]PP!S13</f>
        <v>5126.3999999999996</v>
      </c>
      <c r="T14" s="23">
        <f>+[1]PP!T13</f>
        <v>7004.1</v>
      </c>
      <c r="U14" s="23">
        <f>+[1]PP!U13</f>
        <v>4567.5</v>
      </c>
      <c r="V14" s="23">
        <f>+[1]PP!V13</f>
        <v>4365.3</v>
      </c>
      <c r="W14" s="23">
        <f>+[1]PP!W13</f>
        <v>3898.9</v>
      </c>
      <c r="X14" s="23">
        <f>+[1]PP!X13</f>
        <v>4504.8</v>
      </c>
      <c r="Y14" s="23">
        <f>+[1]PP!Y13</f>
        <v>4319.8</v>
      </c>
      <c r="Z14" s="23">
        <f>+[1]PP!Z13</f>
        <v>4440.1000000000004</v>
      </c>
      <c r="AA14" s="23">
        <f>+[1]PP!AA13</f>
        <v>5159.8</v>
      </c>
      <c r="AB14" s="23">
        <f>SUM(P14:AA14)</f>
        <v>56747.700000000012</v>
      </c>
      <c r="AC14" s="23">
        <f t="shared" si="1"/>
        <v>8367.400000000016</v>
      </c>
      <c r="AD14" s="23">
        <f t="shared" si="2"/>
        <v>17.29505604553923</v>
      </c>
    </row>
    <row r="15" spans="2:30" ht="18" customHeight="1">
      <c r="B15" s="22" t="s">
        <v>26</v>
      </c>
      <c r="C15" s="23">
        <f>+[1]PP!C14</f>
        <v>99.1</v>
      </c>
      <c r="D15" s="23">
        <f>+[1]PP!D14</f>
        <v>170</v>
      </c>
      <c r="E15" s="23">
        <f>+[1]PP!E14</f>
        <v>133</v>
      </c>
      <c r="F15" s="23">
        <f>+[1]PP!F14</f>
        <v>110.7</v>
      </c>
      <c r="G15" s="23">
        <f>+[1]PP!G14</f>
        <v>145.30000000000001</v>
      </c>
      <c r="H15" s="23">
        <f>+[1]PP!H14</f>
        <v>177.1</v>
      </c>
      <c r="I15" s="23">
        <f>+[1]PP!I14</f>
        <v>159</v>
      </c>
      <c r="J15" s="23">
        <f>+[1]PP!J14</f>
        <v>199.8</v>
      </c>
      <c r="K15" s="23">
        <f>+[1]PP!K14</f>
        <v>147.9</v>
      </c>
      <c r="L15" s="23">
        <f>+[1]PP!L14</f>
        <v>196.1</v>
      </c>
      <c r="M15" s="23">
        <f>+[1]PP!M14</f>
        <v>138.30000000000001</v>
      </c>
      <c r="N15" s="23">
        <f>+[1]PP!N14</f>
        <v>361.6</v>
      </c>
      <c r="O15" s="23">
        <f>SUM(C15:N15)</f>
        <v>2037.9</v>
      </c>
      <c r="P15" s="23">
        <f>+[1]PP!P14</f>
        <v>135.69999999999999</v>
      </c>
      <c r="Q15" s="23">
        <f>+[1]PP!Q14</f>
        <v>113.6</v>
      </c>
      <c r="R15" s="23">
        <f>+[1]PP!R14</f>
        <v>132.1</v>
      </c>
      <c r="S15" s="23">
        <f>+[1]PP!S14</f>
        <v>133.4</v>
      </c>
      <c r="T15" s="23">
        <f>+[1]PP!T14</f>
        <v>230.7</v>
      </c>
      <c r="U15" s="23">
        <f>+[1]PP!U14</f>
        <v>170.1</v>
      </c>
      <c r="V15" s="23">
        <f>+[1]PP!V14</f>
        <v>229</v>
      </c>
      <c r="W15" s="23">
        <f>+[1]PP!W14</f>
        <v>193.2</v>
      </c>
      <c r="X15" s="23">
        <f>+[1]PP!X14</f>
        <v>177.7</v>
      </c>
      <c r="Y15" s="23">
        <f>+[1]PP!Y14</f>
        <v>273</v>
      </c>
      <c r="Z15" s="23">
        <f>+[1]PP!Z14</f>
        <v>187.7</v>
      </c>
      <c r="AA15" s="23">
        <f>+[1]PP!AA14</f>
        <v>284.60000000000002</v>
      </c>
      <c r="AB15" s="23">
        <f>SUM(P15:AA15)</f>
        <v>2260.8000000000002</v>
      </c>
      <c r="AC15" s="23">
        <f t="shared" si="1"/>
        <v>222.90000000000009</v>
      </c>
      <c r="AD15" s="23">
        <f t="shared" si="2"/>
        <v>10.937730016193143</v>
      </c>
    </row>
    <row r="16" spans="2:30" ht="18" customHeight="1">
      <c r="B16" s="20" t="s">
        <v>27</v>
      </c>
      <c r="C16" s="21">
        <f>+C17+C25</f>
        <v>2422.7999999999997</v>
      </c>
      <c r="D16" s="21">
        <f t="shared" ref="D16:AB16" si="7">+D17+D25</f>
        <v>3160.1</v>
      </c>
      <c r="E16" s="21">
        <f t="shared" si="7"/>
        <v>4727</v>
      </c>
      <c r="F16" s="21">
        <f t="shared" si="7"/>
        <v>4715.4000000000005</v>
      </c>
      <c r="G16" s="21">
        <f t="shared" si="7"/>
        <v>4823.7000000000007</v>
      </c>
      <c r="H16" s="21">
        <f t="shared" si="7"/>
        <v>3340.1000000000004</v>
      </c>
      <c r="I16" s="21">
        <f t="shared" si="7"/>
        <v>3396.4999999999995</v>
      </c>
      <c r="J16" s="21">
        <f t="shared" si="7"/>
        <v>3441.1</v>
      </c>
      <c r="K16" s="21">
        <f t="shared" si="7"/>
        <v>4491.8999999999996</v>
      </c>
      <c r="L16" s="21">
        <f t="shared" si="7"/>
        <v>5624.0000000000009</v>
      </c>
      <c r="M16" s="21">
        <f t="shared" si="7"/>
        <v>3201.2</v>
      </c>
      <c r="N16" s="21">
        <f t="shared" si="7"/>
        <v>4018.1</v>
      </c>
      <c r="O16" s="21">
        <f t="shared" si="7"/>
        <v>47361.899999999994</v>
      </c>
      <c r="P16" s="21">
        <f t="shared" si="7"/>
        <v>2893.2000000000003</v>
      </c>
      <c r="Q16" s="21">
        <f t="shared" si="7"/>
        <v>3129.4</v>
      </c>
      <c r="R16" s="21">
        <f t="shared" si="7"/>
        <v>5476.6</v>
      </c>
      <c r="S16" s="21">
        <f t="shared" si="7"/>
        <v>4640.9000000000005</v>
      </c>
      <c r="T16" s="21">
        <f t="shared" si="7"/>
        <v>4964.2999999999993</v>
      </c>
      <c r="U16" s="21">
        <f t="shared" si="7"/>
        <v>4855.0000000000009</v>
      </c>
      <c r="V16" s="21">
        <f t="shared" si="7"/>
        <v>3416.9999999999995</v>
      </c>
      <c r="W16" s="21">
        <f t="shared" si="7"/>
        <v>3131.4</v>
      </c>
      <c r="X16" s="21">
        <f t="shared" si="7"/>
        <v>4666.2</v>
      </c>
      <c r="Y16" s="21">
        <f t="shared" si="7"/>
        <v>6149.7999999999993</v>
      </c>
      <c r="Z16" s="21">
        <f t="shared" si="7"/>
        <v>3378.9000000000005</v>
      </c>
      <c r="AA16" s="21">
        <f t="shared" si="7"/>
        <v>4606.9999999999991</v>
      </c>
      <c r="AB16" s="21">
        <f t="shared" si="7"/>
        <v>51309.700000000004</v>
      </c>
      <c r="AC16" s="21">
        <f t="shared" si="1"/>
        <v>3947.8000000000102</v>
      </c>
      <c r="AD16" s="21">
        <f t="shared" si="2"/>
        <v>8.3353919500695923</v>
      </c>
    </row>
    <row r="17" spans="2:31" ht="18" customHeight="1">
      <c r="B17" s="24" t="s">
        <v>28</v>
      </c>
      <c r="C17" s="21">
        <f>SUM(C18:C24)</f>
        <v>2294.1</v>
      </c>
      <c r="D17" s="21">
        <f t="shared" ref="D17:AB17" si="8">SUM(D18:D24)</f>
        <v>2965.9</v>
      </c>
      <c r="E17" s="21">
        <f t="shared" si="8"/>
        <v>4481</v>
      </c>
      <c r="F17" s="21">
        <f t="shared" si="8"/>
        <v>4530.6000000000004</v>
      </c>
      <c r="G17" s="21">
        <f t="shared" si="8"/>
        <v>4603.1000000000004</v>
      </c>
      <c r="H17" s="21">
        <f t="shared" si="8"/>
        <v>3138.1000000000004</v>
      </c>
      <c r="I17" s="21">
        <f t="shared" si="8"/>
        <v>3202.2999999999997</v>
      </c>
      <c r="J17" s="21">
        <f t="shared" si="8"/>
        <v>3250.4</v>
      </c>
      <c r="K17" s="21">
        <f t="shared" si="8"/>
        <v>4296.7</v>
      </c>
      <c r="L17" s="21">
        <f t="shared" si="8"/>
        <v>5441.4000000000005</v>
      </c>
      <c r="M17" s="21">
        <f t="shared" si="8"/>
        <v>3033.7999999999997</v>
      </c>
      <c r="N17" s="21">
        <f t="shared" si="8"/>
        <v>3823.5</v>
      </c>
      <c r="O17" s="21">
        <f t="shared" si="8"/>
        <v>45060.899999999994</v>
      </c>
      <c r="P17" s="21">
        <f t="shared" si="8"/>
        <v>2753.4</v>
      </c>
      <c r="Q17" s="21">
        <f t="shared" si="8"/>
        <v>2975.2000000000003</v>
      </c>
      <c r="R17" s="21">
        <f t="shared" si="8"/>
        <v>5249.8</v>
      </c>
      <c r="S17" s="21">
        <f t="shared" si="8"/>
        <v>4483.3</v>
      </c>
      <c r="T17" s="21">
        <f t="shared" si="8"/>
        <v>4764.0999999999995</v>
      </c>
      <c r="U17" s="21">
        <f t="shared" si="8"/>
        <v>4655.9000000000005</v>
      </c>
      <c r="V17" s="21">
        <f t="shared" si="8"/>
        <v>3222.2999999999997</v>
      </c>
      <c r="W17" s="21">
        <f t="shared" si="8"/>
        <v>2985.1</v>
      </c>
      <c r="X17" s="21">
        <f t="shared" si="8"/>
        <v>4523.0999999999995</v>
      </c>
      <c r="Y17" s="21">
        <f t="shared" si="8"/>
        <v>5992.7999999999993</v>
      </c>
      <c r="Z17" s="21">
        <f t="shared" si="8"/>
        <v>3217.4000000000005</v>
      </c>
      <c r="AA17" s="21">
        <f t="shared" si="8"/>
        <v>4401.1999999999989</v>
      </c>
      <c r="AB17" s="21">
        <f t="shared" si="8"/>
        <v>49223.600000000006</v>
      </c>
      <c r="AC17" s="21">
        <f t="shared" si="1"/>
        <v>4162.7000000000116</v>
      </c>
      <c r="AD17" s="21">
        <f t="shared" si="2"/>
        <v>9.2379424290238603</v>
      </c>
    </row>
    <row r="18" spans="2:31" ht="18" customHeight="1">
      <c r="B18" s="25" t="s">
        <v>29</v>
      </c>
      <c r="C18" s="23">
        <f>+[1]PP!C17</f>
        <v>95.3</v>
      </c>
      <c r="D18" s="23">
        <f>+[1]PP!D17</f>
        <v>354</v>
      </c>
      <c r="E18" s="23">
        <f>+[1]PP!E17</f>
        <v>1483.4</v>
      </c>
      <c r="F18" s="23">
        <f>+[1]PP!F17</f>
        <v>189.1</v>
      </c>
      <c r="G18" s="23">
        <f>+[1]PP!G17</f>
        <v>168.8</v>
      </c>
      <c r="H18" s="23">
        <f>+[1]PP!H17</f>
        <v>140.1</v>
      </c>
      <c r="I18" s="23">
        <f>+[1]PP!I17</f>
        <v>136.6</v>
      </c>
      <c r="J18" s="23">
        <f>+[1]PP!J17</f>
        <v>334.9</v>
      </c>
      <c r="K18" s="23">
        <f>+[1]PP!K17</f>
        <v>1180.0999999999999</v>
      </c>
      <c r="L18" s="23">
        <f>+[1]PP!L17</f>
        <v>145.1</v>
      </c>
      <c r="M18" s="23">
        <f>+[1]PP!M17</f>
        <v>113.4</v>
      </c>
      <c r="N18" s="23">
        <f>+[1]PP!N17</f>
        <v>96.7</v>
      </c>
      <c r="O18" s="23">
        <f t="shared" ref="O18:O25" si="9">SUM(C18:N18)</f>
        <v>4437.5</v>
      </c>
      <c r="P18" s="23">
        <f>+[1]PP!P17</f>
        <v>103.8</v>
      </c>
      <c r="Q18" s="23">
        <f>+[1]PP!Q17</f>
        <v>380.9</v>
      </c>
      <c r="R18" s="23">
        <f>+[1]PP!R17</f>
        <v>1696.1</v>
      </c>
      <c r="S18" s="23">
        <f>+[1]PP!S17</f>
        <v>178.8</v>
      </c>
      <c r="T18" s="23">
        <f>+[1]PP!T17</f>
        <v>181.5</v>
      </c>
      <c r="U18" s="23">
        <f>+[1]PP!U17</f>
        <v>161.69999999999999</v>
      </c>
      <c r="V18" s="23">
        <f>+[1]PP!V17</f>
        <v>143.30000000000001</v>
      </c>
      <c r="W18" s="23">
        <f>+[1]PP!W17</f>
        <v>273.60000000000002</v>
      </c>
      <c r="X18" s="23">
        <f>+[1]PP!X17</f>
        <v>1345.4</v>
      </c>
      <c r="Y18" s="23">
        <f>+[1]PP!Y17</f>
        <v>202</v>
      </c>
      <c r="Z18" s="23">
        <f>+[1]PP!Z17</f>
        <v>178.8</v>
      </c>
      <c r="AA18" s="23">
        <f>+[1]PP!AA17</f>
        <v>259.3</v>
      </c>
      <c r="AB18" s="23">
        <f t="shared" ref="AB18:AB25" si="10">SUM(P18:AA18)</f>
        <v>5105.2000000000007</v>
      </c>
      <c r="AC18" s="23">
        <f t="shared" si="1"/>
        <v>667.70000000000073</v>
      </c>
      <c r="AD18" s="23">
        <f t="shared" si="2"/>
        <v>15.046760563380298</v>
      </c>
    </row>
    <row r="19" spans="2:31" ht="18" customHeight="1">
      <c r="B19" s="25" t="s">
        <v>30</v>
      </c>
      <c r="C19" s="23">
        <f>+[1]PP!C18</f>
        <v>257.10000000000002</v>
      </c>
      <c r="D19" s="23">
        <f>+[1]PP!D18</f>
        <v>217.9</v>
      </c>
      <c r="E19" s="23">
        <f>+[1]PP!E18</f>
        <v>234.2</v>
      </c>
      <c r="F19" s="23">
        <f>+[1]PP!F18</f>
        <v>1658.7</v>
      </c>
      <c r="G19" s="23">
        <f>+[1]PP!G18</f>
        <v>2019.9</v>
      </c>
      <c r="H19" s="23">
        <f>+[1]PP!H18</f>
        <v>317.10000000000002</v>
      </c>
      <c r="I19" s="23">
        <f>+[1]PP!I18</f>
        <v>349.9</v>
      </c>
      <c r="J19" s="23">
        <f>+[1]PP!J18</f>
        <v>170.8</v>
      </c>
      <c r="K19" s="23">
        <f>+[1]PP!K18</f>
        <v>193.6</v>
      </c>
      <c r="L19" s="23">
        <f>+[1]PP!L18</f>
        <v>2749.6</v>
      </c>
      <c r="M19" s="23">
        <f>+[1]PP!M18</f>
        <v>285.89999999999998</v>
      </c>
      <c r="N19" s="23">
        <f>+[1]PP!N18</f>
        <v>159.80000000000001</v>
      </c>
      <c r="O19" s="23">
        <f t="shared" si="9"/>
        <v>8614.5</v>
      </c>
      <c r="P19" s="23">
        <f>+[1]PP!P18</f>
        <v>246</v>
      </c>
      <c r="Q19" s="23">
        <f>+[1]PP!Q18</f>
        <v>149.4</v>
      </c>
      <c r="R19" s="23">
        <f>+[1]PP!R18</f>
        <v>262</v>
      </c>
      <c r="S19" s="23">
        <f>+[1]PP!S18</f>
        <v>1900.6</v>
      </c>
      <c r="T19" s="23">
        <f>+[1]PP!T18</f>
        <v>2008.7</v>
      </c>
      <c r="U19" s="23">
        <f>+[1]PP!U18</f>
        <v>279.3</v>
      </c>
      <c r="V19" s="23">
        <f>+[1]PP!V18</f>
        <v>348.2</v>
      </c>
      <c r="W19" s="23">
        <f>+[1]PP!W18</f>
        <v>147.19999999999999</v>
      </c>
      <c r="X19" s="23">
        <f>+[1]PP!X18</f>
        <v>235.2</v>
      </c>
      <c r="Y19" s="23">
        <f>+[1]PP!Y18</f>
        <v>3019.3</v>
      </c>
      <c r="Z19" s="23">
        <f>+[1]PP!Z18</f>
        <v>350.2</v>
      </c>
      <c r="AA19" s="23">
        <f>+[1]PP!AA18</f>
        <v>454.9</v>
      </c>
      <c r="AB19" s="23">
        <f t="shared" si="10"/>
        <v>9401</v>
      </c>
      <c r="AC19" s="23">
        <f t="shared" si="1"/>
        <v>786.5</v>
      </c>
      <c r="AD19" s="23">
        <f t="shared" si="2"/>
        <v>9.1299553079110805</v>
      </c>
    </row>
    <row r="20" spans="2:31" ht="18" customHeight="1">
      <c r="B20" s="25" t="s">
        <v>31</v>
      </c>
      <c r="C20" s="23">
        <f>+[1]PP!C19</f>
        <v>810.2</v>
      </c>
      <c r="D20" s="23">
        <f>+[1]PP!D19</f>
        <v>983.3</v>
      </c>
      <c r="E20" s="23">
        <f>+[1]PP!E19</f>
        <v>1189.0999999999999</v>
      </c>
      <c r="F20" s="23">
        <f>+[1]PP!F19</f>
        <v>954.5</v>
      </c>
      <c r="G20" s="23">
        <f>+[1]PP!G19</f>
        <v>1003.2</v>
      </c>
      <c r="H20" s="23">
        <f>+[1]PP!H19</f>
        <v>1151</v>
      </c>
      <c r="I20" s="23">
        <f>+[1]PP!I19</f>
        <v>1047.5</v>
      </c>
      <c r="J20" s="23">
        <f>+[1]PP!J19</f>
        <v>1359.9</v>
      </c>
      <c r="K20" s="23">
        <f>+[1]PP!K19</f>
        <v>1113.8</v>
      </c>
      <c r="L20" s="23">
        <f>+[1]PP!L19</f>
        <v>1011.6</v>
      </c>
      <c r="M20" s="23">
        <f>+[1]PP!M19</f>
        <v>1121.8</v>
      </c>
      <c r="N20" s="23">
        <f>+[1]PP!N19</f>
        <v>1268.8</v>
      </c>
      <c r="O20" s="23">
        <f t="shared" si="9"/>
        <v>13014.699999999999</v>
      </c>
      <c r="P20" s="23">
        <f>+[1]PP!P19</f>
        <v>754.8</v>
      </c>
      <c r="Q20" s="23">
        <f>+[1]PP!Q19</f>
        <v>1023.7</v>
      </c>
      <c r="R20" s="23">
        <f>+[1]PP!R19</f>
        <v>1321.7</v>
      </c>
      <c r="S20" s="23">
        <f>+[1]PP!S19</f>
        <v>978</v>
      </c>
      <c r="T20" s="23">
        <f>+[1]PP!T19</f>
        <v>1028.7</v>
      </c>
      <c r="U20" s="23">
        <f>+[1]PP!U19</f>
        <v>1078.2</v>
      </c>
      <c r="V20" s="23">
        <f>+[1]PP!V19</f>
        <v>1213.0999999999999</v>
      </c>
      <c r="W20" s="23">
        <f>+[1]PP!W19</f>
        <v>1115.3</v>
      </c>
      <c r="X20" s="23">
        <f>+[1]PP!X19</f>
        <v>1083.5999999999999</v>
      </c>
      <c r="Y20" s="23">
        <f>+[1]PP!Y19</f>
        <v>1205</v>
      </c>
      <c r="Z20" s="23">
        <f>+[1]PP!Z19</f>
        <v>1124.2</v>
      </c>
      <c r="AA20" s="23">
        <f>+[1]PP!AA19</f>
        <v>1205.5</v>
      </c>
      <c r="AB20" s="23">
        <f t="shared" si="10"/>
        <v>13131.8</v>
      </c>
      <c r="AC20" s="23">
        <f t="shared" si="1"/>
        <v>117.10000000000036</v>
      </c>
      <c r="AD20" s="23">
        <f t="shared" si="2"/>
        <v>0.89975181909687019</v>
      </c>
    </row>
    <row r="21" spans="2:31" ht="18" customHeight="1">
      <c r="B21" s="25" t="s">
        <v>32</v>
      </c>
      <c r="C21" s="23">
        <f>+[1]PP!C20</f>
        <v>150.19999999999999</v>
      </c>
      <c r="D21" s="23">
        <f>+[1]PP!D20</f>
        <v>186.7</v>
      </c>
      <c r="E21" s="23">
        <f>+[1]PP!E20</f>
        <v>205</v>
      </c>
      <c r="F21" s="23">
        <f>+[1]PP!F20</f>
        <v>156.5</v>
      </c>
      <c r="G21" s="23">
        <f>+[1]PP!G20</f>
        <v>171.8</v>
      </c>
      <c r="H21" s="23">
        <f>+[1]PP!H20</f>
        <v>168.6</v>
      </c>
      <c r="I21" s="23">
        <f>+[1]PP!I20</f>
        <v>165.1</v>
      </c>
      <c r="J21" s="23">
        <f>+[1]PP!J20</f>
        <v>170.4</v>
      </c>
      <c r="K21" s="23">
        <f>+[1]PP!K20</f>
        <v>159.6</v>
      </c>
      <c r="L21" s="23">
        <f>+[1]PP!L20</f>
        <v>158</v>
      </c>
      <c r="M21" s="23">
        <f>+[1]PP!M20</f>
        <v>176.8</v>
      </c>
      <c r="N21" s="23">
        <f>+[1]PP!N20</f>
        <v>179.6</v>
      </c>
      <c r="O21" s="23">
        <f t="shared" si="9"/>
        <v>2048.2999999999997</v>
      </c>
      <c r="P21" s="23">
        <f>+[1]PP!P20</f>
        <v>161</v>
      </c>
      <c r="Q21" s="23">
        <f>+[1]PP!Q20</f>
        <v>167.9</v>
      </c>
      <c r="R21" s="23">
        <f>+[1]PP!R20</f>
        <v>203.4</v>
      </c>
      <c r="S21" s="23">
        <f>+[1]PP!S20</f>
        <v>161.80000000000001</v>
      </c>
      <c r="T21" s="23">
        <f>+[1]PP!T20</f>
        <v>185.3</v>
      </c>
      <c r="U21" s="23">
        <f>+[1]PP!U20</f>
        <v>180</v>
      </c>
      <c r="V21" s="23">
        <f>+[1]PP!V20</f>
        <v>167.9</v>
      </c>
      <c r="W21" s="23">
        <f>+[1]PP!W20</f>
        <v>166.8</v>
      </c>
      <c r="X21" s="23">
        <f>+[1]PP!X20</f>
        <v>175.8</v>
      </c>
      <c r="Y21" s="23">
        <f>+[1]PP!Y20</f>
        <v>181.5</v>
      </c>
      <c r="Z21" s="23">
        <f>+[1]PP!Z20</f>
        <v>171.7</v>
      </c>
      <c r="AA21" s="23">
        <f>+[1]PP!AA20</f>
        <v>175.8</v>
      </c>
      <c r="AB21" s="23">
        <f t="shared" si="10"/>
        <v>2098.9</v>
      </c>
      <c r="AC21" s="23">
        <f t="shared" si="1"/>
        <v>50.600000000000364</v>
      </c>
      <c r="AD21" s="23">
        <f t="shared" si="2"/>
        <v>2.4703412586047144</v>
      </c>
    </row>
    <row r="22" spans="2:31" ht="18" customHeight="1">
      <c r="B22" s="25" t="s">
        <v>33</v>
      </c>
      <c r="C22" s="23">
        <v>79.3</v>
      </c>
      <c r="D22" s="23">
        <v>102.1</v>
      </c>
      <c r="E22" s="23">
        <v>147.30000000000001</v>
      </c>
      <c r="F22" s="23">
        <v>127.4</v>
      </c>
      <c r="G22" s="23">
        <v>101.3</v>
      </c>
      <c r="H22" s="23">
        <v>117</v>
      </c>
      <c r="I22" s="23">
        <v>91.2</v>
      </c>
      <c r="J22" s="23">
        <v>113.1</v>
      </c>
      <c r="K22" s="23">
        <v>221.5</v>
      </c>
      <c r="L22" s="23">
        <v>118.2</v>
      </c>
      <c r="M22" s="23">
        <v>86.9</v>
      </c>
      <c r="N22" s="23">
        <v>83.4</v>
      </c>
      <c r="O22" s="23">
        <f t="shared" si="9"/>
        <v>1388.7000000000003</v>
      </c>
      <c r="P22" s="23">
        <v>82</v>
      </c>
      <c r="Q22" s="23">
        <v>71.400000000000006</v>
      </c>
      <c r="R22" s="23">
        <v>136.6</v>
      </c>
      <c r="S22" s="23">
        <v>76.099999999999994</v>
      </c>
      <c r="T22" s="23">
        <v>72.3</v>
      </c>
      <c r="U22" s="23">
        <v>106.7</v>
      </c>
      <c r="V22" s="23">
        <v>92.6</v>
      </c>
      <c r="W22" s="23">
        <v>100.6</v>
      </c>
      <c r="X22" s="23">
        <v>96.5</v>
      </c>
      <c r="Y22" s="23">
        <v>97.9</v>
      </c>
      <c r="Z22" s="23">
        <v>84.9</v>
      </c>
      <c r="AA22" s="23">
        <v>140.69999999999999</v>
      </c>
      <c r="AB22" s="23">
        <f t="shared" si="10"/>
        <v>1158.3</v>
      </c>
      <c r="AC22" s="23">
        <f t="shared" si="1"/>
        <v>-230.40000000000032</v>
      </c>
      <c r="AD22" s="23">
        <f t="shared" si="2"/>
        <v>-16.591056383668199</v>
      </c>
    </row>
    <row r="23" spans="2:31" ht="18" customHeight="1">
      <c r="B23" s="26" t="s">
        <v>34</v>
      </c>
      <c r="C23" s="23">
        <f>+[1]PP!C21</f>
        <v>833.9</v>
      </c>
      <c r="D23" s="23">
        <f>+[1]PP!D21</f>
        <v>1008.5</v>
      </c>
      <c r="E23" s="23">
        <f>+[1]PP!E21</f>
        <v>1007.9</v>
      </c>
      <c r="F23" s="23">
        <f>+[1]PP!F21</f>
        <v>1287.3</v>
      </c>
      <c r="G23" s="23">
        <f>+[1]PP!G21</f>
        <v>1032.5999999999999</v>
      </c>
      <c r="H23" s="23">
        <f>+[1]PP!H21</f>
        <v>1029.5</v>
      </c>
      <c r="I23" s="23">
        <f>+[1]PP!I21</f>
        <v>1328.1</v>
      </c>
      <c r="J23" s="23">
        <f>+[1]PP!J21</f>
        <v>996.7</v>
      </c>
      <c r="K23" s="23">
        <f>+[1]PP!K21</f>
        <v>1294.5999999999999</v>
      </c>
      <c r="L23" s="23">
        <f>+[1]PP!L21</f>
        <v>1066.3</v>
      </c>
      <c r="M23" s="23">
        <f>+[1]PP!M21</f>
        <v>1041.9000000000001</v>
      </c>
      <c r="N23" s="23">
        <f>+[1]PP!N21</f>
        <v>1620.2</v>
      </c>
      <c r="O23" s="23">
        <f t="shared" si="9"/>
        <v>13547.500000000002</v>
      </c>
      <c r="P23" s="23">
        <f>+[1]PP!P21</f>
        <v>1055.2</v>
      </c>
      <c r="Q23" s="23">
        <f>+[1]PP!Q21</f>
        <v>1123.8</v>
      </c>
      <c r="R23" s="23">
        <f>+[1]PP!R21</f>
        <v>1448.3</v>
      </c>
      <c r="S23" s="23">
        <f>+[1]PP!S21</f>
        <v>1107.2</v>
      </c>
      <c r="T23" s="23">
        <f>+[1]PP!T21</f>
        <v>1172.7</v>
      </c>
      <c r="U23" s="23">
        <f>+[1]PP!U21</f>
        <v>1450.2</v>
      </c>
      <c r="V23" s="23">
        <f>+[1]PP!V21</f>
        <v>1190.5999999999999</v>
      </c>
      <c r="W23" s="23">
        <f>+[1]PP!W21</f>
        <v>1114.3</v>
      </c>
      <c r="X23" s="23">
        <f>+[1]PP!X21</f>
        <v>1548.7</v>
      </c>
      <c r="Y23" s="23">
        <f>+[1]PP!Y21</f>
        <v>1215.2</v>
      </c>
      <c r="Z23" s="23">
        <f>+[1]PP!Z21</f>
        <v>1210.8</v>
      </c>
      <c r="AA23" s="23">
        <f>+[1]PP!AA21</f>
        <v>1869.1</v>
      </c>
      <c r="AB23" s="23">
        <f t="shared" si="10"/>
        <v>15506.1</v>
      </c>
      <c r="AC23" s="23">
        <f t="shared" si="1"/>
        <v>1958.5999999999985</v>
      </c>
      <c r="AD23" s="23">
        <f t="shared" si="2"/>
        <v>14.457279940948503</v>
      </c>
      <c r="AE23" s="27"/>
    </row>
    <row r="24" spans="2:31" ht="18" customHeight="1">
      <c r="B24" s="26" t="s">
        <v>35</v>
      </c>
      <c r="C24" s="23">
        <v>68.099999999999994</v>
      </c>
      <c r="D24" s="23">
        <v>113.4</v>
      </c>
      <c r="E24" s="23">
        <v>214.1</v>
      </c>
      <c r="F24" s="23">
        <v>157.1</v>
      </c>
      <c r="G24" s="23">
        <v>105.5</v>
      </c>
      <c r="H24" s="23">
        <v>214.8</v>
      </c>
      <c r="I24" s="23">
        <v>83.9</v>
      </c>
      <c r="J24" s="23">
        <v>104.6</v>
      </c>
      <c r="K24" s="23">
        <v>133.5</v>
      </c>
      <c r="L24" s="23">
        <v>192.6</v>
      </c>
      <c r="M24" s="23">
        <v>207.1</v>
      </c>
      <c r="N24" s="23">
        <v>415</v>
      </c>
      <c r="O24" s="23">
        <f t="shared" si="9"/>
        <v>2009.6999999999998</v>
      </c>
      <c r="P24" s="23">
        <v>350.6</v>
      </c>
      <c r="Q24" s="23">
        <v>58.1</v>
      </c>
      <c r="R24" s="23">
        <v>181.7</v>
      </c>
      <c r="S24" s="23">
        <v>80.8</v>
      </c>
      <c r="T24" s="23">
        <v>114.9</v>
      </c>
      <c r="U24" s="23">
        <v>1399.8</v>
      </c>
      <c r="V24" s="23">
        <v>66.599999999999994</v>
      </c>
      <c r="W24" s="23">
        <v>67.3</v>
      </c>
      <c r="X24" s="23">
        <v>37.9</v>
      </c>
      <c r="Y24" s="23">
        <v>71.900000000000006</v>
      </c>
      <c r="Z24" s="23">
        <v>96.8</v>
      </c>
      <c r="AA24" s="23">
        <v>295.89999999999998</v>
      </c>
      <c r="AB24" s="23">
        <f t="shared" si="10"/>
        <v>2822.3000000000006</v>
      </c>
      <c r="AC24" s="23">
        <f t="shared" si="1"/>
        <v>812.60000000000082</v>
      </c>
      <c r="AD24" s="23">
        <f t="shared" si="2"/>
        <v>40.433895606309441</v>
      </c>
    </row>
    <row r="25" spans="2:31" ht="18" customHeight="1">
      <c r="B25" s="24" t="s">
        <v>36</v>
      </c>
      <c r="C25" s="21">
        <f>+[1]PP!C23</f>
        <v>128.69999999999999</v>
      </c>
      <c r="D25" s="21">
        <f>+[1]PP!D23</f>
        <v>194.2</v>
      </c>
      <c r="E25" s="21">
        <f>+[1]PP!E23</f>
        <v>246</v>
      </c>
      <c r="F25" s="21">
        <f>+[1]PP!F23</f>
        <v>184.8</v>
      </c>
      <c r="G25" s="21">
        <f>+[1]PP!G23</f>
        <v>220.6</v>
      </c>
      <c r="H25" s="21">
        <f>+[1]PP!H23</f>
        <v>202</v>
      </c>
      <c r="I25" s="21">
        <f>+[1]PP!I23</f>
        <v>194.2</v>
      </c>
      <c r="J25" s="21">
        <f>+[1]PP!J23</f>
        <v>190.7</v>
      </c>
      <c r="K25" s="21">
        <f>+[1]PP!K23</f>
        <v>195.2</v>
      </c>
      <c r="L25" s="21">
        <f>+[1]PP!L23</f>
        <v>182.6</v>
      </c>
      <c r="M25" s="21">
        <f>+[1]PP!M23</f>
        <v>167.4</v>
      </c>
      <c r="N25" s="21">
        <f>+[1]PP!N23</f>
        <v>194.6</v>
      </c>
      <c r="O25" s="21">
        <f t="shared" si="9"/>
        <v>2301</v>
      </c>
      <c r="P25" s="21">
        <f>+[1]PP!P23</f>
        <v>139.80000000000001</v>
      </c>
      <c r="Q25" s="21">
        <f>+[1]PP!Q23</f>
        <v>154.19999999999999</v>
      </c>
      <c r="R25" s="21">
        <f>+[1]PP!R23</f>
        <v>226.8</v>
      </c>
      <c r="S25" s="21">
        <f>+[1]PP!S23</f>
        <v>157.6</v>
      </c>
      <c r="T25" s="21">
        <f>+[1]PP!T23</f>
        <v>200.2</v>
      </c>
      <c r="U25" s="21">
        <f>+[1]PP!U23</f>
        <v>199.1</v>
      </c>
      <c r="V25" s="21">
        <f>+[1]PP!V23</f>
        <v>194.7</v>
      </c>
      <c r="W25" s="21">
        <f>+[1]PP!W23</f>
        <v>146.30000000000001</v>
      </c>
      <c r="X25" s="21">
        <f>+[1]PP!X23</f>
        <v>143.1</v>
      </c>
      <c r="Y25" s="21">
        <f>+[1]PP!Y23</f>
        <v>157</v>
      </c>
      <c r="Z25" s="21">
        <f>+[1]PP!Z23</f>
        <v>161.5</v>
      </c>
      <c r="AA25" s="21">
        <f>+[1]PP!AA23</f>
        <v>205.8</v>
      </c>
      <c r="AB25" s="21">
        <f t="shared" si="10"/>
        <v>2086.1</v>
      </c>
      <c r="AC25" s="21">
        <f t="shared" si="1"/>
        <v>-214.90000000000009</v>
      </c>
      <c r="AD25" s="21">
        <f t="shared" si="2"/>
        <v>-9.3394176445023938</v>
      </c>
      <c r="AE25" s="28"/>
    </row>
    <row r="26" spans="2:31" ht="18" customHeight="1">
      <c r="B26" s="20" t="s">
        <v>37</v>
      </c>
      <c r="C26" s="21">
        <f>+C27+C29+C38+C43</f>
        <v>27800.799999999999</v>
      </c>
      <c r="D26" s="21">
        <f t="shared" ref="D26:AB26" si="11">+D27+D29+D38+D43</f>
        <v>23784.5</v>
      </c>
      <c r="E26" s="21">
        <f t="shared" si="11"/>
        <v>24638.5</v>
      </c>
      <c r="F26" s="21">
        <f t="shared" si="11"/>
        <v>25268.699999999997</v>
      </c>
      <c r="G26" s="21">
        <f t="shared" si="11"/>
        <v>24716.3</v>
      </c>
      <c r="H26" s="21">
        <f t="shared" si="11"/>
        <v>25990</v>
      </c>
      <c r="I26" s="21">
        <f t="shared" si="11"/>
        <v>24693.899999999994</v>
      </c>
      <c r="J26" s="21">
        <f t="shared" si="11"/>
        <v>24779.9</v>
      </c>
      <c r="K26" s="21">
        <f t="shared" si="11"/>
        <v>25862.7</v>
      </c>
      <c r="L26" s="21">
        <f t="shared" si="11"/>
        <v>24367.399999999998</v>
      </c>
      <c r="M26" s="21">
        <f t="shared" si="11"/>
        <v>25035.1</v>
      </c>
      <c r="N26" s="21">
        <f t="shared" si="11"/>
        <v>30138.5</v>
      </c>
      <c r="O26" s="21">
        <f t="shared" si="11"/>
        <v>307076.30000000005</v>
      </c>
      <c r="P26" s="21">
        <f t="shared" si="11"/>
        <v>31494.600000000002</v>
      </c>
      <c r="Q26" s="21">
        <f t="shared" si="11"/>
        <v>26439.200000000001</v>
      </c>
      <c r="R26" s="21">
        <f t="shared" si="11"/>
        <v>29822.5</v>
      </c>
      <c r="S26" s="21">
        <f t="shared" si="11"/>
        <v>27758.799999999999</v>
      </c>
      <c r="T26" s="21">
        <f t="shared" si="11"/>
        <v>27569.8</v>
      </c>
      <c r="U26" s="21">
        <f t="shared" si="11"/>
        <v>28539.499999999996</v>
      </c>
      <c r="V26" s="21">
        <f t="shared" si="11"/>
        <v>27834.799999999999</v>
      </c>
      <c r="W26" s="21">
        <f t="shared" si="11"/>
        <v>29024.800000000003</v>
      </c>
      <c r="X26" s="21">
        <f t="shared" si="11"/>
        <v>28311.899999999998</v>
      </c>
      <c r="Y26" s="21">
        <f t="shared" si="11"/>
        <v>26812.699999999997</v>
      </c>
      <c r="Z26" s="21">
        <f t="shared" si="11"/>
        <v>29222.300000000003</v>
      </c>
      <c r="AA26" s="21">
        <f t="shared" si="11"/>
        <v>30524.999999999996</v>
      </c>
      <c r="AB26" s="21">
        <f t="shared" si="11"/>
        <v>343355.89999999997</v>
      </c>
      <c r="AC26" s="21">
        <f t="shared" si="1"/>
        <v>36279.599999999919</v>
      </c>
      <c r="AD26" s="21">
        <f t="shared" si="2"/>
        <v>11.814522970349687</v>
      </c>
    </row>
    <row r="27" spans="2:31" ht="18" customHeight="1">
      <c r="B27" s="24" t="s">
        <v>38</v>
      </c>
      <c r="C27" s="21">
        <f t="shared" ref="C27:AB27" si="12">+C28</f>
        <v>15662.9</v>
      </c>
      <c r="D27" s="21">
        <f t="shared" si="12"/>
        <v>11723.7</v>
      </c>
      <c r="E27" s="21">
        <f t="shared" si="12"/>
        <v>11686.7</v>
      </c>
      <c r="F27" s="21">
        <f t="shared" si="12"/>
        <v>13848.8</v>
      </c>
      <c r="G27" s="21">
        <f t="shared" si="12"/>
        <v>12830.5</v>
      </c>
      <c r="H27" s="21">
        <f t="shared" si="12"/>
        <v>13337.9</v>
      </c>
      <c r="I27" s="21">
        <f t="shared" si="12"/>
        <v>12961.8</v>
      </c>
      <c r="J27" s="21">
        <f t="shared" si="12"/>
        <v>13257.7</v>
      </c>
      <c r="K27" s="21">
        <f t="shared" si="12"/>
        <v>13104.2</v>
      </c>
      <c r="L27" s="21">
        <f t="shared" si="12"/>
        <v>12059.5</v>
      </c>
      <c r="M27" s="21">
        <f t="shared" si="12"/>
        <v>13623.9</v>
      </c>
      <c r="N27" s="21">
        <f t="shared" si="12"/>
        <v>15111</v>
      </c>
      <c r="O27" s="21">
        <f t="shared" si="12"/>
        <v>159208.6</v>
      </c>
      <c r="P27" s="21">
        <f t="shared" si="12"/>
        <v>18118.900000000001</v>
      </c>
      <c r="Q27" s="21">
        <f t="shared" si="12"/>
        <v>14379</v>
      </c>
      <c r="R27" s="21">
        <f t="shared" si="12"/>
        <v>16312.1</v>
      </c>
      <c r="S27" s="21">
        <f t="shared" si="12"/>
        <v>15940.7</v>
      </c>
      <c r="T27" s="21">
        <f t="shared" si="12"/>
        <v>14605</v>
      </c>
      <c r="U27" s="21">
        <f t="shared" si="12"/>
        <v>15586.4</v>
      </c>
      <c r="V27" s="21">
        <f t="shared" si="12"/>
        <v>15449.8</v>
      </c>
      <c r="W27" s="21">
        <f t="shared" si="12"/>
        <v>15381.7</v>
      </c>
      <c r="X27" s="21">
        <f t="shared" si="12"/>
        <v>15633.3</v>
      </c>
      <c r="Y27" s="21">
        <f t="shared" si="12"/>
        <v>14571.9</v>
      </c>
      <c r="Z27" s="21">
        <f t="shared" si="12"/>
        <v>15237.7</v>
      </c>
      <c r="AA27" s="21">
        <f t="shared" si="12"/>
        <v>17371.099999999999</v>
      </c>
      <c r="AB27" s="21">
        <f t="shared" si="12"/>
        <v>188587.6</v>
      </c>
      <c r="AC27" s="21">
        <f t="shared" si="1"/>
        <v>29379</v>
      </c>
      <c r="AD27" s="21">
        <f t="shared" si="2"/>
        <v>18.453148887685714</v>
      </c>
    </row>
    <row r="28" spans="2:31" ht="18" customHeight="1">
      <c r="B28" s="29" t="s">
        <v>39</v>
      </c>
      <c r="C28" s="23">
        <f>+[1]PP!C26</f>
        <v>15662.9</v>
      </c>
      <c r="D28" s="23">
        <f>+[1]PP!D26</f>
        <v>11723.7</v>
      </c>
      <c r="E28" s="23">
        <f>+[1]PP!E26</f>
        <v>11686.7</v>
      </c>
      <c r="F28" s="23">
        <f>+[1]PP!F26</f>
        <v>13848.8</v>
      </c>
      <c r="G28" s="23">
        <f>+[1]PP!G26</f>
        <v>12830.5</v>
      </c>
      <c r="H28" s="23">
        <f>+[1]PP!H26</f>
        <v>13337.9</v>
      </c>
      <c r="I28" s="23">
        <f>+[1]PP!I26</f>
        <v>12961.8</v>
      </c>
      <c r="J28" s="23">
        <f>+[1]PP!J26</f>
        <v>13257.7</v>
      </c>
      <c r="K28" s="23">
        <f>+[1]PP!K26</f>
        <v>13104.2</v>
      </c>
      <c r="L28" s="23">
        <f>+[1]PP!L26</f>
        <v>12059.5</v>
      </c>
      <c r="M28" s="23">
        <f>+[1]PP!M26</f>
        <v>13623.9</v>
      </c>
      <c r="N28" s="23">
        <f>+[1]PP!N26</f>
        <v>15111</v>
      </c>
      <c r="O28" s="23">
        <f>SUM(C28:N28)</f>
        <v>159208.6</v>
      </c>
      <c r="P28" s="23">
        <f>+[1]PP!P26</f>
        <v>18118.900000000001</v>
      </c>
      <c r="Q28" s="23">
        <f>+[1]PP!Q26</f>
        <v>14379</v>
      </c>
      <c r="R28" s="23">
        <f>+[1]PP!R26</f>
        <v>16312.1</v>
      </c>
      <c r="S28" s="23">
        <f>+[1]PP!S26</f>
        <v>15940.7</v>
      </c>
      <c r="T28" s="23">
        <f>+[1]PP!T26</f>
        <v>14605</v>
      </c>
      <c r="U28" s="23">
        <f>+[1]PP!U26</f>
        <v>15586.4</v>
      </c>
      <c r="V28" s="23">
        <f>+[1]PP!V26</f>
        <v>15449.8</v>
      </c>
      <c r="W28" s="23">
        <f>+[1]PP!W26</f>
        <v>15381.7</v>
      </c>
      <c r="X28" s="23">
        <f>+[1]PP!X26</f>
        <v>15633.3</v>
      </c>
      <c r="Y28" s="23">
        <f>+[1]PP!Y26</f>
        <v>14571.9</v>
      </c>
      <c r="Z28" s="23">
        <f>+[1]PP!Z26</f>
        <v>15237.7</v>
      </c>
      <c r="AA28" s="23">
        <f>+[1]PP!AA26</f>
        <v>17371.099999999999</v>
      </c>
      <c r="AB28" s="23">
        <f>SUM(P28:AA28)</f>
        <v>188587.6</v>
      </c>
      <c r="AC28" s="23">
        <f t="shared" si="1"/>
        <v>29379</v>
      </c>
      <c r="AD28" s="23">
        <f t="shared" si="2"/>
        <v>18.453148887685714</v>
      </c>
    </row>
    <row r="29" spans="2:31" ht="18" customHeight="1">
      <c r="B29" s="30" t="s">
        <v>40</v>
      </c>
      <c r="C29" s="21">
        <f>SUM(C30:C37)</f>
        <v>10048.000000000002</v>
      </c>
      <c r="D29" s="21">
        <f t="shared" ref="D29:AB29" si="13">SUM(D30:D37)</f>
        <v>9575.7999999999993</v>
      </c>
      <c r="E29" s="21">
        <f t="shared" si="13"/>
        <v>10954.5</v>
      </c>
      <c r="F29" s="21">
        <f t="shared" si="13"/>
        <v>9963.2999999999993</v>
      </c>
      <c r="G29" s="21">
        <f t="shared" si="13"/>
        <v>10207.900000000001</v>
      </c>
      <c r="H29" s="21">
        <f t="shared" si="13"/>
        <v>10981.699999999997</v>
      </c>
      <c r="I29" s="21">
        <f t="shared" si="13"/>
        <v>10133.9</v>
      </c>
      <c r="J29" s="21">
        <f t="shared" si="13"/>
        <v>9881.7999999999993</v>
      </c>
      <c r="K29" s="21">
        <f t="shared" si="13"/>
        <v>11251.7</v>
      </c>
      <c r="L29" s="21">
        <f t="shared" si="13"/>
        <v>10740.1</v>
      </c>
      <c r="M29" s="21">
        <f t="shared" si="13"/>
        <v>9196.1999999999989</v>
      </c>
      <c r="N29" s="21">
        <f t="shared" si="13"/>
        <v>11500.9</v>
      </c>
      <c r="O29" s="21">
        <f t="shared" si="13"/>
        <v>124435.79999999999</v>
      </c>
      <c r="P29" s="21">
        <f t="shared" si="13"/>
        <v>10918.7</v>
      </c>
      <c r="Q29" s="21">
        <f t="shared" si="13"/>
        <v>9734.6</v>
      </c>
      <c r="R29" s="21">
        <f t="shared" si="13"/>
        <v>11363.199999999999</v>
      </c>
      <c r="S29" s="21">
        <f t="shared" si="13"/>
        <v>10120.299999999999</v>
      </c>
      <c r="T29" s="21">
        <f t="shared" si="13"/>
        <v>10892</v>
      </c>
      <c r="U29" s="21">
        <f t="shared" si="13"/>
        <v>11136.199999999999</v>
      </c>
      <c r="V29" s="21">
        <f t="shared" si="13"/>
        <v>10506</v>
      </c>
      <c r="W29" s="21">
        <f t="shared" si="13"/>
        <v>11755.6</v>
      </c>
      <c r="X29" s="21">
        <f t="shared" si="13"/>
        <v>10577.300000000001</v>
      </c>
      <c r="Y29" s="21">
        <f t="shared" si="13"/>
        <v>10168.4</v>
      </c>
      <c r="Z29" s="21">
        <f t="shared" si="13"/>
        <v>11732.6</v>
      </c>
      <c r="AA29" s="21">
        <f t="shared" si="13"/>
        <v>10407.799999999999</v>
      </c>
      <c r="AB29" s="21">
        <f t="shared" si="13"/>
        <v>129312.7</v>
      </c>
      <c r="AC29" s="21">
        <f t="shared" si="1"/>
        <v>4876.9000000000087</v>
      </c>
      <c r="AD29" s="21">
        <f t="shared" si="2"/>
        <v>3.9192097451055155</v>
      </c>
      <c r="AE29" s="27"/>
    </row>
    <row r="30" spans="2:31" ht="18" customHeight="1">
      <c r="B30" s="29" t="s">
        <v>41</v>
      </c>
      <c r="C30" s="23">
        <f>+[1]PP!C29</f>
        <v>3331.9</v>
      </c>
      <c r="D30" s="23">
        <f>+[1]PP!D29</f>
        <v>3380.1</v>
      </c>
      <c r="E30" s="23">
        <f>+[1]PP!E29</f>
        <v>4348.7</v>
      </c>
      <c r="F30" s="23">
        <f>+[1]PP!F29</f>
        <v>3361</v>
      </c>
      <c r="G30" s="23">
        <f>+[1]PP!G29</f>
        <v>3609.5</v>
      </c>
      <c r="H30" s="23">
        <f>+[1]PP!H29</f>
        <v>4276.2</v>
      </c>
      <c r="I30" s="23">
        <f>+[1]PP!I29</f>
        <v>3528.5</v>
      </c>
      <c r="J30" s="23">
        <f>+[1]PP!J29</f>
        <v>3615.1</v>
      </c>
      <c r="K30" s="23">
        <f>+[1]PP!K29</f>
        <v>4322.6000000000004</v>
      </c>
      <c r="L30" s="23">
        <f>+[1]PP!L29</f>
        <v>4113.8</v>
      </c>
      <c r="M30" s="23">
        <f>+[1]PP!M29</f>
        <v>3276.4</v>
      </c>
      <c r="N30" s="23">
        <f>+[1]PP!N29</f>
        <v>4514.5</v>
      </c>
      <c r="O30" s="23">
        <f t="shared" ref="O30:O37" si="14">SUM(C30:N30)</f>
        <v>45678.3</v>
      </c>
      <c r="P30" s="23">
        <f>+[1]PP!P29</f>
        <v>3466.6</v>
      </c>
      <c r="Q30" s="23">
        <f>+[1]PP!Q29</f>
        <v>3527.9</v>
      </c>
      <c r="R30" s="23">
        <f>+[1]PP!R29</f>
        <v>4490.5</v>
      </c>
      <c r="S30" s="23">
        <f>+[1]PP!S29</f>
        <v>3583.4</v>
      </c>
      <c r="T30" s="23">
        <f>+[1]PP!T29</f>
        <v>3922.8</v>
      </c>
      <c r="U30" s="23">
        <f>+[1]PP!U29</f>
        <v>4263</v>
      </c>
      <c r="V30" s="23">
        <f>+[1]PP!V29</f>
        <v>3776.1</v>
      </c>
      <c r="W30" s="23">
        <f>+[1]PP!W29</f>
        <v>4543.5</v>
      </c>
      <c r="X30" s="23">
        <f>+[1]PP!X29</f>
        <v>3762.2</v>
      </c>
      <c r="Y30" s="23">
        <f>+[1]PP!Y29</f>
        <v>3643.9</v>
      </c>
      <c r="Z30" s="23">
        <f>+[1]PP!Z29</f>
        <v>4783.8</v>
      </c>
      <c r="AA30" s="23">
        <f>+[1]PP!AA29</f>
        <v>3425</v>
      </c>
      <c r="AB30" s="23">
        <f t="shared" ref="AB30:AB37" si="15">SUM(P30:AA30)</f>
        <v>47188.700000000004</v>
      </c>
      <c r="AC30" s="23">
        <f t="shared" si="1"/>
        <v>1510.4000000000015</v>
      </c>
      <c r="AD30" s="23">
        <f t="shared" si="2"/>
        <v>3.3066029164833219</v>
      </c>
      <c r="AE30" s="31"/>
    </row>
    <row r="31" spans="2:31" ht="18" customHeight="1">
      <c r="B31" s="29" t="s">
        <v>42</v>
      </c>
      <c r="C31" s="23">
        <f>+[1]PP!C30</f>
        <v>2150.6999999999998</v>
      </c>
      <c r="D31" s="23">
        <f>+[1]PP!D30</f>
        <v>2365.4</v>
      </c>
      <c r="E31" s="23">
        <f>+[1]PP!E30</f>
        <v>3121.7</v>
      </c>
      <c r="F31" s="23">
        <f>+[1]PP!F30</f>
        <v>2418.1</v>
      </c>
      <c r="G31" s="23">
        <f>+[1]PP!G30</f>
        <v>2772.3</v>
      </c>
      <c r="H31" s="23">
        <f>+[1]PP!H30</f>
        <v>3073.6</v>
      </c>
      <c r="I31" s="23">
        <f>+[1]PP!I30</f>
        <v>2693.2</v>
      </c>
      <c r="J31" s="23">
        <f>+[1]PP!J30</f>
        <v>2548.8000000000002</v>
      </c>
      <c r="K31" s="23">
        <f>+[1]PP!K30</f>
        <v>3267.4</v>
      </c>
      <c r="L31" s="23">
        <f>+[1]PP!L30</f>
        <v>2891.7</v>
      </c>
      <c r="M31" s="23">
        <f>+[1]PP!M30</f>
        <v>2428.6</v>
      </c>
      <c r="N31" s="23">
        <f>+[1]PP!N30</f>
        <v>3165.1</v>
      </c>
      <c r="O31" s="23">
        <f t="shared" si="14"/>
        <v>32896.6</v>
      </c>
      <c r="P31" s="23">
        <f>+[1]PP!P30</f>
        <v>2410</v>
      </c>
      <c r="Q31" s="23">
        <f>+[1]PP!Q30</f>
        <v>2566</v>
      </c>
      <c r="R31" s="23">
        <f>+[1]PP!R30</f>
        <v>3229.2</v>
      </c>
      <c r="S31" s="23">
        <f>+[1]PP!S30</f>
        <v>2452.1</v>
      </c>
      <c r="T31" s="23">
        <f>+[1]PP!T30</f>
        <v>2639.3</v>
      </c>
      <c r="U31" s="23">
        <f>+[1]PP!U30</f>
        <v>2901.4</v>
      </c>
      <c r="V31" s="23">
        <f>+[1]PP!V30</f>
        <v>2524.6</v>
      </c>
      <c r="W31" s="23">
        <f>+[1]PP!W30</f>
        <v>3040.9</v>
      </c>
      <c r="X31" s="23">
        <f>+[1]PP!X30</f>
        <v>2502.6</v>
      </c>
      <c r="Y31" s="23">
        <f>+[1]PP!Y30</f>
        <v>2489.9</v>
      </c>
      <c r="Z31" s="23">
        <f>+[1]PP!Z30</f>
        <v>2953.1</v>
      </c>
      <c r="AA31" s="23">
        <f>+[1]PP!AA30</f>
        <v>2516</v>
      </c>
      <c r="AB31" s="23">
        <f t="shared" si="15"/>
        <v>32225.100000000002</v>
      </c>
      <c r="AC31" s="23">
        <f t="shared" si="1"/>
        <v>-671.49999999999636</v>
      </c>
      <c r="AD31" s="23">
        <f t="shared" si="2"/>
        <v>-2.0412443839180838</v>
      </c>
      <c r="AE31" s="27"/>
    </row>
    <row r="32" spans="2:31" ht="18" customHeight="1">
      <c r="B32" s="29" t="s">
        <v>43</v>
      </c>
      <c r="C32" s="23">
        <v>1295.8</v>
      </c>
      <c r="D32" s="23">
        <v>1135.9000000000001</v>
      </c>
      <c r="E32" s="23">
        <v>721.7</v>
      </c>
      <c r="F32" s="23">
        <v>937</v>
      </c>
      <c r="G32" s="23">
        <v>866.1</v>
      </c>
      <c r="H32" s="23">
        <v>627.1</v>
      </c>
      <c r="I32" s="23">
        <v>659.7</v>
      </c>
      <c r="J32" s="23">
        <v>776</v>
      </c>
      <c r="K32" s="23">
        <v>696</v>
      </c>
      <c r="L32" s="23">
        <v>814.8</v>
      </c>
      <c r="M32" s="23">
        <v>595.79999999999995</v>
      </c>
      <c r="N32" s="23">
        <v>865.8</v>
      </c>
      <c r="O32" s="23">
        <f t="shared" si="14"/>
        <v>9991.6999999999989</v>
      </c>
      <c r="P32" s="23">
        <v>1429.6</v>
      </c>
      <c r="Q32" s="23">
        <v>624.29999999999995</v>
      </c>
      <c r="R32" s="23">
        <v>724.7</v>
      </c>
      <c r="S32" s="23">
        <v>904.1</v>
      </c>
      <c r="T32" s="23">
        <v>956.1</v>
      </c>
      <c r="U32" s="23">
        <v>600.6</v>
      </c>
      <c r="V32" s="23">
        <v>672.2</v>
      </c>
      <c r="W32" s="23">
        <v>624.5</v>
      </c>
      <c r="X32" s="23">
        <v>712.6</v>
      </c>
      <c r="Y32" s="23">
        <v>708.7</v>
      </c>
      <c r="Z32" s="23">
        <v>595.1</v>
      </c>
      <c r="AA32" s="23">
        <v>1001.2</v>
      </c>
      <c r="AB32" s="23">
        <f t="shared" si="15"/>
        <v>9553.7000000000007</v>
      </c>
      <c r="AC32" s="23">
        <f t="shared" si="1"/>
        <v>-437.99999999999818</v>
      </c>
      <c r="AD32" s="23">
        <f t="shared" si="2"/>
        <v>-4.3836384198884897</v>
      </c>
    </row>
    <row r="33" spans="1:31" ht="18" customHeight="1">
      <c r="B33" s="29" t="s">
        <v>44</v>
      </c>
      <c r="C33" s="23">
        <v>1603.5</v>
      </c>
      <c r="D33" s="23">
        <v>1327.9</v>
      </c>
      <c r="E33" s="23">
        <v>1265.8</v>
      </c>
      <c r="F33" s="23">
        <v>1323</v>
      </c>
      <c r="G33" s="23">
        <v>1385.3</v>
      </c>
      <c r="H33" s="23">
        <v>1532.8</v>
      </c>
      <c r="I33" s="23">
        <v>1640.2</v>
      </c>
      <c r="J33" s="23">
        <v>1309.4000000000001</v>
      </c>
      <c r="K33" s="23">
        <v>1412.2</v>
      </c>
      <c r="L33" s="23">
        <v>1389.8</v>
      </c>
      <c r="M33" s="23">
        <v>1416.7</v>
      </c>
      <c r="N33" s="23">
        <v>1422.4</v>
      </c>
      <c r="O33" s="23">
        <f t="shared" si="14"/>
        <v>17029</v>
      </c>
      <c r="P33" s="23">
        <v>1903</v>
      </c>
      <c r="Q33" s="23">
        <v>1480</v>
      </c>
      <c r="R33" s="23">
        <v>1284.8</v>
      </c>
      <c r="S33" s="23">
        <v>1431.5</v>
      </c>
      <c r="T33" s="23">
        <v>1474.8</v>
      </c>
      <c r="U33" s="23">
        <v>1632.1</v>
      </c>
      <c r="V33" s="23">
        <v>1660.3</v>
      </c>
      <c r="W33" s="23">
        <v>1722.7</v>
      </c>
      <c r="X33" s="23">
        <v>1710.1</v>
      </c>
      <c r="Y33" s="23">
        <v>1591.4</v>
      </c>
      <c r="Z33" s="23">
        <v>1694.6</v>
      </c>
      <c r="AA33" s="23">
        <v>1707.4</v>
      </c>
      <c r="AB33" s="23">
        <f t="shared" si="15"/>
        <v>19292.7</v>
      </c>
      <c r="AC33" s="23">
        <f t="shared" si="1"/>
        <v>2263.7000000000007</v>
      </c>
      <c r="AD33" s="23">
        <f t="shared" si="2"/>
        <v>13.293205707910042</v>
      </c>
    </row>
    <row r="34" spans="1:31" ht="18" customHeight="1">
      <c r="B34" s="29" t="s">
        <v>45</v>
      </c>
      <c r="C34" s="23">
        <v>45.9</v>
      </c>
      <c r="D34" s="23">
        <v>42.2</v>
      </c>
      <c r="E34" s="23">
        <v>43.9</v>
      </c>
      <c r="F34" s="23">
        <v>44.7</v>
      </c>
      <c r="G34" s="23">
        <v>56.2</v>
      </c>
      <c r="H34" s="23">
        <v>32.5</v>
      </c>
      <c r="I34" s="23">
        <v>37.6</v>
      </c>
      <c r="J34" s="23">
        <v>37.5</v>
      </c>
      <c r="K34" s="23">
        <v>42.9</v>
      </c>
      <c r="L34" s="23">
        <v>43</v>
      </c>
      <c r="M34" s="23">
        <v>49.8</v>
      </c>
      <c r="N34" s="23">
        <v>53.1</v>
      </c>
      <c r="O34" s="23">
        <f t="shared" si="14"/>
        <v>529.29999999999995</v>
      </c>
      <c r="P34" s="23">
        <v>50.1</v>
      </c>
      <c r="Q34" s="23">
        <v>55.3</v>
      </c>
      <c r="R34" s="23">
        <v>26.1</v>
      </c>
      <c r="S34" s="23">
        <v>40.6</v>
      </c>
      <c r="T34" s="23">
        <v>37.799999999999997</v>
      </c>
      <c r="U34" s="23">
        <v>41.3</v>
      </c>
      <c r="V34" s="23">
        <v>6</v>
      </c>
      <c r="W34" s="23">
        <v>28.8</v>
      </c>
      <c r="X34" s="23">
        <v>77.599999999999994</v>
      </c>
      <c r="Y34" s="23">
        <v>33.200000000000003</v>
      </c>
      <c r="Z34" s="23">
        <v>44</v>
      </c>
      <c r="AA34" s="23">
        <v>52.4</v>
      </c>
      <c r="AB34" s="23">
        <f t="shared" si="15"/>
        <v>493.2</v>
      </c>
      <c r="AC34" s="23">
        <f t="shared" si="1"/>
        <v>-36.099999999999966</v>
      </c>
      <c r="AD34" s="23">
        <f t="shared" si="2"/>
        <v>-6.8203287360664975</v>
      </c>
    </row>
    <row r="35" spans="1:31" ht="18" customHeight="1">
      <c r="B35" s="29" t="s">
        <v>46</v>
      </c>
      <c r="C35" s="23">
        <f>+[1]PP!C33</f>
        <v>746</v>
      </c>
      <c r="D35" s="23">
        <f>+[1]PP!D33</f>
        <v>692.8</v>
      </c>
      <c r="E35" s="23">
        <f>+[1]PP!E33</f>
        <v>704</v>
      </c>
      <c r="F35" s="23">
        <f>+[1]PP!F33</f>
        <v>726.7</v>
      </c>
      <c r="G35" s="23">
        <f>+[1]PP!G33</f>
        <v>718.1</v>
      </c>
      <c r="H35" s="23">
        <f>+[1]PP!H33</f>
        <v>727.8</v>
      </c>
      <c r="I35" s="23">
        <f>+[1]PP!I33</f>
        <v>722.4</v>
      </c>
      <c r="J35" s="23">
        <f>+[1]PP!J33</f>
        <v>738.1</v>
      </c>
      <c r="K35" s="23">
        <f>+[1]PP!K33</f>
        <v>728.5</v>
      </c>
      <c r="L35" s="23">
        <f>+[1]PP!L33</f>
        <v>736.9</v>
      </c>
      <c r="M35" s="23">
        <f>+[1]PP!M33</f>
        <v>739.2</v>
      </c>
      <c r="N35" s="23">
        <f>+[1]PP!N33</f>
        <v>735.2</v>
      </c>
      <c r="O35" s="23">
        <f t="shared" si="14"/>
        <v>8715.6999999999989</v>
      </c>
      <c r="P35" s="23">
        <f>+[1]PP!P33</f>
        <v>759</v>
      </c>
      <c r="Q35" s="23">
        <v>751</v>
      </c>
      <c r="R35" s="23">
        <f>+[1]PP!R33</f>
        <v>728.5</v>
      </c>
      <c r="S35" s="23">
        <f>+[1]PP!S33</f>
        <v>741.8</v>
      </c>
      <c r="T35" s="23">
        <f>+[1]PP!T33</f>
        <v>745.5</v>
      </c>
      <c r="U35" s="23">
        <f>+[1]PP!U33</f>
        <v>753.8</v>
      </c>
      <c r="V35" s="23">
        <f>+[1]PP!V33</f>
        <v>752</v>
      </c>
      <c r="W35" s="23">
        <f>+[1]PP!W33</f>
        <v>756.7</v>
      </c>
      <c r="X35" s="23">
        <f>+[1]PP!X33</f>
        <v>758.1</v>
      </c>
      <c r="Y35" s="23">
        <f>+[1]PP!Y33</f>
        <v>761.5</v>
      </c>
      <c r="Z35" s="23">
        <f>+[1]PP!Z33</f>
        <v>770.6</v>
      </c>
      <c r="AA35" s="23">
        <f>+[1]PP!AA33</f>
        <v>757</v>
      </c>
      <c r="AB35" s="23">
        <f t="shared" si="15"/>
        <v>9035.5</v>
      </c>
      <c r="AC35" s="23">
        <f t="shared" si="1"/>
        <v>319.80000000000109</v>
      </c>
      <c r="AD35" s="23">
        <f t="shared" si="2"/>
        <v>3.6692405658753877</v>
      </c>
    </row>
    <row r="36" spans="1:31" ht="18" customHeight="1">
      <c r="B36" s="29" t="s">
        <v>47</v>
      </c>
      <c r="C36" s="23">
        <f>+[1]PP!C34</f>
        <v>873.5</v>
      </c>
      <c r="D36" s="23">
        <f>+[1]PP!D34</f>
        <v>631.5</v>
      </c>
      <c r="E36" s="23">
        <f>+[1]PP!E34</f>
        <v>748.5</v>
      </c>
      <c r="F36" s="23">
        <f>+[1]PP!F34</f>
        <v>1152.8</v>
      </c>
      <c r="G36" s="23">
        <f>+[1]PP!G34</f>
        <v>793.5</v>
      </c>
      <c r="H36" s="23">
        <f>+[1]PP!H34</f>
        <v>708.3</v>
      </c>
      <c r="I36" s="23">
        <f>+[1]PP!I34</f>
        <v>848.9</v>
      </c>
      <c r="J36" s="23">
        <f>+[1]PP!J34</f>
        <v>853.5</v>
      </c>
      <c r="K36" s="23">
        <f>+[1]PP!K34</f>
        <v>778.7</v>
      </c>
      <c r="L36" s="23">
        <f>+[1]PP!L34</f>
        <v>750.1</v>
      </c>
      <c r="M36" s="23">
        <f>+[1]PP!M34</f>
        <v>682.9</v>
      </c>
      <c r="N36" s="23">
        <f>+[1]PP!N34</f>
        <v>744.8</v>
      </c>
      <c r="O36" s="23">
        <f t="shared" si="14"/>
        <v>9567</v>
      </c>
      <c r="P36" s="23">
        <f>+[1]PP!P34</f>
        <v>897</v>
      </c>
      <c r="Q36" s="23">
        <f>+[1]PP!Q34</f>
        <v>726.7</v>
      </c>
      <c r="R36" s="23">
        <f>+[1]PP!R34</f>
        <v>872.6</v>
      </c>
      <c r="S36" s="23">
        <f>+[1]PP!S34</f>
        <v>966.8</v>
      </c>
      <c r="T36" s="23">
        <f>+[1]PP!T34</f>
        <v>1111.5</v>
      </c>
      <c r="U36" s="23">
        <f>+[1]PP!U34</f>
        <v>940.6</v>
      </c>
      <c r="V36" s="23">
        <f>+[1]PP!V34</f>
        <v>1114.5999999999999</v>
      </c>
      <c r="W36" s="23">
        <f>+[1]PP!W34</f>
        <v>1031.4000000000001</v>
      </c>
      <c r="X36" s="23">
        <f>+[1]PP!X34</f>
        <v>1053.5</v>
      </c>
      <c r="Y36" s="23">
        <f>+[1]PP!Y34</f>
        <v>936.4</v>
      </c>
      <c r="Z36" s="23">
        <f>+[1]PP!Z34</f>
        <v>891.4</v>
      </c>
      <c r="AA36" s="23">
        <f>+[1]PP!AA34</f>
        <v>948.8</v>
      </c>
      <c r="AB36" s="23">
        <f t="shared" si="15"/>
        <v>11491.3</v>
      </c>
      <c r="AC36" s="23">
        <f t="shared" si="1"/>
        <v>1924.2999999999993</v>
      </c>
      <c r="AD36" s="23">
        <f t="shared" si="2"/>
        <v>20.113933312428131</v>
      </c>
    </row>
    <row r="37" spans="1:31" ht="18" customHeight="1">
      <c r="B37" s="29" t="s">
        <v>35</v>
      </c>
      <c r="C37" s="23">
        <v>0.7</v>
      </c>
      <c r="D37" s="23">
        <v>0</v>
      </c>
      <c r="E37" s="23">
        <v>0.2</v>
      </c>
      <c r="F37" s="23">
        <v>0</v>
      </c>
      <c r="G37" s="23">
        <v>6.9</v>
      </c>
      <c r="H37" s="23">
        <v>3.4</v>
      </c>
      <c r="I37" s="23">
        <v>3.4</v>
      </c>
      <c r="J37" s="23">
        <v>3.4</v>
      </c>
      <c r="K37" s="23">
        <v>3.4</v>
      </c>
      <c r="L37" s="23">
        <v>0</v>
      </c>
      <c r="M37" s="23">
        <v>6.8</v>
      </c>
      <c r="N37" s="23">
        <v>0</v>
      </c>
      <c r="O37" s="23">
        <f t="shared" si="14"/>
        <v>28.2</v>
      </c>
      <c r="P37" s="23">
        <v>3.4</v>
      </c>
      <c r="Q37" s="23">
        <v>3.4</v>
      </c>
      <c r="R37" s="23">
        <v>6.8</v>
      </c>
      <c r="S37" s="23">
        <v>0</v>
      </c>
      <c r="T37" s="23">
        <v>4.2</v>
      </c>
      <c r="U37" s="23">
        <v>3.4</v>
      </c>
      <c r="V37" s="23">
        <v>0.2</v>
      </c>
      <c r="W37" s="23">
        <v>7.1</v>
      </c>
      <c r="X37" s="23">
        <v>0.6</v>
      </c>
      <c r="Y37" s="23">
        <v>3.4</v>
      </c>
      <c r="Z37" s="23">
        <v>0</v>
      </c>
      <c r="AA37" s="23">
        <v>0</v>
      </c>
      <c r="AB37" s="23">
        <f t="shared" si="15"/>
        <v>32.5</v>
      </c>
      <c r="AC37" s="23">
        <f t="shared" si="1"/>
        <v>4.3000000000000007</v>
      </c>
      <c r="AD37" s="23">
        <f t="shared" si="2"/>
        <v>15.248226950354612</v>
      </c>
      <c r="AE37" s="27"/>
    </row>
    <row r="38" spans="1:31" ht="18" customHeight="1">
      <c r="B38" s="30" t="s">
        <v>48</v>
      </c>
      <c r="C38" s="21">
        <f>SUM(C39:C42)</f>
        <v>2038.6000000000001</v>
      </c>
      <c r="D38" s="21">
        <f t="shared" ref="D38:AB38" si="16">SUM(D39:D42)</f>
        <v>2292.1999999999998</v>
      </c>
      <c r="E38" s="21">
        <f t="shared" si="16"/>
        <v>1926</v>
      </c>
      <c r="F38" s="21">
        <f t="shared" si="16"/>
        <v>1396.5</v>
      </c>
      <c r="G38" s="21">
        <f t="shared" si="16"/>
        <v>1610.8000000000002</v>
      </c>
      <c r="H38" s="21">
        <f t="shared" si="16"/>
        <v>1603.4</v>
      </c>
      <c r="I38" s="21">
        <f t="shared" si="16"/>
        <v>1533.1</v>
      </c>
      <c r="J38" s="21">
        <f t="shared" si="16"/>
        <v>1540.4999999999998</v>
      </c>
      <c r="K38" s="21">
        <f t="shared" si="16"/>
        <v>1441.4999999999998</v>
      </c>
      <c r="L38" s="21">
        <f t="shared" si="16"/>
        <v>1507</v>
      </c>
      <c r="M38" s="21">
        <f t="shared" si="16"/>
        <v>2096.1999999999998</v>
      </c>
      <c r="N38" s="21">
        <f t="shared" si="16"/>
        <v>2522.6</v>
      </c>
      <c r="O38" s="21">
        <f t="shared" si="16"/>
        <v>21508.399999999998</v>
      </c>
      <c r="P38" s="21">
        <f t="shared" si="16"/>
        <v>2289.2999999999997</v>
      </c>
      <c r="Q38" s="21">
        <f t="shared" si="16"/>
        <v>2241.1999999999998</v>
      </c>
      <c r="R38" s="21">
        <f t="shared" si="16"/>
        <v>2053.9</v>
      </c>
      <c r="S38" s="21">
        <f t="shared" si="16"/>
        <v>1612.6</v>
      </c>
      <c r="T38" s="21">
        <f t="shared" si="16"/>
        <v>1967.1</v>
      </c>
      <c r="U38" s="21">
        <f t="shared" si="16"/>
        <v>1726.1</v>
      </c>
      <c r="V38" s="21">
        <f t="shared" si="16"/>
        <v>1739.6000000000001</v>
      </c>
      <c r="W38" s="21">
        <f t="shared" si="16"/>
        <v>1748.5000000000002</v>
      </c>
      <c r="X38" s="21">
        <f t="shared" si="16"/>
        <v>1976.6999999999998</v>
      </c>
      <c r="Y38" s="21">
        <f t="shared" si="16"/>
        <v>1897.8000000000002</v>
      </c>
      <c r="Z38" s="21">
        <f t="shared" si="16"/>
        <v>2078.1</v>
      </c>
      <c r="AA38" s="21">
        <f t="shared" si="16"/>
        <v>2373.1</v>
      </c>
      <c r="AB38" s="21">
        <f t="shared" si="16"/>
        <v>23704</v>
      </c>
      <c r="AC38" s="21">
        <f t="shared" si="1"/>
        <v>2195.6000000000022</v>
      </c>
      <c r="AD38" s="21">
        <f t="shared" si="2"/>
        <v>10.2081047404735</v>
      </c>
      <c r="AE38" s="27"/>
    </row>
    <row r="39" spans="1:31" ht="18" customHeight="1">
      <c r="B39" s="32" t="s">
        <v>49</v>
      </c>
      <c r="C39" s="23">
        <f>+[1]PP!C37</f>
        <v>1169.5</v>
      </c>
      <c r="D39" s="23">
        <f>+[1]PP!D37</f>
        <v>1542.1</v>
      </c>
      <c r="E39" s="23">
        <f>+[1]PP!E37</f>
        <v>1576.3</v>
      </c>
      <c r="F39" s="23">
        <f>+[1]PP!F37</f>
        <v>1231.0999999999999</v>
      </c>
      <c r="G39" s="23">
        <f>+[1]PP!G37</f>
        <v>1448.9</v>
      </c>
      <c r="H39" s="23">
        <f>+[1]PP!H37</f>
        <v>1428.9</v>
      </c>
      <c r="I39" s="23">
        <f>+[1]PP!I37</f>
        <v>1373.3</v>
      </c>
      <c r="J39" s="23">
        <f>+[1]PP!J37</f>
        <v>1383.1</v>
      </c>
      <c r="K39" s="23">
        <f>+[1]PP!K37</f>
        <v>1285.0999999999999</v>
      </c>
      <c r="L39" s="23">
        <f>+[1]PP!L37</f>
        <v>1295</v>
      </c>
      <c r="M39" s="23">
        <f>+[1]PP!M37</f>
        <v>1630.4</v>
      </c>
      <c r="N39" s="23">
        <f>+[1]PP!N37</f>
        <v>1695.4</v>
      </c>
      <c r="O39" s="23">
        <f>SUM(C39:N39)</f>
        <v>17059.099999999999</v>
      </c>
      <c r="P39" s="23">
        <f>+[1]PP!P37</f>
        <v>1303.4000000000001</v>
      </c>
      <c r="Q39" s="23">
        <f>+[1]PP!Q37</f>
        <v>1503.3</v>
      </c>
      <c r="R39" s="23">
        <f>+[1]PP!R37</f>
        <v>1846</v>
      </c>
      <c r="S39" s="23">
        <f>+[1]PP!S37</f>
        <v>1442.8</v>
      </c>
      <c r="T39" s="23">
        <f>+[1]PP!T37</f>
        <v>1791.6</v>
      </c>
      <c r="U39" s="23">
        <f>+[1]PP!U37</f>
        <v>1555.1</v>
      </c>
      <c r="V39" s="23">
        <f>+[1]PP!V37</f>
        <v>1569.5</v>
      </c>
      <c r="W39" s="23">
        <f>+[1]PP!W37</f>
        <v>1580.2</v>
      </c>
      <c r="X39" s="23">
        <f>+[1]PP!X37</f>
        <v>1802.6</v>
      </c>
      <c r="Y39" s="23">
        <f>+[1]PP!Y37</f>
        <v>1666.4</v>
      </c>
      <c r="Z39" s="23">
        <f>+[1]PP!Z37</f>
        <v>1631.2</v>
      </c>
      <c r="AA39" s="23">
        <f>+[1]PP!AA37</f>
        <v>1637.1</v>
      </c>
      <c r="AB39" s="23">
        <f>SUM(P39:AA39)</f>
        <v>19329.2</v>
      </c>
      <c r="AC39" s="23">
        <f t="shared" si="1"/>
        <v>2270.1000000000022</v>
      </c>
      <c r="AD39" s="23">
        <f t="shared" si="2"/>
        <v>13.307267089119604</v>
      </c>
      <c r="AE39" s="33"/>
    </row>
    <row r="40" spans="1:31" ht="18" customHeight="1">
      <c r="B40" s="32" t="s">
        <v>50</v>
      </c>
      <c r="C40" s="23">
        <f>+[1]PP!C38</f>
        <v>759.7</v>
      </c>
      <c r="D40" s="23">
        <f>+[1]PP!D38</f>
        <v>640.1</v>
      </c>
      <c r="E40" s="23">
        <f>+[1]PP!E38</f>
        <v>229.9</v>
      </c>
      <c r="F40" s="23">
        <f>+[1]PP!F38</f>
        <v>44.1</v>
      </c>
      <c r="G40" s="23">
        <f>+[1]PP!G38</f>
        <v>42.6</v>
      </c>
      <c r="H40" s="23">
        <f>+[1]PP!H38</f>
        <v>51.1</v>
      </c>
      <c r="I40" s="23">
        <f>+[1]PP!I38</f>
        <v>38.200000000000003</v>
      </c>
      <c r="J40" s="23">
        <f>+[1]PP!J38</f>
        <v>38.299999999999997</v>
      </c>
      <c r="K40" s="23">
        <f>+[1]PP!K38</f>
        <v>35</v>
      </c>
      <c r="L40" s="23">
        <f>+[1]PP!L38</f>
        <v>91.4</v>
      </c>
      <c r="M40" s="23">
        <f>+[1]PP!M38</f>
        <v>344.9</v>
      </c>
      <c r="N40" s="23">
        <f>+[1]PP!N38</f>
        <v>707.3</v>
      </c>
      <c r="O40" s="23">
        <f>SUM(C40:N40)</f>
        <v>3022.6000000000004</v>
      </c>
      <c r="P40" s="23">
        <f>+[1]PP!P38</f>
        <v>867.8</v>
      </c>
      <c r="Q40" s="23">
        <f>+[1]PP!Q38</f>
        <v>619.79999999999995</v>
      </c>
      <c r="R40" s="23">
        <f>+[1]PP!R38</f>
        <v>79.900000000000006</v>
      </c>
      <c r="S40" s="23">
        <f>+[1]PP!S38</f>
        <v>42</v>
      </c>
      <c r="T40" s="23">
        <f>+[1]PP!T38</f>
        <v>47.2</v>
      </c>
      <c r="U40" s="23">
        <f>+[1]PP!U38</f>
        <v>41.5</v>
      </c>
      <c r="V40" s="23">
        <f>+[1]PP!V38</f>
        <v>41.9</v>
      </c>
      <c r="W40" s="23">
        <f>+[1]PP!W38</f>
        <v>39.5</v>
      </c>
      <c r="X40" s="23">
        <f>+[1]PP!X38</f>
        <v>40.5</v>
      </c>
      <c r="Y40" s="23">
        <f>+[1]PP!Y38</f>
        <v>87.8</v>
      </c>
      <c r="Z40" s="23">
        <f>+[1]PP!Z38</f>
        <v>312.39999999999998</v>
      </c>
      <c r="AA40" s="23">
        <f>+[1]PP!AA38</f>
        <v>545.20000000000005</v>
      </c>
      <c r="AB40" s="23">
        <f>SUM(P40:AA40)</f>
        <v>2765.5</v>
      </c>
      <c r="AC40" s="23">
        <f t="shared" si="1"/>
        <v>-257.10000000000036</v>
      </c>
      <c r="AD40" s="23">
        <f t="shared" si="2"/>
        <v>-8.5059220538609264</v>
      </c>
    </row>
    <row r="41" spans="1:31" ht="18" customHeight="1">
      <c r="B41" s="29" t="s">
        <v>51</v>
      </c>
      <c r="C41" s="23">
        <f>+[1]PP!C42</f>
        <v>83.2</v>
      </c>
      <c r="D41" s="23">
        <f>+[1]PP!D42</f>
        <v>83.2</v>
      </c>
      <c r="E41" s="23">
        <f>+[1]PP!E42</f>
        <v>89.2</v>
      </c>
      <c r="F41" s="23">
        <f>+[1]PP!F42</f>
        <v>90.9</v>
      </c>
      <c r="G41" s="23">
        <f>+[1]PP!G42</f>
        <v>90.9</v>
      </c>
      <c r="H41" s="23">
        <f>+[1]PP!H42</f>
        <v>94.7</v>
      </c>
      <c r="I41" s="23">
        <f>+[1]PP!I42</f>
        <v>93.3</v>
      </c>
      <c r="J41" s="23">
        <f>+[1]PP!J42</f>
        <v>91</v>
      </c>
      <c r="K41" s="23">
        <f>+[1]PP!K42</f>
        <v>92.6</v>
      </c>
      <c r="L41" s="23">
        <f>+[1]PP!L42</f>
        <v>91.1</v>
      </c>
      <c r="M41" s="23">
        <f>+[1]PP!M42</f>
        <v>92.7</v>
      </c>
      <c r="N41" s="23">
        <f>+[1]PP!N42</f>
        <v>91.6</v>
      </c>
      <c r="O41" s="23">
        <f>SUM(C41:N41)</f>
        <v>1084.4000000000001</v>
      </c>
      <c r="P41" s="23">
        <f>+[1]PP!P42</f>
        <v>90.2</v>
      </c>
      <c r="Q41" s="23">
        <f>+[1]PP!Q42</f>
        <v>90.1</v>
      </c>
      <c r="R41" s="23">
        <f>+[1]PP!R42</f>
        <v>98</v>
      </c>
      <c r="S41" s="23">
        <f>+[1]PP!S42</f>
        <v>97.7</v>
      </c>
      <c r="T41" s="23">
        <f>+[1]PP!T42</f>
        <v>98.1</v>
      </c>
      <c r="U41" s="23">
        <f>+[1]PP!U42</f>
        <v>99</v>
      </c>
      <c r="V41" s="23">
        <f>+[1]PP!V42</f>
        <v>97.9</v>
      </c>
      <c r="W41" s="23">
        <f>+[1]PP!W42</f>
        <v>98.4</v>
      </c>
      <c r="X41" s="23">
        <f>+[1]PP!X42</f>
        <v>102.6</v>
      </c>
      <c r="Y41" s="23">
        <f>+[1]PP!Y42</f>
        <v>101.9</v>
      </c>
      <c r="Z41" s="23">
        <f>+[1]PP!Z42</f>
        <v>101.7</v>
      </c>
      <c r="AA41" s="23">
        <f>+[1]PP!AA42</f>
        <v>141.6</v>
      </c>
      <c r="AB41" s="23">
        <f>SUM(P41:AA41)</f>
        <v>1217.1999999999998</v>
      </c>
      <c r="AC41" s="23">
        <f t="shared" si="1"/>
        <v>132.79999999999973</v>
      </c>
      <c r="AD41" s="23">
        <f t="shared" si="2"/>
        <v>12.246403541128709</v>
      </c>
    </row>
    <row r="42" spans="1:31" ht="18" customHeight="1">
      <c r="B42" s="29" t="s">
        <v>52</v>
      </c>
      <c r="C42" s="23">
        <f>+[1]PP!C43</f>
        <v>26.2</v>
      </c>
      <c r="D42" s="23">
        <v>26.8</v>
      </c>
      <c r="E42" s="23">
        <v>30.6</v>
      </c>
      <c r="F42" s="23">
        <v>30.4</v>
      </c>
      <c r="G42" s="23">
        <v>28.4</v>
      </c>
      <c r="H42" s="23">
        <v>28.7</v>
      </c>
      <c r="I42" s="23">
        <v>28.3</v>
      </c>
      <c r="J42" s="23">
        <v>28.1</v>
      </c>
      <c r="K42" s="23">
        <v>28.8</v>
      </c>
      <c r="L42" s="23">
        <v>29.5</v>
      </c>
      <c r="M42" s="23">
        <v>28.2</v>
      </c>
      <c r="N42" s="23">
        <v>28.3</v>
      </c>
      <c r="O42" s="23">
        <f>SUM(C42:N42)</f>
        <v>342.3</v>
      </c>
      <c r="P42" s="23">
        <f>+[1]PP!P43</f>
        <v>27.9</v>
      </c>
      <c r="Q42" s="23">
        <f>+[1]PP!Q43</f>
        <v>28</v>
      </c>
      <c r="R42" s="23">
        <f>+[1]PP!R43</f>
        <v>30</v>
      </c>
      <c r="S42" s="23">
        <f>+[1]PP!S43</f>
        <v>30.1</v>
      </c>
      <c r="T42" s="23">
        <f>+[1]PP!T43</f>
        <v>30.2</v>
      </c>
      <c r="U42" s="23">
        <f>+[1]PP!U43</f>
        <v>30.5</v>
      </c>
      <c r="V42" s="23">
        <f>+[1]PP!V43</f>
        <v>30.3</v>
      </c>
      <c r="W42" s="23">
        <f>+[1]PP!W43</f>
        <v>30.4</v>
      </c>
      <c r="X42" s="23">
        <f>+[1]PP!X43</f>
        <v>31</v>
      </c>
      <c r="Y42" s="23">
        <f>+[1]PP!Y43</f>
        <v>41.7</v>
      </c>
      <c r="Z42" s="23">
        <f>+[1]PP!Z43</f>
        <v>32.799999999999997</v>
      </c>
      <c r="AA42" s="23">
        <f>+[1]PP!AA43</f>
        <v>49.2</v>
      </c>
      <c r="AB42" s="23">
        <f>SUM(P42:AA42)</f>
        <v>392.09999999999997</v>
      </c>
      <c r="AC42" s="23">
        <f t="shared" si="1"/>
        <v>49.799999999999955</v>
      </c>
      <c r="AD42" s="23">
        <f t="shared" si="2"/>
        <v>14.54864154250656</v>
      </c>
    </row>
    <row r="43" spans="1:31" ht="18" customHeight="1">
      <c r="B43" s="24" t="s">
        <v>53</v>
      </c>
      <c r="C43" s="21">
        <v>51.3</v>
      </c>
      <c r="D43" s="21">
        <v>192.8</v>
      </c>
      <c r="E43" s="21">
        <v>71.3</v>
      </c>
      <c r="F43" s="21">
        <v>60.1</v>
      </c>
      <c r="G43" s="21">
        <v>67.099999999999994</v>
      </c>
      <c r="H43" s="21">
        <v>67</v>
      </c>
      <c r="I43" s="21">
        <v>65.099999999999994</v>
      </c>
      <c r="J43" s="21">
        <v>99.9</v>
      </c>
      <c r="K43" s="21">
        <v>65.3</v>
      </c>
      <c r="L43" s="21">
        <v>60.8</v>
      </c>
      <c r="M43" s="21">
        <v>118.8</v>
      </c>
      <c r="N43" s="21">
        <v>1004</v>
      </c>
      <c r="O43" s="21">
        <f>SUM(C43:N43)</f>
        <v>1923.5</v>
      </c>
      <c r="P43" s="21">
        <v>167.7</v>
      </c>
      <c r="Q43" s="21">
        <v>84.4</v>
      </c>
      <c r="R43" s="21">
        <v>93.3</v>
      </c>
      <c r="S43" s="21">
        <v>85.2</v>
      </c>
      <c r="T43" s="21">
        <v>105.7</v>
      </c>
      <c r="U43" s="21">
        <v>90.8</v>
      </c>
      <c r="V43" s="21">
        <v>139.4</v>
      </c>
      <c r="W43" s="21">
        <v>139</v>
      </c>
      <c r="X43" s="21">
        <v>124.6</v>
      </c>
      <c r="Y43" s="21">
        <v>174.6</v>
      </c>
      <c r="Z43" s="21">
        <v>173.9</v>
      </c>
      <c r="AA43" s="21">
        <v>373</v>
      </c>
      <c r="AB43" s="21">
        <f>SUM(P43:AA43)</f>
        <v>1751.6</v>
      </c>
      <c r="AC43" s="21">
        <f t="shared" si="1"/>
        <v>-171.90000000000009</v>
      </c>
      <c r="AD43" s="21">
        <f t="shared" si="2"/>
        <v>-8.9368338965427654</v>
      </c>
    </row>
    <row r="44" spans="1:31" ht="18" customHeight="1">
      <c r="B44" s="34" t="s">
        <v>54</v>
      </c>
      <c r="C44" s="21">
        <f>SUM(C45:C46)</f>
        <v>757.6</v>
      </c>
      <c r="D44" s="21">
        <f t="shared" ref="D44:AB44" si="17">SUM(D45:D46)</f>
        <v>724.9</v>
      </c>
      <c r="E44" s="21">
        <f t="shared" si="17"/>
        <v>684.7</v>
      </c>
      <c r="F44" s="21">
        <f t="shared" si="17"/>
        <v>754.30000000000007</v>
      </c>
      <c r="G44" s="21">
        <f t="shared" si="17"/>
        <v>721.1</v>
      </c>
      <c r="H44" s="21">
        <f t="shared" si="17"/>
        <v>694.9</v>
      </c>
      <c r="I44" s="21">
        <f t="shared" si="17"/>
        <v>719.9</v>
      </c>
      <c r="J44" s="21">
        <f t="shared" si="17"/>
        <v>794.30000000000007</v>
      </c>
      <c r="K44" s="21">
        <f t="shared" si="17"/>
        <v>733.1</v>
      </c>
      <c r="L44" s="21">
        <f t="shared" si="17"/>
        <v>537.9</v>
      </c>
      <c r="M44" s="21">
        <f t="shared" si="17"/>
        <v>646.6</v>
      </c>
      <c r="N44" s="21">
        <f t="shared" si="17"/>
        <v>660.90000000000009</v>
      </c>
      <c r="O44" s="21">
        <f t="shared" si="17"/>
        <v>8430.2000000000007</v>
      </c>
      <c r="P44" s="21">
        <f t="shared" si="17"/>
        <v>870</v>
      </c>
      <c r="Q44" s="21">
        <f t="shared" si="17"/>
        <v>830.8</v>
      </c>
      <c r="R44" s="21">
        <f t="shared" si="17"/>
        <v>812.8</v>
      </c>
      <c r="S44" s="21">
        <f t="shared" si="17"/>
        <v>864.6</v>
      </c>
      <c r="T44" s="21">
        <f t="shared" si="17"/>
        <v>779.4</v>
      </c>
      <c r="U44" s="21">
        <f t="shared" si="17"/>
        <v>775.6</v>
      </c>
      <c r="V44" s="21">
        <f t="shared" si="17"/>
        <v>854.7</v>
      </c>
      <c r="W44" s="21">
        <f t="shared" si="17"/>
        <v>958.2</v>
      </c>
      <c r="X44" s="21">
        <f t="shared" si="17"/>
        <v>837.3</v>
      </c>
      <c r="Y44" s="21">
        <f t="shared" si="17"/>
        <v>651.20000000000005</v>
      </c>
      <c r="Z44" s="21">
        <f t="shared" si="17"/>
        <v>700.7</v>
      </c>
      <c r="AA44" s="21">
        <f t="shared" si="17"/>
        <v>749.2</v>
      </c>
      <c r="AB44" s="21">
        <f t="shared" si="17"/>
        <v>9684.5000000000018</v>
      </c>
      <c r="AC44" s="21">
        <f t="shared" si="1"/>
        <v>1254.3000000000011</v>
      </c>
      <c r="AD44" s="21">
        <f t="shared" si="2"/>
        <v>14.878650565822888</v>
      </c>
    </row>
    <row r="45" spans="1:31" ht="18" customHeight="1">
      <c r="B45" s="29" t="s">
        <v>55</v>
      </c>
      <c r="C45" s="23">
        <f>+[1]PP!C49</f>
        <v>757.5</v>
      </c>
      <c r="D45" s="23">
        <f>+[1]PP!D49</f>
        <v>724.9</v>
      </c>
      <c r="E45" s="23">
        <f>+[1]PP!E49</f>
        <v>684.6</v>
      </c>
      <c r="F45" s="23">
        <f>+[1]PP!F49</f>
        <v>753.7</v>
      </c>
      <c r="G45" s="23">
        <f>+[1]PP!G49</f>
        <v>721.1</v>
      </c>
      <c r="H45" s="23">
        <f>+[1]PP!H49</f>
        <v>694.5</v>
      </c>
      <c r="I45" s="23">
        <f>+[1]PP!I49</f>
        <v>719.8</v>
      </c>
      <c r="J45" s="23">
        <f>+[1]PP!J49</f>
        <v>794.2</v>
      </c>
      <c r="K45" s="23">
        <f>+[1]PP!K49</f>
        <v>732.6</v>
      </c>
      <c r="L45" s="23">
        <f>+[1]PP!L49</f>
        <v>537.79999999999995</v>
      </c>
      <c r="M45" s="23">
        <f>+[1]PP!M49</f>
        <v>646.20000000000005</v>
      </c>
      <c r="N45" s="23">
        <f>+[1]PP!N49</f>
        <v>660.7</v>
      </c>
      <c r="O45" s="23">
        <f>SUM(C45:N45)</f>
        <v>8427.6</v>
      </c>
      <c r="P45" s="23">
        <f>+[1]PP!P49</f>
        <v>870</v>
      </c>
      <c r="Q45" s="23">
        <f>+[1]PP!Q49</f>
        <v>830.8</v>
      </c>
      <c r="R45" s="23">
        <f>+[1]PP!R49</f>
        <v>812.8</v>
      </c>
      <c r="S45" s="23">
        <f>+[1]PP!S49</f>
        <v>864.6</v>
      </c>
      <c r="T45" s="23">
        <f>+[1]PP!T49</f>
        <v>779.4</v>
      </c>
      <c r="U45" s="23">
        <f>+[1]PP!U49</f>
        <v>775.6</v>
      </c>
      <c r="V45" s="23">
        <f>+[1]PP!V49</f>
        <v>854.7</v>
      </c>
      <c r="W45" s="23">
        <f>+[1]PP!W49</f>
        <v>958.2</v>
      </c>
      <c r="X45" s="23">
        <f>+[1]PP!X49</f>
        <v>837.3</v>
      </c>
      <c r="Y45" s="23">
        <f>+[1]PP!Y49</f>
        <v>651.20000000000005</v>
      </c>
      <c r="Z45" s="23">
        <f>+[1]PP!Z49</f>
        <v>700.7</v>
      </c>
      <c r="AA45" s="23">
        <f>+[1]PP!AA49</f>
        <v>749.2</v>
      </c>
      <c r="AB45" s="23">
        <f>SUM(P45:AA45)</f>
        <v>9684.5000000000018</v>
      </c>
      <c r="AC45" s="23">
        <f t="shared" si="1"/>
        <v>1256.9000000000015</v>
      </c>
      <c r="AD45" s="23">
        <f t="shared" si="2"/>
        <v>14.914091793630469</v>
      </c>
    </row>
    <row r="46" spans="1:31" ht="18" customHeight="1">
      <c r="B46" s="29" t="s">
        <v>35</v>
      </c>
      <c r="C46" s="23">
        <v>0.1</v>
      </c>
      <c r="D46" s="23">
        <v>0</v>
      </c>
      <c r="E46" s="23">
        <v>0.1</v>
      </c>
      <c r="F46" s="23">
        <v>0.6</v>
      </c>
      <c r="G46" s="23">
        <v>0</v>
      </c>
      <c r="H46" s="23">
        <v>0.4</v>
      </c>
      <c r="I46" s="23">
        <v>0.1</v>
      </c>
      <c r="J46" s="23">
        <v>0.1</v>
      </c>
      <c r="K46" s="23">
        <v>0.5</v>
      </c>
      <c r="L46" s="23">
        <v>0.1</v>
      </c>
      <c r="M46" s="23">
        <v>0.4</v>
      </c>
      <c r="N46" s="23">
        <v>0.2</v>
      </c>
      <c r="O46" s="23">
        <f>SUM(C46:N46)</f>
        <v>2.6000000000000005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f>SUM(P46:AA46)</f>
        <v>0</v>
      </c>
      <c r="AC46" s="23">
        <f t="shared" si="1"/>
        <v>-2.6000000000000005</v>
      </c>
      <c r="AD46" s="23">
        <f t="shared" si="2"/>
        <v>-100</v>
      </c>
    </row>
    <row r="47" spans="1:31" ht="18" customHeight="1">
      <c r="B47" s="34" t="s">
        <v>56</v>
      </c>
      <c r="C47" s="21">
        <f>+[1]PP!C52</f>
        <v>82.7</v>
      </c>
      <c r="D47" s="21">
        <f>+[1]PP!D52</f>
        <v>106.1</v>
      </c>
      <c r="E47" s="21">
        <f>+[1]PP!E52</f>
        <v>108.8</v>
      </c>
      <c r="F47" s="21">
        <f>+[1]PP!F52</f>
        <v>86.8</v>
      </c>
      <c r="G47" s="21">
        <f>+[1]PP!G52</f>
        <v>102.5</v>
      </c>
      <c r="H47" s="21">
        <f>+[1]PP!H52</f>
        <v>104.3</v>
      </c>
      <c r="I47" s="21">
        <f>+[1]PP!I52</f>
        <v>98.9</v>
      </c>
      <c r="J47" s="21">
        <f>+[1]PP!J52</f>
        <v>92.9</v>
      </c>
      <c r="K47" s="21">
        <f>+[1]PP!K52</f>
        <v>93.2</v>
      </c>
      <c r="L47" s="21">
        <f>+[1]PP!L52</f>
        <v>94.4</v>
      </c>
      <c r="M47" s="21">
        <f>+[1]PP!M52</f>
        <v>117.3</v>
      </c>
      <c r="N47" s="21">
        <f>+[1]PP!N52</f>
        <v>121.1</v>
      </c>
      <c r="O47" s="21">
        <f>SUM(C47:N47)</f>
        <v>1209</v>
      </c>
      <c r="P47" s="21">
        <f>+[1]PP!P52</f>
        <v>90.4</v>
      </c>
      <c r="Q47" s="21">
        <f>+[1]PP!Q52</f>
        <v>106.1</v>
      </c>
      <c r="R47" s="21">
        <f>+[1]PP!R52</f>
        <v>130</v>
      </c>
      <c r="S47" s="21">
        <f>+[1]PP!S52</f>
        <v>100.9</v>
      </c>
      <c r="T47" s="21">
        <f>+[1]PP!T52</f>
        <v>133</v>
      </c>
      <c r="U47" s="21">
        <f>+[1]PP!U52</f>
        <v>112.8</v>
      </c>
      <c r="V47" s="21">
        <f>+[1]PP!V52</f>
        <v>120.7</v>
      </c>
      <c r="W47" s="21">
        <f>+[1]PP!W52</f>
        <v>114.6</v>
      </c>
      <c r="X47" s="21">
        <f>+[1]PP!X52</f>
        <v>124.4</v>
      </c>
      <c r="Y47" s="21">
        <f>+[1]PP!Y52</f>
        <v>129.1</v>
      </c>
      <c r="Z47" s="21">
        <f>+[1]PP!Z52</f>
        <v>121.6</v>
      </c>
      <c r="AA47" s="21">
        <f>+[1]PP!AA52</f>
        <v>117.7</v>
      </c>
      <c r="AB47" s="21">
        <f>SUM(P47:AA47)</f>
        <v>1401.3</v>
      </c>
      <c r="AC47" s="21">
        <f t="shared" si="1"/>
        <v>192.29999999999995</v>
      </c>
      <c r="AD47" s="21">
        <f t="shared" si="2"/>
        <v>15.905707196029773</v>
      </c>
    </row>
    <row r="48" spans="1:31" ht="18" customHeight="1">
      <c r="A48" s="35"/>
      <c r="B48" s="34" t="s">
        <v>57</v>
      </c>
      <c r="C48" s="21">
        <v>0.2</v>
      </c>
      <c r="D48" s="21">
        <f>+[1]PP!D53</f>
        <v>0.6</v>
      </c>
      <c r="E48" s="21">
        <f>+[1]PP!E53</f>
        <v>0.2</v>
      </c>
      <c r="F48" s="21">
        <f>+[1]PP!F53</f>
        <v>0.1</v>
      </c>
      <c r="G48" s="21">
        <f>+[1]PP!G53</f>
        <v>0.3</v>
      </c>
      <c r="H48" s="21">
        <f>+[1]PP!H53</f>
        <v>0.2</v>
      </c>
      <c r="I48" s="21">
        <f>+[1]PP!I53</f>
        <v>0.2</v>
      </c>
      <c r="J48" s="21">
        <f>+[1]PP!J53</f>
        <v>0.2</v>
      </c>
      <c r="K48" s="21">
        <f>+[1]PP!K53</f>
        <v>0.1</v>
      </c>
      <c r="L48" s="21">
        <f>+[1]PP!L53</f>
        <v>0.3</v>
      </c>
      <c r="M48" s="21">
        <f>+[1]PP!M53</f>
        <v>0.3</v>
      </c>
      <c r="N48" s="21">
        <f>+[1]PP!N53</f>
        <v>0.3</v>
      </c>
      <c r="O48" s="21">
        <f>SUM(C48:N48)</f>
        <v>2.9999999999999996</v>
      </c>
      <c r="P48" s="21">
        <f>+[1]PP!P53</f>
        <v>0.1</v>
      </c>
      <c r="Q48" s="21">
        <f>+[1]PP!Q53</f>
        <v>0.1</v>
      </c>
      <c r="R48" s="21">
        <f>+[1]PP!R53</f>
        <v>0.5</v>
      </c>
      <c r="S48" s="21">
        <f>+[1]PP!S53</f>
        <v>0.1</v>
      </c>
      <c r="T48" s="21">
        <f>+[1]PP!T53</f>
        <v>0.6</v>
      </c>
      <c r="U48" s="21">
        <f>+[1]PP!U53</f>
        <v>0.2</v>
      </c>
      <c r="V48" s="21">
        <f>+[1]PP!V53</f>
        <v>0.3</v>
      </c>
      <c r="W48" s="21">
        <f>+[1]PP!W53</f>
        <v>0.2</v>
      </c>
      <c r="X48" s="21">
        <f>+[1]PP!X53</f>
        <v>0.2</v>
      </c>
      <c r="Y48" s="21">
        <f>+[1]PP!Y53</f>
        <v>0.4</v>
      </c>
      <c r="Z48" s="21">
        <f>+[1]PP!Z53</f>
        <v>0.1</v>
      </c>
      <c r="AA48" s="21">
        <f>+[1]PP!AA53</f>
        <v>0.1</v>
      </c>
      <c r="AB48" s="21">
        <f>SUM(P48:AA48)</f>
        <v>2.9000000000000004</v>
      </c>
      <c r="AC48" s="21">
        <f t="shared" si="1"/>
        <v>-9.9999999999999201E-2</v>
      </c>
      <c r="AD48" s="21">
        <f t="shared" si="2"/>
        <v>-3.3333333333333068</v>
      </c>
    </row>
    <row r="49" spans="1:171" ht="18" customHeight="1">
      <c r="B49" s="20" t="s">
        <v>58</v>
      </c>
      <c r="C49" s="21">
        <f>+C50+C53+C56</f>
        <v>323.5</v>
      </c>
      <c r="D49" s="21">
        <f t="shared" ref="D49:N49" si="18">+D50+D53+D56</f>
        <v>394.3</v>
      </c>
      <c r="E49" s="21">
        <f t="shared" si="18"/>
        <v>400.80000000000007</v>
      </c>
      <c r="F49" s="21">
        <f t="shared" si="18"/>
        <v>462.9</v>
      </c>
      <c r="G49" s="21">
        <f>+G50+G53+G56</f>
        <v>391.8</v>
      </c>
      <c r="H49" s="21">
        <f>+H50+H53+H56</f>
        <v>372.9</v>
      </c>
      <c r="I49" s="21">
        <f>+I50+I53+I56</f>
        <v>355.8</v>
      </c>
      <c r="J49" s="21">
        <f t="shared" ref="J49:M49" si="19">+J50+J53+J56</f>
        <v>347.7</v>
      </c>
      <c r="K49" s="21">
        <f t="shared" si="19"/>
        <v>350.1</v>
      </c>
      <c r="L49" s="21">
        <f t="shared" si="19"/>
        <v>311.90000000000003</v>
      </c>
      <c r="M49" s="21">
        <f t="shared" si="19"/>
        <v>350.9</v>
      </c>
      <c r="N49" s="21">
        <f t="shared" si="18"/>
        <v>377.2</v>
      </c>
      <c r="O49" s="21">
        <f>+O50+O53+O56</f>
        <v>4439.8</v>
      </c>
      <c r="P49" s="21">
        <f>+P50+P53+P56</f>
        <v>385.70000000000005</v>
      </c>
      <c r="Q49" s="21">
        <f t="shared" ref="Q49:AB49" si="20">+Q50+Q53+Q56</f>
        <v>506.20000000000005</v>
      </c>
      <c r="R49" s="21">
        <f t="shared" si="20"/>
        <v>443.9</v>
      </c>
      <c r="S49" s="21">
        <f t="shared" si="20"/>
        <v>494.90000000000003</v>
      </c>
      <c r="T49" s="21">
        <f t="shared" si="20"/>
        <v>410.90000000000003</v>
      </c>
      <c r="U49" s="21">
        <f t="shared" si="20"/>
        <v>397.09999999999997</v>
      </c>
      <c r="V49" s="21">
        <f t="shared" si="20"/>
        <v>411.6</v>
      </c>
      <c r="W49" s="21">
        <f t="shared" si="20"/>
        <v>406.4</v>
      </c>
      <c r="X49" s="21">
        <f t="shared" si="20"/>
        <v>390.00000000000006</v>
      </c>
      <c r="Y49" s="21">
        <f t="shared" si="20"/>
        <v>368.90000000000003</v>
      </c>
      <c r="Z49" s="21">
        <f t="shared" si="20"/>
        <v>388.29999999999995</v>
      </c>
      <c r="AA49" s="21">
        <f t="shared" si="20"/>
        <v>440.40000000000003</v>
      </c>
      <c r="AB49" s="21">
        <f t="shared" si="20"/>
        <v>5044.3</v>
      </c>
      <c r="AC49" s="21">
        <f t="shared" si="1"/>
        <v>604.5</v>
      </c>
      <c r="AD49" s="21">
        <f t="shared" si="2"/>
        <v>13.615478174692552</v>
      </c>
    </row>
    <row r="50" spans="1:171" ht="18" customHeight="1">
      <c r="B50" s="36" t="s">
        <v>59</v>
      </c>
      <c r="C50" s="21">
        <f>+C51+C52</f>
        <v>0</v>
      </c>
      <c r="D50" s="21">
        <f t="shared" ref="D50:AB50" si="21">+D51+D52</f>
        <v>0.1</v>
      </c>
      <c r="E50" s="21">
        <f t="shared" si="21"/>
        <v>0.1</v>
      </c>
      <c r="F50" s="21">
        <f t="shared" si="21"/>
        <v>0.2</v>
      </c>
      <c r="G50" s="21">
        <f t="shared" si="21"/>
        <v>1.6</v>
      </c>
      <c r="H50" s="21">
        <f t="shared" si="21"/>
        <v>0.1</v>
      </c>
      <c r="I50" s="21">
        <f t="shared" si="21"/>
        <v>0.1</v>
      </c>
      <c r="J50" s="21">
        <f t="shared" si="21"/>
        <v>0.1</v>
      </c>
      <c r="K50" s="21">
        <f t="shared" si="21"/>
        <v>0.1</v>
      </c>
      <c r="L50" s="21">
        <f t="shared" si="21"/>
        <v>0</v>
      </c>
      <c r="M50" s="21">
        <f t="shared" si="21"/>
        <v>0.8</v>
      </c>
      <c r="N50" s="21">
        <f t="shared" si="21"/>
        <v>0.1</v>
      </c>
      <c r="O50" s="21">
        <f t="shared" si="21"/>
        <v>3.3000000000000003</v>
      </c>
      <c r="P50" s="21">
        <f t="shared" si="21"/>
        <v>0.1</v>
      </c>
      <c r="Q50" s="21">
        <f t="shared" si="21"/>
        <v>0.1</v>
      </c>
      <c r="R50" s="21">
        <f t="shared" si="21"/>
        <v>0.2</v>
      </c>
      <c r="S50" s="21">
        <f t="shared" si="21"/>
        <v>1.6</v>
      </c>
      <c r="T50" s="21">
        <f t="shared" si="21"/>
        <v>0.1</v>
      </c>
      <c r="U50" s="21">
        <f t="shared" si="21"/>
        <v>0.2</v>
      </c>
      <c r="V50" s="21">
        <f t="shared" si="21"/>
        <v>0.1</v>
      </c>
      <c r="W50" s="21">
        <f t="shared" si="21"/>
        <v>0</v>
      </c>
      <c r="X50" s="21">
        <f t="shared" si="21"/>
        <v>1.6</v>
      </c>
      <c r="Y50" s="21">
        <f t="shared" si="21"/>
        <v>0.1</v>
      </c>
      <c r="Z50" s="21">
        <f t="shared" si="21"/>
        <v>0.2</v>
      </c>
      <c r="AA50" s="21">
        <f t="shared" si="21"/>
        <v>0</v>
      </c>
      <c r="AB50" s="21">
        <f t="shared" si="21"/>
        <v>4.3</v>
      </c>
      <c r="AC50" s="21">
        <f t="shared" si="1"/>
        <v>0.99999999999999956</v>
      </c>
      <c r="AD50" s="21">
        <f t="shared" si="2"/>
        <v>30.303030303030287</v>
      </c>
    </row>
    <row r="51" spans="1:171" ht="18" customHeight="1">
      <c r="B51" s="32" t="s">
        <v>60</v>
      </c>
      <c r="C51" s="23">
        <v>0</v>
      </c>
      <c r="D51" s="23">
        <v>0.1</v>
      </c>
      <c r="E51" s="23">
        <v>0.1</v>
      </c>
      <c r="F51" s="23">
        <v>0.2</v>
      </c>
      <c r="G51" s="23">
        <v>1.6</v>
      </c>
      <c r="H51" s="23">
        <v>0.1</v>
      </c>
      <c r="I51" s="23">
        <v>0.1</v>
      </c>
      <c r="J51" s="23">
        <v>0.1</v>
      </c>
      <c r="K51" s="23">
        <v>0.1</v>
      </c>
      <c r="L51" s="23">
        <v>0</v>
      </c>
      <c r="M51" s="23">
        <v>0.8</v>
      </c>
      <c r="N51" s="23">
        <v>0.1</v>
      </c>
      <c r="O51" s="23">
        <f>SUM(C51:N51)</f>
        <v>3.3000000000000003</v>
      </c>
      <c r="P51" s="23">
        <v>0.1</v>
      </c>
      <c r="Q51" s="23">
        <v>0.1</v>
      </c>
      <c r="R51" s="23">
        <v>0.2</v>
      </c>
      <c r="S51" s="23">
        <v>1.6</v>
      </c>
      <c r="T51" s="23">
        <v>0.1</v>
      </c>
      <c r="U51" s="23">
        <v>0.2</v>
      </c>
      <c r="V51" s="23">
        <v>0.1</v>
      </c>
      <c r="W51" s="23">
        <v>0</v>
      </c>
      <c r="X51" s="23">
        <v>1.6</v>
      </c>
      <c r="Y51" s="23">
        <v>0.1</v>
      </c>
      <c r="Z51" s="23">
        <v>0.2</v>
      </c>
      <c r="AA51" s="23">
        <v>0</v>
      </c>
      <c r="AB51" s="23">
        <f>SUM(P51:AA51)</f>
        <v>4.3</v>
      </c>
      <c r="AC51" s="23">
        <f t="shared" si="1"/>
        <v>0.99999999999999956</v>
      </c>
      <c r="AD51" s="23">
        <f t="shared" si="2"/>
        <v>30.303030303030287</v>
      </c>
    </row>
    <row r="52" spans="1:171" ht="18" customHeight="1">
      <c r="B52" s="32" t="s">
        <v>61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f>SUM(C52:N52)</f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f>SUM(P52:AA52)</f>
        <v>0</v>
      </c>
      <c r="AC52" s="23">
        <f t="shared" si="1"/>
        <v>0</v>
      </c>
      <c r="AD52" s="37">
        <v>0</v>
      </c>
    </row>
    <row r="53" spans="1:171" ht="18" customHeight="1">
      <c r="B53" s="36" t="s">
        <v>62</v>
      </c>
      <c r="C53" s="21">
        <f>+C54+C55</f>
        <v>320.2</v>
      </c>
      <c r="D53" s="21">
        <f t="shared" ref="D53:AB53" si="22">+D54+D55</f>
        <v>390.4</v>
      </c>
      <c r="E53" s="21">
        <f t="shared" si="22"/>
        <v>395.1</v>
      </c>
      <c r="F53" s="21">
        <f t="shared" si="22"/>
        <v>459.09999999999997</v>
      </c>
      <c r="G53" s="21">
        <f t="shared" si="22"/>
        <v>385</v>
      </c>
      <c r="H53" s="21">
        <f t="shared" si="22"/>
        <v>367.9</v>
      </c>
      <c r="I53" s="21">
        <f t="shared" si="22"/>
        <v>351.2</v>
      </c>
      <c r="J53" s="21">
        <f t="shared" si="22"/>
        <v>343.4</v>
      </c>
      <c r="K53" s="21">
        <f t="shared" si="22"/>
        <v>345.4</v>
      </c>
      <c r="L53" s="21">
        <f t="shared" si="22"/>
        <v>307.10000000000002</v>
      </c>
      <c r="M53" s="21">
        <f t="shared" si="22"/>
        <v>345.29999999999995</v>
      </c>
      <c r="N53" s="21">
        <f t="shared" si="22"/>
        <v>373.2</v>
      </c>
      <c r="O53" s="21">
        <f t="shared" si="22"/>
        <v>4383.3</v>
      </c>
      <c r="P53" s="21">
        <f t="shared" si="22"/>
        <v>381.8</v>
      </c>
      <c r="Q53" s="21">
        <f t="shared" si="22"/>
        <v>502.1</v>
      </c>
      <c r="R53" s="21">
        <f t="shared" si="22"/>
        <v>438.8</v>
      </c>
      <c r="S53" s="21">
        <f t="shared" si="22"/>
        <v>490.1</v>
      </c>
      <c r="T53" s="21">
        <f t="shared" si="22"/>
        <v>406</v>
      </c>
      <c r="U53" s="21">
        <f t="shared" si="22"/>
        <v>393.2</v>
      </c>
      <c r="V53" s="21">
        <f t="shared" si="22"/>
        <v>407.2</v>
      </c>
      <c r="W53" s="21">
        <f t="shared" si="22"/>
        <v>402.5</v>
      </c>
      <c r="X53" s="21">
        <f t="shared" si="22"/>
        <v>384.8</v>
      </c>
      <c r="Y53" s="21">
        <f t="shared" si="22"/>
        <v>364.3</v>
      </c>
      <c r="Z53" s="21">
        <f t="shared" si="22"/>
        <v>384.7</v>
      </c>
      <c r="AA53" s="21">
        <f t="shared" si="22"/>
        <v>437.1</v>
      </c>
      <c r="AB53" s="21">
        <f t="shared" si="22"/>
        <v>4992.6000000000004</v>
      </c>
      <c r="AC53" s="21">
        <f t="shared" si="1"/>
        <v>609.30000000000018</v>
      </c>
      <c r="AD53" s="21">
        <f t="shared" ref="AD53:AD68" si="23">+AC53/O53*100</f>
        <v>13.900485935254265</v>
      </c>
    </row>
    <row r="54" spans="1:171" ht="18" customHeight="1">
      <c r="A54" s="38"/>
      <c r="B54" s="29" t="s">
        <v>63</v>
      </c>
      <c r="C54" s="23">
        <f>+[1]PP!C76</f>
        <v>318</v>
      </c>
      <c r="D54" s="23">
        <f>+[1]PP!D76</f>
        <v>387.7</v>
      </c>
      <c r="E54" s="23">
        <f>+[1]PP!E76</f>
        <v>391.8</v>
      </c>
      <c r="F54" s="23">
        <f>+[1]PP!F76</f>
        <v>456.7</v>
      </c>
      <c r="G54" s="23">
        <f>+[1]PP!G76</f>
        <v>382.1</v>
      </c>
      <c r="H54" s="23">
        <f>+[1]PP!H76</f>
        <v>365</v>
      </c>
      <c r="I54" s="23">
        <f>+[1]PP!I76</f>
        <v>348.2</v>
      </c>
      <c r="J54" s="23">
        <f>+[1]PP!J76</f>
        <v>340.4</v>
      </c>
      <c r="K54" s="23">
        <f>+[1]PP!K76</f>
        <v>342.5</v>
      </c>
      <c r="L54" s="23">
        <f>+[1]PP!L76</f>
        <v>304.3</v>
      </c>
      <c r="M54" s="23">
        <f>+[1]PP!M76</f>
        <v>342.4</v>
      </c>
      <c r="N54" s="23">
        <f>+[1]PP!N76</f>
        <v>370.8</v>
      </c>
      <c r="O54" s="23">
        <f>SUM(C54:N54)</f>
        <v>4349.9000000000005</v>
      </c>
      <c r="P54" s="23">
        <f>+[1]PP!P76</f>
        <v>379.2</v>
      </c>
      <c r="Q54" s="23">
        <f>+[1]PP!Q76</f>
        <v>499.6</v>
      </c>
      <c r="R54" s="23">
        <f>+[1]PP!R76</f>
        <v>435.7</v>
      </c>
      <c r="S54" s="23">
        <f>+[1]PP!S76</f>
        <v>487.8</v>
      </c>
      <c r="T54" s="23">
        <f>+[1]PP!T76</f>
        <v>403.4</v>
      </c>
      <c r="U54" s="23">
        <f>+[1]PP!U76</f>
        <v>390.7</v>
      </c>
      <c r="V54" s="23">
        <f>+[1]PP!V76</f>
        <v>404.7</v>
      </c>
      <c r="W54" s="23">
        <f>+[1]PP!W76</f>
        <v>400.1</v>
      </c>
      <c r="X54" s="23">
        <f>+[1]PP!X76</f>
        <v>382.3</v>
      </c>
      <c r="Y54" s="23">
        <f>+[1]PP!Y76</f>
        <v>361.7</v>
      </c>
      <c r="Z54" s="23">
        <f>+[1]PP!Z76</f>
        <v>382.3</v>
      </c>
      <c r="AA54" s="23">
        <f>+[1]PP!AA76</f>
        <v>435.1</v>
      </c>
      <c r="AB54" s="23">
        <f>SUM(P54:AA54)</f>
        <v>4962.6000000000004</v>
      </c>
      <c r="AC54" s="23">
        <f t="shared" si="1"/>
        <v>612.69999999999982</v>
      </c>
      <c r="AD54" s="23">
        <f t="shared" si="23"/>
        <v>14.085381273132711</v>
      </c>
    </row>
    <row r="55" spans="1:171" ht="18" customHeight="1">
      <c r="B55" s="29" t="s">
        <v>35</v>
      </c>
      <c r="C55" s="23">
        <f>+[1]PP!C78</f>
        <v>2.2000000000000002</v>
      </c>
      <c r="D55" s="23">
        <f>+[1]PP!D78</f>
        <v>2.7</v>
      </c>
      <c r="E55" s="23">
        <f>+[1]PP!E78</f>
        <v>3.3</v>
      </c>
      <c r="F55" s="23">
        <f>+[1]PP!F78</f>
        <v>2.4</v>
      </c>
      <c r="G55" s="23">
        <f>+[1]PP!G78</f>
        <v>2.9</v>
      </c>
      <c r="H55" s="23">
        <f>+[1]PP!H78</f>
        <v>2.9</v>
      </c>
      <c r="I55" s="23">
        <f>+[1]PP!I78</f>
        <v>3</v>
      </c>
      <c r="J55" s="23">
        <f>+[1]PP!J78</f>
        <v>3</v>
      </c>
      <c r="K55" s="23">
        <f>+[1]PP!K78</f>
        <v>2.9</v>
      </c>
      <c r="L55" s="23">
        <f>+[1]PP!L78</f>
        <v>2.8</v>
      </c>
      <c r="M55" s="23">
        <f>+[1]PP!M78</f>
        <v>2.9</v>
      </c>
      <c r="N55" s="23">
        <f>+[1]PP!N78</f>
        <v>2.4</v>
      </c>
      <c r="O55" s="23">
        <f>SUM(C55:N55)</f>
        <v>33.4</v>
      </c>
      <c r="P55" s="23">
        <f>+[1]PP!P78</f>
        <v>2.6</v>
      </c>
      <c r="Q55" s="23">
        <f>+[1]PP!Q78</f>
        <v>2.5</v>
      </c>
      <c r="R55" s="23">
        <f>+[1]PP!R78</f>
        <v>3.1</v>
      </c>
      <c r="S55" s="23">
        <f>+[1]PP!S78</f>
        <v>2.2999999999999998</v>
      </c>
      <c r="T55" s="23">
        <f>+[1]PP!T78</f>
        <v>2.6</v>
      </c>
      <c r="U55" s="23">
        <f>+[1]PP!U78</f>
        <v>2.5</v>
      </c>
      <c r="V55" s="23">
        <f>+[1]PP!V78</f>
        <v>2.5</v>
      </c>
      <c r="W55" s="23">
        <f>+[1]PP!W78</f>
        <v>2.4</v>
      </c>
      <c r="X55" s="23">
        <f>+[1]PP!X78</f>
        <v>2.5</v>
      </c>
      <c r="Y55" s="23">
        <f>+[1]PP!Y78</f>
        <v>2.6</v>
      </c>
      <c r="Z55" s="23">
        <f>+[1]PP!Z78</f>
        <v>2.4</v>
      </c>
      <c r="AA55" s="23">
        <f>+[1]PP!AA78</f>
        <v>2</v>
      </c>
      <c r="AB55" s="23">
        <f>SUM(P55:AA55)</f>
        <v>30</v>
      </c>
      <c r="AC55" s="23">
        <f t="shared" si="1"/>
        <v>-3.3999999999999986</v>
      </c>
      <c r="AD55" s="23">
        <f t="shared" si="23"/>
        <v>-10.179640718562871</v>
      </c>
    </row>
    <row r="56" spans="1:171" ht="18" customHeight="1">
      <c r="B56" s="36" t="s">
        <v>64</v>
      </c>
      <c r="C56" s="39">
        <v>3.3</v>
      </c>
      <c r="D56" s="39">
        <f>+[1]PP!D82</f>
        <v>3.8</v>
      </c>
      <c r="E56" s="39">
        <f>+[1]PP!E82</f>
        <v>5.6</v>
      </c>
      <c r="F56" s="39">
        <f>+[1]PP!F82</f>
        <v>3.6</v>
      </c>
      <c r="G56" s="39">
        <v>5.2</v>
      </c>
      <c r="H56" s="39">
        <v>4.9000000000000004</v>
      </c>
      <c r="I56" s="39">
        <v>4.5</v>
      </c>
      <c r="J56" s="39">
        <v>4.2</v>
      </c>
      <c r="K56" s="39">
        <v>4.5999999999999996</v>
      </c>
      <c r="L56" s="39">
        <v>4.8</v>
      </c>
      <c r="M56" s="39">
        <v>4.8</v>
      </c>
      <c r="N56" s="39">
        <v>3.9</v>
      </c>
      <c r="O56" s="39">
        <f>SUM(C56:N56)</f>
        <v>53.199999999999996</v>
      </c>
      <c r="P56" s="39">
        <v>3.8</v>
      </c>
      <c r="Q56" s="39">
        <v>4</v>
      </c>
      <c r="R56" s="39">
        <v>4.9000000000000004</v>
      </c>
      <c r="S56" s="39">
        <v>3.2</v>
      </c>
      <c r="T56" s="39">
        <v>4.8</v>
      </c>
      <c r="U56" s="39">
        <f>+[1]PP!U82</f>
        <v>3.7</v>
      </c>
      <c r="V56" s="39">
        <f>+[1]PP!V82</f>
        <v>4.3</v>
      </c>
      <c r="W56" s="39">
        <f>+[1]PP!W82</f>
        <v>3.9</v>
      </c>
      <c r="X56" s="39">
        <f>+[1]PP!X82</f>
        <v>3.6</v>
      </c>
      <c r="Y56" s="39">
        <f>+[1]PP!Y82</f>
        <v>4.5</v>
      </c>
      <c r="Z56" s="39">
        <f>+[1]PP!Z82</f>
        <v>3.4</v>
      </c>
      <c r="AA56" s="39">
        <v>3.3</v>
      </c>
      <c r="AB56" s="39">
        <f>SUM(P56:AA56)</f>
        <v>47.4</v>
      </c>
      <c r="AC56" s="39">
        <f t="shared" si="1"/>
        <v>-5.7999999999999972</v>
      </c>
      <c r="AD56" s="39">
        <f t="shared" si="23"/>
        <v>-10.90225563909774</v>
      </c>
    </row>
    <row r="57" spans="1:171" ht="18" customHeight="1">
      <c r="B57" s="40" t="s">
        <v>65</v>
      </c>
      <c r="C57" s="21">
        <f t="shared" ref="C57:AB57" si="24">+C58+C62+C63</f>
        <v>918.2</v>
      </c>
      <c r="D57" s="21">
        <f t="shared" si="24"/>
        <v>868.69999999999993</v>
      </c>
      <c r="E57" s="21">
        <f t="shared" si="24"/>
        <v>938.2</v>
      </c>
      <c r="F57" s="21">
        <f t="shared" si="24"/>
        <v>739.30000000000007</v>
      </c>
      <c r="G57" s="21">
        <f t="shared" si="24"/>
        <v>729.69999999999993</v>
      </c>
      <c r="H57" s="21">
        <f t="shared" si="24"/>
        <v>942.2</v>
      </c>
      <c r="I57" s="21">
        <f t="shared" si="24"/>
        <v>715.59999999999991</v>
      </c>
      <c r="J57" s="21">
        <f t="shared" si="24"/>
        <v>742.90000000000009</v>
      </c>
      <c r="K57" s="21">
        <f t="shared" si="24"/>
        <v>850.19999999999993</v>
      </c>
      <c r="L57" s="21">
        <f t="shared" si="24"/>
        <v>851.1</v>
      </c>
      <c r="M57" s="21">
        <f t="shared" si="24"/>
        <v>563.69999999999993</v>
      </c>
      <c r="N57" s="21">
        <f t="shared" si="24"/>
        <v>937.4</v>
      </c>
      <c r="O57" s="21">
        <f t="shared" si="24"/>
        <v>9797.1999999999989</v>
      </c>
      <c r="P57" s="21">
        <f t="shared" si="24"/>
        <v>757.5</v>
      </c>
      <c r="Q57" s="21">
        <f t="shared" si="24"/>
        <v>751.80000000000007</v>
      </c>
      <c r="R57" s="21">
        <f t="shared" si="24"/>
        <v>943.00000000000011</v>
      </c>
      <c r="S57" s="21">
        <f t="shared" si="24"/>
        <v>921.5</v>
      </c>
      <c r="T57" s="21">
        <f t="shared" si="24"/>
        <v>690.5</v>
      </c>
      <c r="U57" s="21">
        <f t="shared" si="24"/>
        <v>967.4</v>
      </c>
      <c r="V57" s="21">
        <f t="shared" si="24"/>
        <v>716.30000000000007</v>
      </c>
      <c r="W57" s="21">
        <f t="shared" si="24"/>
        <v>927.1</v>
      </c>
      <c r="X57" s="21">
        <f t="shared" si="24"/>
        <v>800.6</v>
      </c>
      <c r="Y57" s="21">
        <f t="shared" si="24"/>
        <v>811.1</v>
      </c>
      <c r="Z57" s="21">
        <f t="shared" si="24"/>
        <v>1260</v>
      </c>
      <c r="AA57" s="21">
        <f t="shared" si="24"/>
        <v>4328.5</v>
      </c>
      <c r="AB57" s="21">
        <f t="shared" si="24"/>
        <v>13875.3</v>
      </c>
      <c r="AC57" s="21">
        <f t="shared" si="1"/>
        <v>4078.1000000000004</v>
      </c>
      <c r="AD57" s="21">
        <f t="shared" si="23"/>
        <v>41.625158208467731</v>
      </c>
    </row>
    <row r="58" spans="1:171" s="41" customFormat="1" ht="18" customHeight="1">
      <c r="B58" s="40" t="s">
        <v>66</v>
      </c>
      <c r="C58" s="21">
        <f t="shared" ref="C58:AB58" si="25">+C59</f>
        <v>207.2</v>
      </c>
      <c r="D58" s="21">
        <f t="shared" si="25"/>
        <v>0</v>
      </c>
      <c r="E58" s="21">
        <f t="shared" si="25"/>
        <v>0</v>
      </c>
      <c r="F58" s="21">
        <f t="shared" si="25"/>
        <v>0</v>
      </c>
      <c r="G58" s="21">
        <f t="shared" si="25"/>
        <v>0</v>
      </c>
      <c r="H58" s="21">
        <f t="shared" si="25"/>
        <v>0</v>
      </c>
      <c r="I58" s="21">
        <f t="shared" si="25"/>
        <v>0</v>
      </c>
      <c r="J58" s="21">
        <f t="shared" si="25"/>
        <v>0</v>
      </c>
      <c r="K58" s="21">
        <f t="shared" si="25"/>
        <v>0</v>
      </c>
      <c r="L58" s="21">
        <f t="shared" si="25"/>
        <v>0</v>
      </c>
      <c r="M58" s="21">
        <f t="shared" si="25"/>
        <v>0</v>
      </c>
      <c r="N58" s="21">
        <f t="shared" si="25"/>
        <v>0</v>
      </c>
      <c r="O58" s="21">
        <f t="shared" si="25"/>
        <v>207.2</v>
      </c>
      <c r="P58" s="21">
        <f t="shared" si="25"/>
        <v>0</v>
      </c>
      <c r="Q58" s="21">
        <f t="shared" si="25"/>
        <v>0.1</v>
      </c>
      <c r="R58" s="21">
        <f t="shared" si="25"/>
        <v>0</v>
      </c>
      <c r="S58" s="21">
        <f t="shared" si="25"/>
        <v>0</v>
      </c>
      <c r="T58" s="21">
        <f t="shared" si="25"/>
        <v>0.7</v>
      </c>
      <c r="U58" s="21">
        <f t="shared" si="25"/>
        <v>0</v>
      </c>
      <c r="V58" s="21">
        <f t="shared" si="25"/>
        <v>0</v>
      </c>
      <c r="W58" s="21">
        <f t="shared" si="25"/>
        <v>0</v>
      </c>
      <c r="X58" s="21">
        <f t="shared" si="25"/>
        <v>0</v>
      </c>
      <c r="Y58" s="21">
        <f t="shared" si="25"/>
        <v>0</v>
      </c>
      <c r="Z58" s="21">
        <f t="shared" si="25"/>
        <v>0</v>
      </c>
      <c r="AA58" s="21">
        <f t="shared" si="25"/>
        <v>0</v>
      </c>
      <c r="AB58" s="21">
        <f t="shared" si="25"/>
        <v>0.8</v>
      </c>
      <c r="AC58" s="21">
        <f t="shared" si="1"/>
        <v>-206.39999999999998</v>
      </c>
      <c r="AD58" s="21">
        <f t="shared" si="23"/>
        <v>-99.613899613899605</v>
      </c>
    </row>
    <row r="59" spans="1:171" ht="18" customHeight="1">
      <c r="B59" s="36" t="s">
        <v>67</v>
      </c>
      <c r="C59" s="21">
        <f>+C60+C61</f>
        <v>207.2</v>
      </c>
      <c r="D59" s="21">
        <f t="shared" ref="D59:AB59" si="26">+D60+D61</f>
        <v>0</v>
      </c>
      <c r="E59" s="21">
        <f t="shared" si="26"/>
        <v>0</v>
      </c>
      <c r="F59" s="21">
        <f t="shared" si="26"/>
        <v>0</v>
      </c>
      <c r="G59" s="21">
        <f t="shared" si="26"/>
        <v>0</v>
      </c>
      <c r="H59" s="21">
        <f t="shared" si="26"/>
        <v>0</v>
      </c>
      <c r="I59" s="21">
        <f t="shared" si="26"/>
        <v>0</v>
      </c>
      <c r="J59" s="21">
        <f t="shared" si="26"/>
        <v>0</v>
      </c>
      <c r="K59" s="21">
        <f t="shared" si="26"/>
        <v>0</v>
      </c>
      <c r="L59" s="21">
        <f t="shared" si="26"/>
        <v>0</v>
      </c>
      <c r="M59" s="21">
        <f t="shared" si="26"/>
        <v>0</v>
      </c>
      <c r="N59" s="21">
        <f t="shared" si="26"/>
        <v>0</v>
      </c>
      <c r="O59" s="21">
        <f t="shared" si="26"/>
        <v>207.2</v>
      </c>
      <c r="P59" s="21">
        <f t="shared" si="26"/>
        <v>0</v>
      </c>
      <c r="Q59" s="21">
        <f t="shared" si="26"/>
        <v>0.1</v>
      </c>
      <c r="R59" s="21">
        <f t="shared" si="26"/>
        <v>0</v>
      </c>
      <c r="S59" s="21">
        <f t="shared" si="26"/>
        <v>0</v>
      </c>
      <c r="T59" s="21">
        <f t="shared" si="26"/>
        <v>0.7</v>
      </c>
      <c r="U59" s="21">
        <f t="shared" si="26"/>
        <v>0</v>
      </c>
      <c r="V59" s="21">
        <f t="shared" si="26"/>
        <v>0</v>
      </c>
      <c r="W59" s="21">
        <f t="shared" si="26"/>
        <v>0</v>
      </c>
      <c r="X59" s="21">
        <f t="shared" si="26"/>
        <v>0</v>
      </c>
      <c r="Y59" s="21">
        <f t="shared" si="26"/>
        <v>0</v>
      </c>
      <c r="Z59" s="21">
        <f t="shared" si="26"/>
        <v>0</v>
      </c>
      <c r="AA59" s="21">
        <f t="shared" si="26"/>
        <v>0</v>
      </c>
      <c r="AB59" s="21">
        <f t="shared" si="26"/>
        <v>0.8</v>
      </c>
      <c r="AC59" s="21">
        <f t="shared" si="1"/>
        <v>-206.39999999999998</v>
      </c>
      <c r="AD59" s="21">
        <f t="shared" si="23"/>
        <v>-99.613899613899605</v>
      </c>
    </row>
    <row r="60" spans="1:171" s="42" customFormat="1" ht="18" customHeight="1">
      <c r="B60" s="29" t="s">
        <v>68</v>
      </c>
      <c r="C60" s="23">
        <v>207.1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f>SUM(C60:N60)</f>
        <v>207.1</v>
      </c>
      <c r="P60" s="23">
        <v>0</v>
      </c>
      <c r="Q60" s="23">
        <v>0</v>
      </c>
      <c r="R60" s="23">
        <v>0</v>
      </c>
      <c r="S60" s="23">
        <v>0</v>
      </c>
      <c r="T60" s="23">
        <v>0.4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f>SUM(P60:AA60)</f>
        <v>0.4</v>
      </c>
      <c r="AC60" s="23">
        <f t="shared" si="1"/>
        <v>-206.7</v>
      </c>
      <c r="AD60" s="23">
        <f t="shared" si="23"/>
        <v>-99.806856591018828</v>
      </c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</row>
    <row r="61" spans="1:171" ht="18" customHeight="1">
      <c r="B61" s="29" t="s">
        <v>35</v>
      </c>
      <c r="C61" s="23">
        <v>0.1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f>SUM(C61:N61)</f>
        <v>0.1</v>
      </c>
      <c r="P61" s="23">
        <v>0</v>
      </c>
      <c r="Q61" s="23">
        <v>0.1</v>
      </c>
      <c r="R61" s="23">
        <v>0</v>
      </c>
      <c r="S61" s="23">
        <v>0</v>
      </c>
      <c r="T61" s="23">
        <v>0.3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f>SUM(P61:AA61)</f>
        <v>0.4</v>
      </c>
      <c r="AC61" s="23">
        <f t="shared" si="1"/>
        <v>0.30000000000000004</v>
      </c>
      <c r="AD61" s="23">
        <f t="shared" si="23"/>
        <v>300.00000000000006</v>
      </c>
    </row>
    <row r="62" spans="1:171" ht="18" customHeight="1">
      <c r="B62" s="36" t="s">
        <v>69</v>
      </c>
      <c r="C62" s="21">
        <v>14.9</v>
      </c>
      <c r="D62" s="21">
        <v>70.8</v>
      </c>
      <c r="E62" s="21">
        <v>25</v>
      </c>
      <c r="F62" s="21">
        <v>26.1</v>
      </c>
      <c r="G62" s="21">
        <v>20.5</v>
      </c>
      <c r="H62" s="21">
        <v>25.7</v>
      </c>
      <c r="I62" s="21">
        <v>13.8</v>
      </c>
      <c r="J62" s="21">
        <v>18.2</v>
      </c>
      <c r="K62" s="21">
        <v>13.5</v>
      </c>
      <c r="L62" s="21">
        <v>17.3</v>
      </c>
      <c r="M62" s="21">
        <v>10.8</v>
      </c>
      <c r="N62" s="21">
        <v>16.5</v>
      </c>
      <c r="O62" s="21">
        <f>SUM(C62:N62)</f>
        <v>273.10000000000002</v>
      </c>
      <c r="P62" s="21">
        <v>7.1</v>
      </c>
      <c r="Q62" s="21">
        <v>9.6</v>
      </c>
      <c r="R62" s="21">
        <v>24.2</v>
      </c>
      <c r="S62" s="21">
        <v>24</v>
      </c>
      <c r="T62" s="21">
        <v>20.9</v>
      </c>
      <c r="U62" s="21">
        <v>16.100000000000001</v>
      </c>
      <c r="V62" s="21">
        <v>20.6</v>
      </c>
      <c r="W62" s="21">
        <v>41.3</v>
      </c>
      <c r="X62" s="21">
        <v>35.9</v>
      </c>
      <c r="Y62" s="21">
        <v>54.7</v>
      </c>
      <c r="Z62" s="21">
        <v>65.7</v>
      </c>
      <c r="AA62" s="21">
        <v>161.9</v>
      </c>
      <c r="AB62" s="21">
        <f>SUM(P62:AA62)</f>
        <v>482</v>
      </c>
      <c r="AC62" s="21">
        <f t="shared" si="1"/>
        <v>208.89999999999998</v>
      </c>
      <c r="AD62" s="21">
        <f t="shared" si="23"/>
        <v>76.492127425851322</v>
      </c>
    </row>
    <row r="63" spans="1:171" ht="18" customHeight="1">
      <c r="B63" s="36" t="s">
        <v>70</v>
      </c>
      <c r="C63" s="21">
        <v>696.1</v>
      </c>
      <c r="D63" s="21">
        <f>+[1]PP!D92</f>
        <v>797.9</v>
      </c>
      <c r="E63" s="21">
        <f>+[1]PP!E92</f>
        <v>913.2</v>
      </c>
      <c r="F63" s="21">
        <f>+[1]PP!F92</f>
        <v>713.2</v>
      </c>
      <c r="G63" s="21">
        <f>+[1]PP!G92</f>
        <v>709.19999999999993</v>
      </c>
      <c r="H63" s="21">
        <v>916.5</v>
      </c>
      <c r="I63" s="21">
        <v>701.8</v>
      </c>
      <c r="J63" s="21">
        <v>724.7</v>
      </c>
      <c r="K63" s="21">
        <v>836.69999999999993</v>
      </c>
      <c r="L63" s="21">
        <v>833.80000000000007</v>
      </c>
      <c r="M63" s="21">
        <v>552.9</v>
      </c>
      <c r="N63" s="21">
        <v>920.9</v>
      </c>
      <c r="O63" s="21">
        <f>SUM(C63:N63)</f>
        <v>9316.9</v>
      </c>
      <c r="P63" s="21">
        <f>+[1]PP!P92</f>
        <v>750.4</v>
      </c>
      <c r="Q63" s="21">
        <f>+[1]PP!Q92-[1]PP!Q94</f>
        <v>742.1</v>
      </c>
      <c r="R63" s="21">
        <f>+[1]PP!R92</f>
        <v>918.80000000000007</v>
      </c>
      <c r="S63" s="21">
        <f>+[1]PP!S92</f>
        <v>897.5</v>
      </c>
      <c r="T63" s="21">
        <f>+[1]PP!T92</f>
        <v>668.9</v>
      </c>
      <c r="U63" s="21">
        <f>+[1]PP!U92</f>
        <v>951.3</v>
      </c>
      <c r="V63" s="21">
        <f>+[1]PP!V92</f>
        <v>695.7</v>
      </c>
      <c r="W63" s="21">
        <f>+[1]PP!W92</f>
        <v>885.80000000000007</v>
      </c>
      <c r="X63" s="21">
        <f>+[1]PP!X92</f>
        <v>764.7</v>
      </c>
      <c r="Y63" s="21">
        <f>+[1]PP!Y92</f>
        <v>756.4</v>
      </c>
      <c r="Z63" s="21">
        <f>+[1]PP!Z92</f>
        <v>1194.3</v>
      </c>
      <c r="AA63" s="21">
        <f>+[1]PP!AA92</f>
        <v>4166.6000000000004</v>
      </c>
      <c r="AB63" s="21">
        <f>SUM(P63:AA63)</f>
        <v>13392.5</v>
      </c>
      <c r="AC63" s="21">
        <f t="shared" si="1"/>
        <v>4075.6000000000004</v>
      </c>
      <c r="AD63" s="21">
        <f t="shared" si="23"/>
        <v>43.744163831317287</v>
      </c>
    </row>
    <row r="64" spans="1:171" ht="18" customHeight="1">
      <c r="B64" s="32" t="s">
        <v>71</v>
      </c>
      <c r="C64" s="23">
        <v>693.1</v>
      </c>
      <c r="D64" s="23">
        <f>+[1]PP!D93</f>
        <v>785.9</v>
      </c>
      <c r="E64" s="23">
        <f>+[1]PP!E93</f>
        <v>908.1</v>
      </c>
      <c r="F64" s="23">
        <f>+[1]PP!F93</f>
        <v>705.1</v>
      </c>
      <c r="G64" s="23">
        <f>+[1]PP!G93</f>
        <v>701.8</v>
      </c>
      <c r="H64" s="23">
        <f>+[1]PP!H93</f>
        <v>912.2</v>
      </c>
      <c r="I64" s="23">
        <f>+[1]PP!I93</f>
        <v>695.3</v>
      </c>
      <c r="J64" s="23">
        <f>+[1]PP!J93</f>
        <v>712.9</v>
      </c>
      <c r="K64" s="23">
        <f>+[1]PP!K93</f>
        <v>832.9</v>
      </c>
      <c r="L64" s="23">
        <f>+[1]PP!L93</f>
        <v>828.2</v>
      </c>
      <c r="M64" s="23">
        <f>+[1]PP!M93</f>
        <v>548.79999999999995</v>
      </c>
      <c r="N64" s="23">
        <f>+[1]PP!N93</f>
        <v>914.9</v>
      </c>
      <c r="O64" s="23">
        <f>SUM(C64:N64)</f>
        <v>9239.1999999999989</v>
      </c>
      <c r="P64" s="23">
        <f>+[1]PP!P93</f>
        <v>745.1</v>
      </c>
      <c r="Q64" s="23">
        <f>+[1]PP!Q93</f>
        <v>737.5</v>
      </c>
      <c r="R64" s="23">
        <f>+[1]PP!R93</f>
        <v>913.2</v>
      </c>
      <c r="S64" s="23">
        <f>+[1]PP!S93</f>
        <v>726.3</v>
      </c>
      <c r="T64" s="23">
        <f>+[1]PP!T93</f>
        <v>661.8</v>
      </c>
      <c r="U64" s="23">
        <f>+[1]PP!U93</f>
        <v>946.5</v>
      </c>
      <c r="V64" s="23">
        <f>+[1]PP!V93</f>
        <v>691.5</v>
      </c>
      <c r="W64" s="23">
        <f>+[1]PP!W93</f>
        <v>881.6</v>
      </c>
      <c r="X64" s="23">
        <f>+[1]PP!X93</f>
        <v>760.5</v>
      </c>
      <c r="Y64" s="23">
        <f>+[1]PP!Y93</f>
        <v>753.8</v>
      </c>
      <c r="Z64" s="23">
        <f>+[1]PP!Z93</f>
        <v>879.9</v>
      </c>
      <c r="AA64" s="23">
        <f>+[1]PP!AA93</f>
        <v>829.7</v>
      </c>
      <c r="AB64" s="23">
        <f>SUM(P64:AA64)</f>
        <v>9527.4000000000015</v>
      </c>
      <c r="AC64" s="23">
        <f t="shared" si="1"/>
        <v>288.20000000000255</v>
      </c>
      <c r="AD64" s="23">
        <f t="shared" si="23"/>
        <v>3.1193176898433044</v>
      </c>
    </row>
    <row r="65" spans="2:32" ht="18" customHeight="1" thickBot="1">
      <c r="B65" s="44" t="s">
        <v>72</v>
      </c>
      <c r="C65" s="45">
        <f>+C9</f>
        <v>57187.899999999987</v>
      </c>
      <c r="D65" s="45">
        <f t="shared" ref="D65:AB65" si="27">+D9</f>
        <v>45286.1</v>
      </c>
      <c r="E65" s="45">
        <f t="shared" si="27"/>
        <v>49563.899999999994</v>
      </c>
      <c r="F65" s="45">
        <f t="shared" si="27"/>
        <v>68198.900000000009</v>
      </c>
      <c r="G65" s="45">
        <f t="shared" si="27"/>
        <v>62484.1</v>
      </c>
      <c r="H65" s="45">
        <f t="shared" si="27"/>
        <v>52766.7</v>
      </c>
      <c r="I65" s="45">
        <f t="shared" si="27"/>
        <v>54421.4</v>
      </c>
      <c r="J65" s="45">
        <f t="shared" si="27"/>
        <v>49882.7</v>
      </c>
      <c r="K65" s="45">
        <f t="shared" si="27"/>
        <v>54245.999999999993</v>
      </c>
      <c r="L65" s="45">
        <f t="shared" si="27"/>
        <v>54314</v>
      </c>
      <c r="M65" s="45">
        <f t="shared" si="27"/>
        <v>50125.2</v>
      </c>
      <c r="N65" s="45">
        <f t="shared" si="27"/>
        <v>58342.700000000004</v>
      </c>
      <c r="O65" s="45">
        <f t="shared" si="27"/>
        <v>656819.6</v>
      </c>
      <c r="P65" s="45">
        <f t="shared" si="27"/>
        <v>65716.5</v>
      </c>
      <c r="Q65" s="45">
        <f t="shared" si="27"/>
        <v>52816.4</v>
      </c>
      <c r="R65" s="45">
        <f t="shared" si="27"/>
        <v>60596.4</v>
      </c>
      <c r="S65" s="45">
        <f t="shared" si="27"/>
        <v>74290.8</v>
      </c>
      <c r="T65" s="45">
        <f t="shared" si="27"/>
        <v>68628.2</v>
      </c>
      <c r="U65" s="45">
        <f t="shared" si="27"/>
        <v>70971.899999999994</v>
      </c>
      <c r="V65" s="45">
        <f t="shared" si="27"/>
        <v>72338.900000000009</v>
      </c>
      <c r="W65" s="45">
        <f t="shared" si="27"/>
        <v>57335.1</v>
      </c>
      <c r="X65" s="45">
        <f t="shared" si="27"/>
        <v>58946.899999999994</v>
      </c>
      <c r="Y65" s="45">
        <f t="shared" si="27"/>
        <v>59238.499999999993</v>
      </c>
      <c r="Z65" s="45">
        <f t="shared" si="27"/>
        <v>61006.100000000006</v>
      </c>
      <c r="AA65" s="45">
        <f t="shared" si="27"/>
        <v>65022.299999999988</v>
      </c>
      <c r="AB65" s="45">
        <f t="shared" si="27"/>
        <v>766908.00000000012</v>
      </c>
      <c r="AC65" s="45">
        <f t="shared" si="1"/>
        <v>110088.40000000014</v>
      </c>
      <c r="AD65" s="45">
        <f t="shared" si="23"/>
        <v>16.760827478351764</v>
      </c>
    </row>
    <row r="66" spans="2:32" ht="18" customHeight="1" thickTop="1">
      <c r="B66" s="46" t="s">
        <v>73</v>
      </c>
      <c r="C66" s="47">
        <f>SUM(C67:C70)</f>
        <v>360.3</v>
      </c>
      <c r="D66" s="47">
        <f t="shared" ref="D66:AB66" si="28">SUM(D67:D70)</f>
        <v>328.49999999999994</v>
      </c>
      <c r="E66" s="47">
        <f t="shared" si="28"/>
        <v>449.79999999999995</v>
      </c>
      <c r="F66" s="47">
        <f t="shared" si="28"/>
        <v>940.90000000000009</v>
      </c>
      <c r="G66" s="47">
        <f t="shared" si="28"/>
        <v>1327.1999999999998</v>
      </c>
      <c r="H66" s="47">
        <f t="shared" si="28"/>
        <v>497.3</v>
      </c>
      <c r="I66" s="47">
        <f t="shared" si="28"/>
        <v>482.8</v>
      </c>
      <c r="J66" s="47">
        <f t="shared" si="28"/>
        <v>379.29999999999995</v>
      </c>
      <c r="K66" s="47">
        <f t="shared" si="28"/>
        <v>434</v>
      </c>
      <c r="L66" s="47">
        <f t="shared" si="28"/>
        <v>483.2</v>
      </c>
      <c r="M66" s="47">
        <f t="shared" si="28"/>
        <v>346.40000000000003</v>
      </c>
      <c r="N66" s="47">
        <f t="shared" si="28"/>
        <v>445.49999999999994</v>
      </c>
      <c r="O66" s="47">
        <f t="shared" si="28"/>
        <v>6475.2000000000007</v>
      </c>
      <c r="P66" s="47">
        <f t="shared" si="28"/>
        <v>381.4</v>
      </c>
      <c r="Q66" s="47">
        <f t="shared" si="28"/>
        <v>349.5</v>
      </c>
      <c r="R66" s="47">
        <f t="shared" si="28"/>
        <v>460.1</v>
      </c>
      <c r="S66" s="47">
        <f t="shared" si="28"/>
        <v>1209.2999999999997</v>
      </c>
      <c r="T66" s="47">
        <f t="shared" si="28"/>
        <v>1462</v>
      </c>
      <c r="U66" s="47">
        <f t="shared" si="28"/>
        <v>466.20000000000005</v>
      </c>
      <c r="V66" s="47">
        <f t="shared" si="28"/>
        <v>490.30000000000007</v>
      </c>
      <c r="W66" s="47">
        <f t="shared" si="28"/>
        <v>444.2</v>
      </c>
      <c r="X66" s="47">
        <f t="shared" si="28"/>
        <v>364.3</v>
      </c>
      <c r="Y66" s="47">
        <f t="shared" si="28"/>
        <v>453.40000000000003</v>
      </c>
      <c r="Z66" s="47">
        <f t="shared" si="28"/>
        <v>107.3</v>
      </c>
      <c r="AA66" s="47">
        <f t="shared" si="28"/>
        <v>26.9</v>
      </c>
      <c r="AB66" s="47">
        <f t="shared" si="28"/>
        <v>6214.9000000000005</v>
      </c>
      <c r="AC66" s="47">
        <f t="shared" si="1"/>
        <v>-260.30000000000018</v>
      </c>
      <c r="AD66" s="47">
        <f t="shared" si="23"/>
        <v>-4.0199530516431947</v>
      </c>
    </row>
    <row r="67" spans="2:32" ht="18" customHeight="1">
      <c r="B67" s="48" t="s">
        <v>74</v>
      </c>
      <c r="C67" s="49">
        <v>22.7</v>
      </c>
      <c r="D67" s="49">
        <v>11.1</v>
      </c>
      <c r="E67" s="49">
        <v>14.7</v>
      </c>
      <c r="F67" s="49">
        <v>9.1999999999999993</v>
      </c>
      <c r="G67" s="49">
        <v>27.3</v>
      </c>
      <c r="H67" s="49">
        <v>22.1</v>
      </c>
      <c r="I67" s="49">
        <v>26.1</v>
      </c>
      <c r="J67" s="49">
        <v>22.3</v>
      </c>
      <c r="K67" s="49">
        <v>14.6</v>
      </c>
      <c r="L67" s="49">
        <v>25.5</v>
      </c>
      <c r="M67" s="49">
        <v>29.6</v>
      </c>
      <c r="N67" s="49">
        <v>28.9</v>
      </c>
      <c r="O67" s="49">
        <f>SUM(C67:N67)</f>
        <v>254.1</v>
      </c>
      <c r="P67" s="49">
        <v>8.6</v>
      </c>
      <c r="Q67" s="49">
        <v>7.6</v>
      </c>
      <c r="R67" s="49">
        <v>8.8000000000000007</v>
      </c>
      <c r="S67" s="49">
        <v>7.9</v>
      </c>
      <c r="T67" s="49">
        <v>62.8</v>
      </c>
      <c r="U67" s="49">
        <v>22.3</v>
      </c>
      <c r="V67" s="49">
        <v>29.8</v>
      </c>
      <c r="W67" s="49">
        <v>19.7</v>
      </c>
      <c r="X67" s="49">
        <v>12.3</v>
      </c>
      <c r="Y67" s="49">
        <v>33.9</v>
      </c>
      <c r="Z67" s="49">
        <v>9.1999999999999993</v>
      </c>
      <c r="AA67" s="49">
        <v>11.1</v>
      </c>
      <c r="AB67" s="49">
        <f>SUM(P67:AA67)</f>
        <v>233.99999999999997</v>
      </c>
      <c r="AC67" s="49">
        <f t="shared" si="1"/>
        <v>-20.100000000000023</v>
      </c>
      <c r="AD67" s="49">
        <f t="shared" si="23"/>
        <v>-7.9102715466351921</v>
      </c>
    </row>
    <row r="68" spans="2:32" ht="18" customHeight="1">
      <c r="B68" s="48" t="s">
        <v>75</v>
      </c>
      <c r="C68" s="49">
        <v>49</v>
      </c>
      <c r="D68" s="49">
        <v>14.6</v>
      </c>
      <c r="E68" s="49">
        <v>41.9</v>
      </c>
      <c r="F68" s="49">
        <v>627.5</v>
      </c>
      <c r="G68" s="49">
        <v>964</v>
      </c>
      <c r="H68" s="49">
        <v>88.4</v>
      </c>
      <c r="I68" s="49">
        <v>129.1</v>
      </c>
      <c r="J68" s="49">
        <v>32.6</v>
      </c>
      <c r="K68" s="49">
        <v>19.899999999999999</v>
      </c>
      <c r="L68" s="49">
        <v>89</v>
      </c>
      <c r="M68" s="49">
        <v>16.399999999999999</v>
      </c>
      <c r="N68" s="49">
        <v>12.5</v>
      </c>
      <c r="O68" s="49">
        <f>SUM(C68:N68)</f>
        <v>2084.9</v>
      </c>
      <c r="P68" s="49">
        <f>+[1]PP!P132</f>
        <v>63.5</v>
      </c>
      <c r="Q68" s="49">
        <f>+[1]PP!Q132</f>
        <v>21.2</v>
      </c>
      <c r="R68" s="49">
        <f>+[1]PP!R132</f>
        <v>45</v>
      </c>
      <c r="S68" s="49">
        <f>+[1]PP!S132</f>
        <v>883.8</v>
      </c>
      <c r="T68" s="49">
        <f>+[1]PP!T132</f>
        <v>1053.8</v>
      </c>
      <c r="U68" s="49">
        <f>+[1]PP!U132</f>
        <v>66.8</v>
      </c>
      <c r="V68" s="49">
        <f>+[1]PP!V132</f>
        <v>128.9</v>
      </c>
      <c r="W68" s="49">
        <f>+[1]PP!W132</f>
        <v>25.1</v>
      </c>
      <c r="X68" s="49">
        <f>+[1]PP!X132</f>
        <v>22.3</v>
      </c>
      <c r="Y68" s="49">
        <f>+[1]PP!Y132</f>
        <v>96.6</v>
      </c>
      <c r="Z68" s="49">
        <f>+[1]PP!Z132</f>
        <v>19.899999999999999</v>
      </c>
      <c r="AA68" s="49">
        <f>+[1]PP!AA132</f>
        <v>15.9</v>
      </c>
      <c r="AB68" s="49">
        <f>SUM(P68:AA68)</f>
        <v>2442.8000000000006</v>
      </c>
      <c r="AC68" s="49">
        <f t="shared" si="1"/>
        <v>357.90000000000055</v>
      </c>
      <c r="AD68" s="49">
        <f t="shared" si="23"/>
        <v>17.166290949206221</v>
      </c>
    </row>
    <row r="69" spans="2:32" ht="15.75" customHeight="1">
      <c r="B69" s="48" t="s">
        <v>76</v>
      </c>
      <c r="C69" s="50">
        <f>+[1]PP!C133</f>
        <v>288.60000000000002</v>
      </c>
      <c r="D69" s="50">
        <f>+[1]PP!D133</f>
        <v>302.39999999999998</v>
      </c>
      <c r="E69" s="50">
        <f>+[1]PP!E133</f>
        <v>393.2</v>
      </c>
      <c r="F69" s="50">
        <f>+[1]PP!F133</f>
        <v>304.2</v>
      </c>
      <c r="G69" s="50">
        <f>+[1]PP!G133</f>
        <v>335.9</v>
      </c>
      <c r="H69" s="50">
        <f>+[1]PP!H133</f>
        <v>386.8</v>
      </c>
      <c r="I69" s="50">
        <f>+[1]PP!I133</f>
        <v>327.5</v>
      </c>
      <c r="J69" s="50">
        <f>+[1]PP!J133</f>
        <v>324.39999999999998</v>
      </c>
      <c r="K69" s="50">
        <f>+[1]PP!K133</f>
        <v>399.5</v>
      </c>
      <c r="L69" s="50">
        <f>+[1]PP!L133</f>
        <v>368.7</v>
      </c>
      <c r="M69" s="50">
        <f>+[1]PP!M133</f>
        <v>300.3</v>
      </c>
      <c r="N69" s="50">
        <f>+[1]PP!N133</f>
        <v>404.2</v>
      </c>
      <c r="O69" s="50">
        <f>SUM(C69:N69)</f>
        <v>4135.7000000000007</v>
      </c>
      <c r="P69" s="50">
        <f>+[1]PP!P133</f>
        <v>309.3</v>
      </c>
      <c r="Q69" s="50">
        <f>+[1]PP!Q133</f>
        <v>320.7</v>
      </c>
      <c r="R69" s="50">
        <f>+[1]PP!R133</f>
        <v>406.3</v>
      </c>
      <c r="S69" s="50">
        <f>+[1]PP!S133</f>
        <v>317.5</v>
      </c>
      <c r="T69" s="50">
        <f>+[1]PP!T133</f>
        <v>345.4</v>
      </c>
      <c r="U69" s="50">
        <f>+[1]PP!U133</f>
        <v>377.1</v>
      </c>
      <c r="V69" s="50">
        <v>331.6</v>
      </c>
      <c r="W69" s="50">
        <v>399.4</v>
      </c>
      <c r="X69" s="50">
        <v>329.7</v>
      </c>
      <c r="Y69" s="50">
        <v>322.8</v>
      </c>
      <c r="Z69" s="50">
        <v>78.2</v>
      </c>
      <c r="AA69" s="50">
        <v>0</v>
      </c>
      <c r="AB69" s="51">
        <f>SUM(P69:AA69)</f>
        <v>3537.9999999999995</v>
      </c>
      <c r="AC69" s="50">
        <f t="shared" si="1"/>
        <v>-597.70000000000118</v>
      </c>
      <c r="AD69" s="50">
        <f>+AC69/O69*100</f>
        <v>-14.452208815919942</v>
      </c>
    </row>
    <row r="70" spans="2:32" ht="18.75" customHeight="1" thickBot="1">
      <c r="B70" s="52" t="s">
        <v>77</v>
      </c>
      <c r="C70" s="49">
        <v>0</v>
      </c>
      <c r="D70" s="49">
        <v>0.4</v>
      </c>
      <c r="E70" s="49">
        <v>0</v>
      </c>
      <c r="F70" s="49">
        <v>0</v>
      </c>
      <c r="G70" s="49">
        <v>0</v>
      </c>
      <c r="H70" s="49">
        <v>0</v>
      </c>
      <c r="I70" s="49">
        <v>0.1</v>
      </c>
      <c r="J70" s="49">
        <v>0</v>
      </c>
      <c r="K70" s="49">
        <v>0</v>
      </c>
      <c r="L70" s="49">
        <v>0</v>
      </c>
      <c r="M70" s="49">
        <v>0.1</v>
      </c>
      <c r="N70" s="49">
        <v>-0.1</v>
      </c>
      <c r="O70" s="49">
        <f>SUM(C70:N70)</f>
        <v>0.5</v>
      </c>
      <c r="P70" s="49">
        <v>0</v>
      </c>
      <c r="Q70" s="49">
        <v>0</v>
      </c>
      <c r="R70" s="49">
        <f>+[1]PP!R134</f>
        <v>0</v>
      </c>
      <c r="S70" s="49">
        <f>+[1]PP!S134</f>
        <v>0.1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0.1</v>
      </c>
      <c r="Z70" s="49">
        <v>0</v>
      </c>
      <c r="AA70" s="49">
        <v>-0.1</v>
      </c>
      <c r="AB70" s="49">
        <f>SUM(P70:AA70)</f>
        <v>0.1</v>
      </c>
      <c r="AC70" s="49">
        <f t="shared" si="1"/>
        <v>-0.4</v>
      </c>
      <c r="AD70" s="50">
        <f>+AC70/O70*100</f>
        <v>-80</v>
      </c>
    </row>
    <row r="71" spans="2:32" ht="26.25" customHeight="1" thickTop="1">
      <c r="B71" s="53" t="s">
        <v>78</v>
      </c>
      <c r="C71" s="54">
        <f>+C66+C65</f>
        <v>57548.19999999999</v>
      </c>
      <c r="D71" s="54">
        <f t="shared" ref="D71:V71" si="29">+D66+D65</f>
        <v>45614.6</v>
      </c>
      <c r="E71" s="54">
        <f t="shared" si="29"/>
        <v>50013.7</v>
      </c>
      <c r="F71" s="54">
        <f t="shared" si="29"/>
        <v>69139.8</v>
      </c>
      <c r="G71" s="54">
        <f t="shared" si="29"/>
        <v>63811.299999999996</v>
      </c>
      <c r="H71" s="54">
        <f t="shared" si="29"/>
        <v>53264</v>
      </c>
      <c r="I71" s="54">
        <f t="shared" si="29"/>
        <v>54904.200000000004</v>
      </c>
      <c r="J71" s="54">
        <f t="shared" si="29"/>
        <v>50262</v>
      </c>
      <c r="K71" s="54">
        <f t="shared" si="29"/>
        <v>54679.999999999993</v>
      </c>
      <c r="L71" s="54">
        <f t="shared" si="29"/>
        <v>54797.2</v>
      </c>
      <c r="M71" s="54">
        <f t="shared" si="29"/>
        <v>50471.6</v>
      </c>
      <c r="N71" s="54">
        <f t="shared" si="29"/>
        <v>58788.200000000004</v>
      </c>
      <c r="O71" s="54">
        <f t="shared" si="29"/>
        <v>663294.79999999993</v>
      </c>
      <c r="P71" s="54">
        <f t="shared" si="29"/>
        <v>66097.899999999994</v>
      </c>
      <c r="Q71" s="55">
        <f t="shared" si="29"/>
        <v>53165.9</v>
      </c>
      <c r="R71" s="55">
        <f t="shared" si="29"/>
        <v>61056.5</v>
      </c>
      <c r="S71" s="55">
        <f t="shared" si="29"/>
        <v>75500.100000000006</v>
      </c>
      <c r="T71" s="55">
        <f t="shared" si="29"/>
        <v>70090.2</v>
      </c>
      <c r="U71" s="55">
        <f t="shared" si="29"/>
        <v>71438.099999999991</v>
      </c>
      <c r="V71" s="55">
        <f t="shared" si="29"/>
        <v>72829.200000000012</v>
      </c>
      <c r="W71" s="55">
        <f>+W66+W65</f>
        <v>57779.299999999996</v>
      </c>
      <c r="X71" s="55">
        <f>+X66+X65</f>
        <v>59311.199999999997</v>
      </c>
      <c r="Y71" s="55">
        <f>+Y66+Y65</f>
        <v>59691.899999999994</v>
      </c>
      <c r="Z71" s="55">
        <f>+Z66+Z65</f>
        <v>61113.400000000009</v>
      </c>
      <c r="AA71" s="55">
        <f>+AA66+AA65</f>
        <v>65049.19999999999</v>
      </c>
      <c r="AB71" s="54">
        <f>+AB70+AB69+AB67+AB65+AB68</f>
        <v>773122.90000000014</v>
      </c>
      <c r="AC71" s="54">
        <f t="shared" si="1"/>
        <v>109828.10000000021</v>
      </c>
      <c r="AD71" s="54">
        <f>+AC71/O71*100</f>
        <v>16.557961859492977</v>
      </c>
      <c r="AE71" s="28"/>
      <c r="AF71" s="28"/>
    </row>
    <row r="72" spans="2:32" ht="14.25" customHeight="1">
      <c r="B72" s="56" t="s">
        <v>79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8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7"/>
      <c r="AD72" s="60"/>
    </row>
    <row r="73" spans="2:32" ht="15" customHeight="1">
      <c r="B73" s="61" t="s">
        <v>80</v>
      </c>
      <c r="I73" s="27"/>
      <c r="J73" s="27"/>
      <c r="K73" s="27"/>
      <c r="L73" s="27"/>
      <c r="M73" s="27"/>
      <c r="N73" s="27"/>
      <c r="O73" s="62"/>
      <c r="P73" s="63"/>
      <c r="Q73" s="64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2:32" ht="17.25" customHeight="1">
      <c r="B74" s="66" t="s">
        <v>81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8"/>
      <c r="AD74" s="31"/>
    </row>
    <row r="75" spans="2:32" ht="12" customHeight="1">
      <c r="B75" s="66" t="s">
        <v>82</v>
      </c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</row>
    <row r="76" spans="2:32">
      <c r="B76" s="66" t="s">
        <v>83</v>
      </c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</row>
    <row r="77" spans="2:32">
      <c r="B77" s="70" t="s">
        <v>84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72"/>
      <c r="AD77" s="73"/>
    </row>
    <row r="78" spans="2:32" ht="16.5">
      <c r="B78" s="72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75"/>
      <c r="AD78" s="58"/>
    </row>
    <row r="79" spans="2:32">
      <c r="B79" s="72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77"/>
      <c r="AD79" s="77"/>
    </row>
    <row r="80" spans="2:32">
      <c r="B80" s="72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67"/>
      <c r="AC80" s="80"/>
      <c r="AD80" s="80"/>
    </row>
    <row r="81" spans="2:30">
      <c r="B81" s="72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2"/>
      <c r="AB81" s="69"/>
      <c r="AC81" s="67"/>
      <c r="AD81" s="83"/>
    </row>
    <row r="82" spans="2:30">
      <c r="B82" s="72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4"/>
      <c r="AB82" s="69"/>
      <c r="AC82" s="85"/>
      <c r="AD82" s="84"/>
    </row>
    <row r="83" spans="2:30">
      <c r="B83" s="72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73"/>
      <c r="AD83" s="73"/>
    </row>
    <row r="84" spans="2:30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86"/>
      <c r="O84" s="73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87"/>
      <c r="AC84" s="73"/>
      <c r="AD84" s="73"/>
    </row>
    <row r="85" spans="2:30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3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87"/>
      <c r="AC85" s="73"/>
      <c r="AD85" s="73"/>
    </row>
    <row r="86" spans="2:30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3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7"/>
      <c r="AC86" s="73"/>
      <c r="AD86" s="73"/>
    </row>
    <row r="87" spans="2:30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</row>
    <row r="88" spans="2:30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73"/>
      <c r="AD88" s="73"/>
    </row>
    <row r="89" spans="2:30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3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73"/>
      <c r="AD89" s="73"/>
    </row>
    <row r="90" spans="2:30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3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73"/>
      <c r="AD90" s="73"/>
    </row>
    <row r="91" spans="2:30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</row>
    <row r="92" spans="2:30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</row>
    <row r="93" spans="2:30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</row>
    <row r="94" spans="2:30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</row>
    <row r="95" spans="2:30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2"/>
      <c r="AC95" s="72"/>
      <c r="AD95" s="72"/>
    </row>
    <row r="96" spans="2:30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2"/>
      <c r="AD96" s="72"/>
    </row>
    <row r="97" spans="2:30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2"/>
      <c r="AC97" s="72"/>
      <c r="AD97" s="72"/>
    </row>
    <row r="98" spans="2:30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2"/>
      <c r="AC98" s="72"/>
      <c r="AD98" s="72"/>
    </row>
    <row r="99" spans="2:30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2"/>
      <c r="AC99" s="72"/>
      <c r="AD99" s="72"/>
    </row>
    <row r="100" spans="2:30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2"/>
      <c r="AC100" s="72"/>
      <c r="AD100" s="72"/>
    </row>
    <row r="101" spans="2:30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2"/>
      <c r="AC101" s="72"/>
      <c r="AD101" s="72"/>
    </row>
    <row r="102" spans="2:30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2"/>
      <c r="AC102" s="72"/>
      <c r="AD102" s="72"/>
    </row>
    <row r="103" spans="2:30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2"/>
      <c r="AC103" s="72"/>
      <c r="AD103" s="72"/>
    </row>
    <row r="104" spans="2:30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2"/>
      <c r="AC104" s="72"/>
      <c r="AD104" s="72"/>
    </row>
    <row r="105" spans="2:30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2"/>
      <c r="AC105" s="72"/>
      <c r="AD105" s="72"/>
    </row>
    <row r="106" spans="2:30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2"/>
      <c r="AC106" s="72"/>
      <c r="AD106" s="72"/>
    </row>
    <row r="107" spans="2:30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2"/>
      <c r="AC107" s="72"/>
      <c r="AD107" s="72"/>
    </row>
    <row r="108" spans="2:30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2"/>
      <c r="AC108" s="72"/>
      <c r="AD108" s="72"/>
    </row>
    <row r="109" spans="2:30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2"/>
      <c r="AC109" s="72"/>
      <c r="AD109" s="72"/>
    </row>
    <row r="110" spans="2:30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2"/>
      <c r="AC110" s="72"/>
      <c r="AD110" s="72"/>
    </row>
    <row r="111" spans="2:30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2"/>
      <c r="AC111" s="72"/>
      <c r="AD111" s="72"/>
    </row>
    <row r="112" spans="2:30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2"/>
      <c r="AC112" s="72"/>
      <c r="AD112" s="72"/>
    </row>
    <row r="113" spans="2:30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2"/>
      <c r="AC113" s="72"/>
      <c r="AD113" s="72"/>
    </row>
    <row r="114" spans="2:30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2"/>
      <c r="AC114" s="72"/>
      <c r="AD114" s="72"/>
    </row>
    <row r="115" spans="2:30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2"/>
      <c r="AC115" s="72"/>
      <c r="AD115" s="72"/>
    </row>
    <row r="116" spans="2:30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2"/>
      <c r="AC116" s="72"/>
      <c r="AD116" s="72"/>
    </row>
    <row r="117" spans="2:30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2"/>
      <c r="AC117" s="72"/>
      <c r="AD117" s="72"/>
    </row>
    <row r="118" spans="2:30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2"/>
      <c r="AC118" s="72"/>
      <c r="AD118" s="72"/>
    </row>
    <row r="119" spans="2:30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2"/>
      <c r="AC119" s="72"/>
      <c r="AD119" s="72"/>
    </row>
    <row r="120" spans="2:30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2"/>
      <c r="AC120" s="72"/>
      <c r="AD120" s="72"/>
    </row>
    <row r="121" spans="2:30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2"/>
      <c r="AC121" s="72"/>
      <c r="AD121" s="72"/>
    </row>
    <row r="122" spans="2:30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2"/>
      <c r="AC122" s="72"/>
      <c r="AD122" s="72"/>
    </row>
    <row r="123" spans="2:30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2"/>
      <c r="AC123" s="72"/>
      <c r="AD123" s="72"/>
    </row>
    <row r="124" spans="2:30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2"/>
      <c r="AC124" s="72"/>
      <c r="AD124" s="72"/>
    </row>
    <row r="125" spans="2:30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2"/>
      <c r="AC125" s="72"/>
      <c r="AD125" s="72"/>
    </row>
    <row r="126" spans="2:30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2"/>
      <c r="AC126" s="72"/>
      <c r="AD126" s="72"/>
    </row>
    <row r="127" spans="2:30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2"/>
      <c r="AC127" s="72"/>
      <c r="AD127" s="72"/>
    </row>
    <row r="128" spans="2:30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2"/>
      <c r="AC128" s="72"/>
      <c r="AD128" s="72"/>
    </row>
    <row r="129" spans="2:30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2"/>
      <c r="AC129" s="72"/>
      <c r="AD129" s="72"/>
    </row>
    <row r="130" spans="2:30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2"/>
      <c r="AC130" s="72"/>
      <c r="AD130" s="72"/>
    </row>
    <row r="131" spans="2:30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2"/>
      <c r="AC131" s="72"/>
      <c r="AD131" s="72"/>
    </row>
    <row r="132" spans="2:30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2"/>
      <c r="AC132" s="72"/>
      <c r="AD132" s="72"/>
    </row>
    <row r="133" spans="2:30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2"/>
      <c r="AC133" s="72"/>
      <c r="AD133" s="72"/>
    </row>
    <row r="134" spans="2:30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2"/>
      <c r="AC134" s="72"/>
      <c r="AD134" s="72"/>
    </row>
    <row r="135" spans="2:30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2"/>
      <c r="AC135" s="72"/>
      <c r="AD135" s="72"/>
    </row>
    <row r="136" spans="2:30"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2"/>
      <c r="AC136" s="72"/>
      <c r="AD136" s="72"/>
    </row>
    <row r="137" spans="2:30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2"/>
      <c r="AC137" s="72"/>
      <c r="AD137" s="72"/>
    </row>
    <row r="138" spans="2:30"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2"/>
      <c r="AC138" s="72"/>
      <c r="AD138" s="72"/>
    </row>
    <row r="139" spans="2:30"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2"/>
      <c r="AC139" s="72"/>
      <c r="AD139" s="72"/>
    </row>
    <row r="140" spans="2:30"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2"/>
      <c r="AC140" s="72"/>
      <c r="AD140" s="72"/>
    </row>
    <row r="141" spans="2:30"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2"/>
      <c r="AC141" s="72"/>
      <c r="AD141" s="72"/>
    </row>
    <row r="142" spans="2:30"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2"/>
      <c r="AC142" s="72"/>
      <c r="AD142" s="72"/>
    </row>
    <row r="143" spans="2:30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2"/>
      <c r="AC143" s="72"/>
      <c r="AD143" s="72"/>
    </row>
    <row r="144" spans="2:30"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2"/>
      <c r="AC144" s="72"/>
      <c r="AD144" s="72"/>
    </row>
    <row r="145" spans="2:30"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2"/>
      <c r="AC145" s="72"/>
      <c r="AD145" s="72"/>
    </row>
    <row r="146" spans="2:30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2"/>
      <c r="AC146" s="72"/>
      <c r="AD146" s="72"/>
    </row>
    <row r="147" spans="2:30"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2"/>
      <c r="AC147" s="72"/>
      <c r="AD147" s="72"/>
    </row>
    <row r="148" spans="2:30"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2"/>
      <c r="AC148" s="72"/>
      <c r="AD148" s="72"/>
    </row>
    <row r="149" spans="2:30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2"/>
      <c r="AC149" s="72"/>
      <c r="AD149" s="72"/>
    </row>
    <row r="150" spans="2:30"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2"/>
      <c r="AC150" s="72"/>
      <c r="AD150" s="72"/>
    </row>
    <row r="151" spans="2:30"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2"/>
      <c r="AC151" s="72"/>
      <c r="AD151" s="72"/>
    </row>
    <row r="152" spans="2:30"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2"/>
      <c r="AC152" s="72"/>
      <c r="AD152" s="72"/>
    </row>
    <row r="153" spans="2:30"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2"/>
      <c r="AC153" s="72"/>
      <c r="AD153" s="72"/>
    </row>
    <row r="154" spans="2:30"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2"/>
      <c r="AC154" s="72"/>
      <c r="AD154" s="72"/>
    </row>
    <row r="155" spans="2:30"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2"/>
      <c r="AC155" s="72"/>
      <c r="AD155" s="72"/>
    </row>
    <row r="156" spans="2:30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2"/>
      <c r="AC156" s="72"/>
      <c r="AD156" s="72"/>
    </row>
    <row r="157" spans="2:30"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2"/>
      <c r="AC157" s="72"/>
      <c r="AD157" s="72"/>
    </row>
    <row r="158" spans="2:30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2"/>
      <c r="AC158" s="72"/>
      <c r="AD158" s="72"/>
    </row>
    <row r="159" spans="2:30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2"/>
      <c r="AC159" s="72"/>
      <c r="AD159" s="72"/>
    </row>
    <row r="160" spans="2:30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2"/>
      <c r="AC160" s="72"/>
      <c r="AD160" s="72"/>
    </row>
    <row r="161" spans="2:30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2"/>
      <c r="AC161" s="72"/>
      <c r="AD161" s="72"/>
    </row>
    <row r="162" spans="2:30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2"/>
      <c r="AC162" s="72"/>
      <c r="AD162" s="72"/>
    </row>
    <row r="163" spans="2:30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2"/>
      <c r="AC163" s="72"/>
      <c r="AD163" s="72"/>
    </row>
    <row r="164" spans="2:30"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2"/>
      <c r="AC164" s="72"/>
      <c r="AD164" s="72"/>
    </row>
    <row r="165" spans="2:30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2"/>
      <c r="AC165" s="72"/>
      <c r="AD165" s="72"/>
    </row>
    <row r="166" spans="2:30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2"/>
      <c r="AC166" s="72"/>
      <c r="AD166" s="72"/>
    </row>
    <row r="167" spans="2:30"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2"/>
      <c r="AC167" s="72"/>
      <c r="AD167" s="72"/>
    </row>
    <row r="168" spans="2:30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2"/>
      <c r="AC168" s="72"/>
      <c r="AD168" s="72"/>
    </row>
    <row r="169" spans="2:30"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2"/>
      <c r="AC169" s="72"/>
      <c r="AD169" s="72"/>
    </row>
    <row r="170" spans="2:30"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2"/>
      <c r="AC170" s="72"/>
      <c r="AD170" s="72"/>
    </row>
    <row r="171" spans="2:30"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2"/>
      <c r="AC171" s="72"/>
      <c r="AD171" s="72"/>
    </row>
    <row r="172" spans="2:30"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2"/>
      <c r="AC172" s="72"/>
      <c r="AD172" s="72"/>
    </row>
    <row r="173" spans="2:30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2"/>
      <c r="AC173" s="72"/>
      <c r="AD173" s="72"/>
    </row>
    <row r="174" spans="2:30"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2"/>
      <c r="AC174" s="72"/>
      <c r="AD174" s="72"/>
    </row>
    <row r="175" spans="2:30"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2"/>
      <c r="AC175" s="72"/>
      <c r="AD175" s="72"/>
    </row>
    <row r="176" spans="2:30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2"/>
      <c r="AC176" s="72"/>
      <c r="AD176" s="72"/>
    </row>
    <row r="177" spans="2:30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2"/>
      <c r="AC177" s="72"/>
      <c r="AD177" s="72"/>
    </row>
    <row r="178" spans="2:30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2"/>
      <c r="AC178" s="72"/>
      <c r="AD178" s="72"/>
    </row>
    <row r="179" spans="2:30"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2"/>
      <c r="AC179" s="72"/>
      <c r="AD179" s="72"/>
    </row>
    <row r="180" spans="2:30"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2"/>
      <c r="AC180" s="72"/>
      <c r="AD180" s="72"/>
    </row>
    <row r="181" spans="2:30"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2"/>
      <c r="AC181" s="72"/>
      <c r="AD181" s="72"/>
    </row>
    <row r="182" spans="2:30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2"/>
      <c r="AC182" s="72"/>
      <c r="AD182" s="72"/>
    </row>
    <row r="183" spans="2:30"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2"/>
      <c r="AC183" s="72"/>
      <c r="AD183" s="72"/>
    </row>
    <row r="184" spans="2:30"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2"/>
      <c r="AC184" s="72"/>
      <c r="AD184" s="72"/>
    </row>
    <row r="185" spans="2:30"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2"/>
      <c r="AC185" s="72"/>
      <c r="AD185" s="72"/>
    </row>
    <row r="186" spans="2:30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2"/>
      <c r="AC186" s="72"/>
      <c r="AD186" s="72"/>
    </row>
    <row r="187" spans="2:30"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2"/>
      <c r="AC187" s="72"/>
      <c r="AD187" s="72"/>
    </row>
    <row r="188" spans="2:30"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2"/>
      <c r="AC188" s="72"/>
      <c r="AD188" s="72"/>
    </row>
    <row r="189" spans="2:30"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2"/>
      <c r="AC189" s="72"/>
      <c r="AD189" s="72"/>
    </row>
    <row r="190" spans="2:30"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2"/>
      <c r="AC190" s="72"/>
      <c r="AD190" s="72"/>
    </row>
    <row r="191" spans="2:30"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2"/>
      <c r="AC191" s="72"/>
      <c r="AD191" s="72"/>
    </row>
    <row r="192" spans="2:30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2"/>
      <c r="AC192" s="72"/>
      <c r="AD192" s="72"/>
    </row>
    <row r="193" spans="2:30"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2"/>
      <c r="AC193" s="72"/>
      <c r="AD193" s="72"/>
    </row>
    <row r="194" spans="2:30"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2"/>
      <c r="AC194" s="72"/>
      <c r="AD194" s="72"/>
    </row>
    <row r="195" spans="2:30"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2"/>
      <c r="AC195" s="72"/>
      <c r="AD195" s="72"/>
    </row>
    <row r="196" spans="2:30" ht="14.25"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0"/>
      <c r="AC196" s="90"/>
      <c r="AD196" s="90"/>
    </row>
    <row r="197" spans="2:30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  <c r="AC197" s="3"/>
      <c r="AD197" s="3"/>
    </row>
    <row r="198" spans="2:30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  <c r="AC198" s="3"/>
      <c r="AD198" s="3"/>
    </row>
    <row r="199" spans="2:30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3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30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30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30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30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30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30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30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30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>
      <c r="B296" s="92"/>
    </row>
    <row r="297" spans="2:30">
      <c r="B297" s="92"/>
    </row>
    <row r="298" spans="2:30">
      <c r="B298" s="92"/>
    </row>
    <row r="299" spans="2:30">
      <c r="B299" s="92"/>
    </row>
    <row r="300" spans="2:30">
      <c r="B300" s="92"/>
    </row>
    <row r="301" spans="2:30">
      <c r="B301" s="92"/>
    </row>
    <row r="302" spans="2:30">
      <c r="B302" s="92"/>
    </row>
    <row r="303" spans="2:30">
      <c r="B303" s="92"/>
    </row>
    <row r="304" spans="2:30">
      <c r="B304" s="92"/>
    </row>
    <row r="305" spans="2:2">
      <c r="B305" s="92"/>
    </row>
    <row r="306" spans="2:2">
      <c r="B306" s="92"/>
    </row>
    <row r="307" spans="2:2">
      <c r="B307" s="92"/>
    </row>
    <row r="308" spans="2:2">
      <c r="B308" s="92"/>
    </row>
    <row r="309" spans="2:2">
      <c r="B309" s="92"/>
    </row>
    <row r="310" spans="2:2">
      <c r="B310" s="92"/>
    </row>
    <row r="311" spans="2:2">
      <c r="B311" s="92"/>
    </row>
    <row r="312" spans="2:2">
      <c r="B312" s="92"/>
    </row>
    <row r="313" spans="2:2">
      <c r="B313" s="92"/>
    </row>
    <row r="314" spans="2:2">
      <c r="B314" s="92"/>
    </row>
    <row r="315" spans="2:2">
      <c r="B315" s="92"/>
    </row>
    <row r="316" spans="2:2">
      <c r="B316" s="92"/>
    </row>
    <row r="317" spans="2:2">
      <c r="B317" s="92"/>
    </row>
    <row r="318" spans="2:2">
      <c r="B318" s="92"/>
    </row>
    <row r="319" spans="2:2">
      <c r="B319" s="92"/>
    </row>
    <row r="320" spans="2:2">
      <c r="B320" s="92"/>
    </row>
    <row r="321" spans="2:2">
      <c r="B321" s="92"/>
    </row>
    <row r="322" spans="2:2">
      <c r="B322" s="92"/>
    </row>
    <row r="323" spans="2:2">
      <c r="B323" s="92"/>
    </row>
    <row r="324" spans="2:2">
      <c r="B324" s="92"/>
    </row>
    <row r="325" spans="2:2">
      <c r="B325" s="92"/>
    </row>
    <row r="326" spans="2:2">
      <c r="B326" s="92"/>
    </row>
    <row r="327" spans="2:2">
      <c r="B327" s="92"/>
    </row>
    <row r="328" spans="2:2">
      <c r="B328" s="92"/>
    </row>
    <row r="329" spans="2:2">
      <c r="B329" s="92"/>
    </row>
    <row r="330" spans="2:2">
      <c r="B330" s="92"/>
    </row>
    <row r="331" spans="2:2">
      <c r="B331" s="92"/>
    </row>
    <row r="332" spans="2:2">
      <c r="B332" s="92"/>
    </row>
    <row r="333" spans="2:2">
      <c r="B333" s="92"/>
    </row>
    <row r="334" spans="2:2">
      <c r="B334" s="92"/>
    </row>
    <row r="335" spans="2:2">
      <c r="B335" s="92"/>
    </row>
    <row r="336" spans="2:2">
      <c r="B336" s="92"/>
    </row>
    <row r="337" spans="2:2">
      <c r="B337" s="92"/>
    </row>
    <row r="338" spans="2:2">
      <c r="B338" s="92"/>
    </row>
    <row r="339" spans="2:2">
      <c r="B339" s="92"/>
    </row>
    <row r="340" spans="2:2">
      <c r="B340" s="92"/>
    </row>
    <row r="341" spans="2:2">
      <c r="B341" s="92"/>
    </row>
    <row r="342" spans="2:2">
      <c r="B342" s="92"/>
    </row>
    <row r="343" spans="2:2">
      <c r="B343" s="92"/>
    </row>
    <row r="344" spans="2:2">
      <c r="B344" s="92"/>
    </row>
    <row r="345" spans="2:2">
      <c r="B345" s="92"/>
    </row>
    <row r="346" spans="2:2">
      <c r="B346" s="92"/>
    </row>
    <row r="347" spans="2:2">
      <c r="B347" s="92"/>
    </row>
    <row r="348" spans="2:2">
      <c r="B348" s="92"/>
    </row>
    <row r="349" spans="2:2">
      <c r="B349" s="92"/>
    </row>
    <row r="350" spans="2:2">
      <c r="B350" s="92"/>
    </row>
    <row r="351" spans="2:2">
      <c r="B351" s="92"/>
    </row>
    <row r="352" spans="2:2">
      <c r="B352" s="92"/>
    </row>
    <row r="353" spans="2:2">
      <c r="B353" s="92"/>
    </row>
    <row r="354" spans="2:2">
      <c r="B354" s="92"/>
    </row>
    <row r="355" spans="2:2">
      <c r="B355" s="92"/>
    </row>
    <row r="356" spans="2:2">
      <c r="B356" s="92"/>
    </row>
    <row r="357" spans="2:2">
      <c r="B357" s="92"/>
    </row>
    <row r="358" spans="2:2">
      <c r="B358" s="92"/>
    </row>
    <row r="359" spans="2:2">
      <c r="B359" s="92"/>
    </row>
    <row r="360" spans="2:2">
      <c r="B360" s="92"/>
    </row>
    <row r="361" spans="2:2">
      <c r="B361" s="92"/>
    </row>
    <row r="362" spans="2:2">
      <c r="B362" s="92"/>
    </row>
    <row r="363" spans="2:2">
      <c r="B363" s="92"/>
    </row>
    <row r="364" spans="2:2">
      <c r="B364" s="92"/>
    </row>
    <row r="365" spans="2:2">
      <c r="B365" s="92"/>
    </row>
    <row r="366" spans="2:2">
      <c r="B366" s="92"/>
    </row>
    <row r="367" spans="2:2">
      <c r="B367" s="92"/>
    </row>
    <row r="368" spans="2:2">
      <c r="B368" s="92"/>
    </row>
    <row r="369" spans="2:2">
      <c r="B369" s="92"/>
    </row>
    <row r="370" spans="2:2">
      <c r="B370" s="92"/>
    </row>
    <row r="371" spans="2:2">
      <c r="B371" s="92"/>
    </row>
    <row r="372" spans="2:2">
      <c r="B372" s="92"/>
    </row>
    <row r="373" spans="2:2">
      <c r="B373" s="92"/>
    </row>
    <row r="374" spans="2:2">
      <c r="B374" s="92"/>
    </row>
    <row r="375" spans="2:2">
      <c r="B375" s="92"/>
    </row>
    <row r="376" spans="2:2">
      <c r="B376" s="92"/>
    </row>
    <row r="377" spans="2:2">
      <c r="B377" s="92"/>
    </row>
    <row r="378" spans="2:2">
      <c r="B378" s="92"/>
    </row>
    <row r="379" spans="2:2">
      <c r="B379" s="92"/>
    </row>
    <row r="380" spans="2:2">
      <c r="B380" s="92"/>
    </row>
    <row r="381" spans="2:2">
      <c r="B381" s="92"/>
    </row>
    <row r="382" spans="2:2">
      <c r="B382" s="92"/>
    </row>
    <row r="383" spans="2:2">
      <c r="B383" s="92"/>
    </row>
    <row r="384" spans="2:2">
      <c r="B384" s="92"/>
    </row>
  </sheetData>
  <mergeCells count="10"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D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237F-EC78-48FA-A483-65C2B99BC5DE}">
  <dimension ref="A1:GU894"/>
  <sheetViews>
    <sheetView showGridLines="0" tabSelected="1" topLeftCell="K46" zoomScaleNormal="100" workbookViewId="0">
      <selection activeCell="C67" sqref="C67:AD71"/>
    </sheetView>
  </sheetViews>
  <sheetFormatPr baseColWidth="10" defaultColWidth="11.42578125" defaultRowHeight="12.75"/>
  <cols>
    <col min="1" max="1" width="0.85546875" style="94" customWidth="1"/>
    <col min="2" max="2" width="79" style="94" customWidth="1"/>
    <col min="3" max="10" width="10.5703125" style="94" customWidth="1"/>
    <col min="11" max="11" width="13.42578125" style="94" bestFit="1" customWidth="1"/>
    <col min="12" max="12" width="10.5703125" style="94" customWidth="1"/>
    <col min="13" max="14" width="13" style="94" bestFit="1" customWidth="1"/>
    <col min="15" max="15" width="14.28515625" style="94" customWidth="1"/>
    <col min="16" max="23" width="10.7109375" style="166" customWidth="1"/>
    <col min="24" max="24" width="12.7109375" style="166" customWidth="1"/>
    <col min="25" max="25" width="12.42578125" style="166" bestFit="1" customWidth="1"/>
    <col min="26" max="26" width="12.42578125" style="166" customWidth="1"/>
    <col min="27" max="27" width="12.85546875" style="166" bestFit="1" customWidth="1"/>
    <col min="28" max="28" width="17.7109375" style="166" customWidth="1"/>
    <col min="29" max="29" width="15.28515625" style="166" customWidth="1"/>
    <col min="30" max="30" width="15.7109375" style="166" customWidth="1"/>
    <col min="31" max="16384" width="11.42578125" style="94"/>
  </cols>
  <sheetData>
    <row r="1" spans="2:30" ht="7.15" customHeight="1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2:30" ht="15.7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2:30" ht="13.5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2:30" ht="19.5" customHeight="1">
      <c r="B4" s="100" t="s">
        <v>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</row>
    <row r="5" spans="2:30" ht="15.75" customHeight="1">
      <c r="B5" s="101" t="s">
        <v>85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</row>
    <row r="6" spans="2:30" ht="14.25"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</row>
    <row r="7" spans="2:30" ht="15" customHeight="1">
      <c r="B7" s="102" t="s">
        <v>4</v>
      </c>
      <c r="C7" s="103">
        <v>2023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 t="s">
        <v>86</v>
      </c>
      <c r="P7" s="103">
        <v>2023</v>
      </c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6" t="s">
        <v>87</v>
      </c>
      <c r="AC7" s="107" t="s">
        <v>88</v>
      </c>
      <c r="AD7" s="107" t="s">
        <v>89</v>
      </c>
    </row>
    <row r="8" spans="2:30" ht="36.75" customHeight="1" thickBot="1">
      <c r="B8" s="108"/>
      <c r="C8" s="109" t="s">
        <v>6</v>
      </c>
      <c r="D8" s="109" t="s">
        <v>7</v>
      </c>
      <c r="E8" s="109" t="s">
        <v>8</v>
      </c>
      <c r="F8" s="109" t="s">
        <v>9</v>
      </c>
      <c r="G8" s="109" t="s">
        <v>10</v>
      </c>
      <c r="H8" s="109" t="s">
        <v>11</v>
      </c>
      <c r="I8" s="109" t="s">
        <v>12</v>
      </c>
      <c r="J8" s="109" t="s">
        <v>13</v>
      </c>
      <c r="K8" s="109" t="s">
        <v>14</v>
      </c>
      <c r="L8" s="109" t="s">
        <v>15</v>
      </c>
      <c r="M8" s="109" t="s">
        <v>16</v>
      </c>
      <c r="N8" s="109" t="s">
        <v>17</v>
      </c>
      <c r="O8" s="110"/>
      <c r="P8" s="111" t="s">
        <v>6</v>
      </c>
      <c r="Q8" s="111" t="s">
        <v>7</v>
      </c>
      <c r="R8" s="111" t="s">
        <v>8</v>
      </c>
      <c r="S8" s="111" t="s">
        <v>9</v>
      </c>
      <c r="T8" s="111" t="s">
        <v>10</v>
      </c>
      <c r="U8" s="111" t="s">
        <v>11</v>
      </c>
      <c r="V8" s="111" t="s">
        <v>12</v>
      </c>
      <c r="W8" s="111" t="s">
        <v>13</v>
      </c>
      <c r="X8" s="111" t="s">
        <v>14</v>
      </c>
      <c r="Y8" s="111" t="s">
        <v>15</v>
      </c>
      <c r="Z8" s="111" t="s">
        <v>16</v>
      </c>
      <c r="AA8" s="111" t="s">
        <v>17</v>
      </c>
      <c r="AB8" s="112"/>
      <c r="AC8" s="113"/>
      <c r="AD8" s="113"/>
    </row>
    <row r="9" spans="2:30" ht="18" customHeight="1" thickTop="1">
      <c r="B9" s="114" t="s">
        <v>20</v>
      </c>
      <c r="C9" s="115">
        <f>+C10+C49+C57</f>
        <v>65716.5</v>
      </c>
      <c r="D9" s="115">
        <f t="shared" ref="D9:AB9" si="0">+D10+D49+D57</f>
        <v>52816.4</v>
      </c>
      <c r="E9" s="115">
        <f t="shared" si="0"/>
        <v>60596.4</v>
      </c>
      <c r="F9" s="115">
        <f t="shared" si="0"/>
        <v>74290.8</v>
      </c>
      <c r="G9" s="115">
        <f t="shared" si="0"/>
        <v>68628.2</v>
      </c>
      <c r="H9" s="115">
        <f t="shared" si="0"/>
        <v>70971.899999999994</v>
      </c>
      <c r="I9" s="115">
        <f t="shared" si="0"/>
        <v>72338.900000000009</v>
      </c>
      <c r="J9" s="115">
        <f t="shared" si="0"/>
        <v>57335.1</v>
      </c>
      <c r="K9" s="115">
        <f t="shared" si="0"/>
        <v>58946.899999999994</v>
      </c>
      <c r="L9" s="115">
        <f t="shared" si="0"/>
        <v>59238.499999999993</v>
      </c>
      <c r="M9" s="115">
        <f t="shared" si="0"/>
        <v>61006.100000000006</v>
      </c>
      <c r="N9" s="115">
        <f t="shared" si="0"/>
        <v>65022.299999999988</v>
      </c>
      <c r="O9" s="115">
        <f t="shared" si="0"/>
        <v>766908.00000000012</v>
      </c>
      <c r="P9" s="116">
        <f t="shared" si="0"/>
        <v>65716.508758039985</v>
      </c>
      <c r="Q9" s="116">
        <f t="shared" si="0"/>
        <v>52816.339452160006</v>
      </c>
      <c r="R9" s="116">
        <f t="shared" si="0"/>
        <v>60596.352770509991</v>
      </c>
      <c r="S9" s="116">
        <f t="shared" si="0"/>
        <v>74290.826438689983</v>
      </c>
      <c r="T9" s="116">
        <f t="shared" si="0"/>
        <v>68627.820284970003</v>
      </c>
      <c r="U9" s="116">
        <f t="shared" si="0"/>
        <v>70971.195002209992</v>
      </c>
      <c r="V9" s="116">
        <f t="shared" si="0"/>
        <v>72338.583635800009</v>
      </c>
      <c r="W9" s="116">
        <f t="shared" si="0"/>
        <v>56667.577510738331</v>
      </c>
      <c r="X9" s="116">
        <f t="shared" si="0"/>
        <v>58567.809183763064</v>
      </c>
      <c r="Y9" s="116">
        <f t="shared" si="0"/>
        <v>58138.110268538141</v>
      </c>
      <c r="Z9" s="116">
        <f t="shared" si="0"/>
        <v>59927.982429429678</v>
      </c>
      <c r="AA9" s="116">
        <f t="shared" si="0"/>
        <v>65797.104444515804</v>
      </c>
      <c r="AB9" s="117">
        <f t="shared" si="0"/>
        <v>764456.21017936501</v>
      </c>
      <c r="AC9" s="117">
        <f>+O9-AB9</f>
        <v>2451.7898206351092</v>
      </c>
      <c r="AD9" s="117">
        <f t="shared" ref="AD9:AD51" si="1">+O9/AB9*100</f>
        <v>100.32072338323471</v>
      </c>
    </row>
    <row r="10" spans="2:30" ht="18" customHeight="1">
      <c r="B10" s="118" t="s">
        <v>21</v>
      </c>
      <c r="C10" s="119">
        <f>+C11+C16+C26+C44+C47+C48</f>
        <v>64573.3</v>
      </c>
      <c r="D10" s="119">
        <f t="shared" ref="D10:AB10" si="2">+D11+D16+D26+D44+D47+D48</f>
        <v>51558.400000000001</v>
      </c>
      <c r="E10" s="119">
        <f t="shared" si="2"/>
        <v>59209.5</v>
      </c>
      <c r="F10" s="119">
        <f t="shared" si="2"/>
        <v>72874.400000000009</v>
      </c>
      <c r="G10" s="119">
        <f t="shared" si="2"/>
        <v>67526.8</v>
      </c>
      <c r="H10" s="119">
        <f t="shared" si="2"/>
        <v>69607.399999999994</v>
      </c>
      <c r="I10" s="119">
        <f t="shared" si="2"/>
        <v>71211</v>
      </c>
      <c r="J10" s="119">
        <f t="shared" si="2"/>
        <v>56001.599999999999</v>
      </c>
      <c r="K10" s="119">
        <f t="shared" si="2"/>
        <v>57756.299999999996</v>
      </c>
      <c r="L10" s="119">
        <f t="shared" si="2"/>
        <v>58058.499999999993</v>
      </c>
      <c r="M10" s="119">
        <f t="shared" si="2"/>
        <v>59357.8</v>
      </c>
      <c r="N10" s="119">
        <f t="shared" si="2"/>
        <v>60253.399999999987</v>
      </c>
      <c r="O10" s="119">
        <f t="shared" si="2"/>
        <v>747988.4</v>
      </c>
      <c r="P10" s="120">
        <f t="shared" si="2"/>
        <v>64573.264564659992</v>
      </c>
      <c r="Q10" s="120">
        <f t="shared" si="2"/>
        <v>51558.410322780001</v>
      </c>
      <c r="R10" s="120">
        <f t="shared" si="2"/>
        <v>59209.552607819991</v>
      </c>
      <c r="S10" s="120">
        <f t="shared" si="2"/>
        <v>72874.420858669982</v>
      </c>
      <c r="T10" s="120">
        <f t="shared" si="2"/>
        <v>67526.433364509998</v>
      </c>
      <c r="U10" s="120">
        <f t="shared" si="2"/>
        <v>69606.684895179991</v>
      </c>
      <c r="V10" s="120">
        <f t="shared" si="2"/>
        <v>71210.636258160011</v>
      </c>
      <c r="W10" s="120">
        <f t="shared" si="2"/>
        <v>55318.490038512398</v>
      </c>
      <c r="X10" s="120">
        <f t="shared" si="2"/>
        <v>57380.905222195077</v>
      </c>
      <c r="Y10" s="120">
        <f t="shared" si="2"/>
        <v>56977.951155042028</v>
      </c>
      <c r="Z10" s="120">
        <f t="shared" si="2"/>
        <v>58544.834457126773</v>
      </c>
      <c r="AA10" s="120">
        <f t="shared" si="2"/>
        <v>64506.862084697575</v>
      </c>
      <c r="AB10" s="121">
        <f t="shared" si="2"/>
        <v>749288.44582935376</v>
      </c>
      <c r="AC10" s="121">
        <f t="shared" ref="AC10:AC65" si="3">+O10-AB10</f>
        <v>-1300.0458293537376</v>
      </c>
      <c r="AD10" s="122">
        <f t="shared" si="1"/>
        <v>99.826495946041888</v>
      </c>
    </row>
    <row r="11" spans="2:30" ht="18" customHeight="1">
      <c r="B11" s="118" t="s">
        <v>22</v>
      </c>
      <c r="C11" s="119">
        <f t="shared" ref="C11:AB11" si="4">SUM(C12:C15)</f>
        <v>29225</v>
      </c>
      <c r="D11" s="119">
        <f t="shared" si="4"/>
        <v>21052.799999999999</v>
      </c>
      <c r="E11" s="119">
        <f t="shared" si="4"/>
        <v>22967.1</v>
      </c>
      <c r="F11" s="119">
        <f t="shared" si="4"/>
        <v>39509.100000000006</v>
      </c>
      <c r="G11" s="119">
        <f t="shared" si="4"/>
        <v>34079.699999999997</v>
      </c>
      <c r="H11" s="119">
        <f t="shared" si="4"/>
        <v>35324.299999999996</v>
      </c>
      <c r="I11" s="119">
        <f t="shared" si="4"/>
        <v>38983.5</v>
      </c>
      <c r="J11" s="119">
        <f t="shared" ref="J11:M11" si="5">SUM(J12:J15)</f>
        <v>22772.400000000001</v>
      </c>
      <c r="K11" s="119">
        <f t="shared" si="5"/>
        <v>23816.3</v>
      </c>
      <c r="L11" s="119">
        <f t="shared" si="5"/>
        <v>24315.3</v>
      </c>
      <c r="M11" s="119">
        <f t="shared" si="5"/>
        <v>25934.2</v>
      </c>
      <c r="N11" s="119">
        <f t="shared" si="4"/>
        <v>24254.399999999998</v>
      </c>
      <c r="O11" s="123">
        <f t="shared" si="4"/>
        <v>342234.1</v>
      </c>
      <c r="P11" s="124">
        <f t="shared" si="4"/>
        <v>29224.930048710001</v>
      </c>
      <c r="Q11" s="124">
        <f t="shared" si="4"/>
        <v>21052.812707600002</v>
      </c>
      <c r="R11" s="124">
        <f t="shared" si="4"/>
        <v>22967.129131299997</v>
      </c>
      <c r="S11" s="124">
        <f t="shared" si="4"/>
        <v>39509.128972889994</v>
      </c>
      <c r="T11" s="124">
        <f t="shared" si="4"/>
        <v>34079.732406249997</v>
      </c>
      <c r="U11" s="124">
        <f t="shared" si="4"/>
        <v>35324.760540489995</v>
      </c>
      <c r="V11" s="124">
        <f t="shared" si="4"/>
        <v>38983.230010440006</v>
      </c>
      <c r="W11" s="124">
        <f t="shared" ref="W11:Z11" si="6">SUM(W12:W15)</f>
        <v>23112.083595839969</v>
      </c>
      <c r="X11" s="124">
        <f t="shared" si="6"/>
        <v>23113.361892247234</v>
      </c>
      <c r="Y11" s="124">
        <f t="shared" si="6"/>
        <v>23288.082427857466</v>
      </c>
      <c r="Z11" s="124">
        <f t="shared" si="6"/>
        <v>24036.592646492503</v>
      </c>
      <c r="AA11" s="124">
        <f t="shared" si="4"/>
        <v>27082.336422985263</v>
      </c>
      <c r="AB11" s="121">
        <f t="shared" si="4"/>
        <v>341774.18080310244</v>
      </c>
      <c r="AC11" s="121">
        <f t="shared" si="3"/>
        <v>459.91919689753558</v>
      </c>
      <c r="AD11" s="122">
        <f t="shared" si="1"/>
        <v>100.13456815134975</v>
      </c>
    </row>
    <row r="12" spans="2:30" ht="18" customHeight="1">
      <c r="B12" s="22" t="s">
        <v>23</v>
      </c>
      <c r="C12" s="125">
        <f>+[1]DGII!P12</f>
        <v>10101.6</v>
      </c>
      <c r="D12" s="125">
        <f>+[1]DGII!Q12</f>
        <v>8585.1</v>
      </c>
      <c r="E12" s="125">
        <f>+[1]DGII!R12</f>
        <v>9046.2000000000007</v>
      </c>
      <c r="F12" s="125">
        <f>+[1]DGII!S12</f>
        <v>8895.6</v>
      </c>
      <c r="G12" s="125">
        <f>+[1]DGII!T12</f>
        <v>9912.6</v>
      </c>
      <c r="H12" s="125">
        <f>+[1]DGII!U12</f>
        <v>7929.1</v>
      </c>
      <c r="I12" s="125">
        <f>+[1]DGII!V12</f>
        <v>7446.9</v>
      </c>
      <c r="J12" s="125">
        <f>+[1]DGII!W12</f>
        <v>7885.7</v>
      </c>
      <c r="K12" s="125">
        <f>+[1]DGII!X12</f>
        <v>7842.3</v>
      </c>
      <c r="L12" s="125">
        <f>+[1]DGII!Y12</f>
        <v>7744.4</v>
      </c>
      <c r="M12" s="125">
        <f>+[1]DGII!Z12</f>
        <v>8250.6</v>
      </c>
      <c r="N12" s="125">
        <f>+[1]DGII!AA12</f>
        <v>9510.1</v>
      </c>
      <c r="O12" s="126">
        <f>SUM(C12:N12)</f>
        <v>103150.20000000001</v>
      </c>
      <c r="P12" s="127">
        <v>10101.558513260001</v>
      </c>
      <c r="Q12" s="127">
        <v>8585.1323966199998</v>
      </c>
      <c r="R12" s="127">
        <v>9046.183822099998</v>
      </c>
      <c r="S12" s="127">
        <v>8895.615054670001</v>
      </c>
      <c r="T12" s="127">
        <v>9912.6193316199988</v>
      </c>
      <c r="U12" s="127">
        <v>7929.1228355900002</v>
      </c>
      <c r="V12" s="127">
        <v>7446.9226703799995</v>
      </c>
      <c r="W12" s="127">
        <v>8216.6128551466554</v>
      </c>
      <c r="X12" s="127">
        <v>8092.5833175614453</v>
      </c>
      <c r="Y12" s="127">
        <v>7584.3096663456718</v>
      </c>
      <c r="Z12" s="127">
        <v>8249.218575035411</v>
      </c>
      <c r="AA12" s="127">
        <v>8944.7012611796781</v>
      </c>
      <c r="AB12" s="128">
        <f>SUM(P12:AA12)</f>
        <v>103004.58029950886</v>
      </c>
      <c r="AC12" s="128">
        <f t="shared" si="3"/>
        <v>145.61970049115189</v>
      </c>
      <c r="AD12" s="129">
        <f t="shared" si="1"/>
        <v>100.14137206332741</v>
      </c>
    </row>
    <row r="13" spans="2:30" ht="18" customHeight="1">
      <c r="B13" s="22" t="s">
        <v>24</v>
      </c>
      <c r="C13" s="125">
        <f>+[1]DGII!P13</f>
        <v>12514</v>
      </c>
      <c r="D13" s="125">
        <f>+[1]DGII!Q13</f>
        <v>9348.4</v>
      </c>
      <c r="E13" s="125">
        <f>+[1]DGII!R13</f>
        <v>9907.2000000000007</v>
      </c>
      <c r="F13" s="125">
        <f>+[1]DGII!S13</f>
        <v>25353.7</v>
      </c>
      <c r="G13" s="125">
        <f>+[1]DGII!T13</f>
        <v>16932.3</v>
      </c>
      <c r="H13" s="125">
        <f>+[1]DGII!U13</f>
        <v>22657.599999999999</v>
      </c>
      <c r="I13" s="125">
        <f>+[1]DGII!V13</f>
        <v>26942.3</v>
      </c>
      <c r="J13" s="125">
        <f>+[1]DGII!W13</f>
        <v>10794.6</v>
      </c>
      <c r="K13" s="125">
        <f>+[1]DGII!X13</f>
        <v>11291.5</v>
      </c>
      <c r="L13" s="125">
        <f>+[1]DGII!Y13</f>
        <v>11978.1</v>
      </c>
      <c r="M13" s="125">
        <f>+[1]DGII!Z13</f>
        <v>13055.8</v>
      </c>
      <c r="N13" s="125">
        <f>+[1]DGII!AA13</f>
        <v>9299.9</v>
      </c>
      <c r="O13" s="126">
        <f>SUM(C13:N13)</f>
        <v>180075.4</v>
      </c>
      <c r="P13" s="127">
        <v>12514.000437050001</v>
      </c>
      <c r="Q13" s="127">
        <v>9348.3806230500013</v>
      </c>
      <c r="R13" s="127">
        <v>9907.2593513700012</v>
      </c>
      <c r="S13" s="127">
        <v>25353.684546629996</v>
      </c>
      <c r="T13" s="127">
        <v>16932.514644170002</v>
      </c>
      <c r="U13" s="127">
        <v>22658.614093029999</v>
      </c>
      <c r="V13" s="127">
        <v>26942.094861950001</v>
      </c>
      <c r="W13" s="127">
        <v>10640.839679804494</v>
      </c>
      <c r="X13" s="127">
        <v>10829.702265142656</v>
      </c>
      <c r="Y13" s="127">
        <v>11789.003275884739</v>
      </c>
      <c r="Z13" s="127">
        <v>11655.738144989029</v>
      </c>
      <c r="AA13" s="127">
        <v>13919.286906513698</v>
      </c>
      <c r="AB13" s="128">
        <f>SUM(P13:AA13)</f>
        <v>182491.11882958465</v>
      </c>
      <c r="AC13" s="128">
        <f t="shared" si="3"/>
        <v>-2415.7188295846572</v>
      </c>
      <c r="AD13" s="129">
        <f t="shared" si="1"/>
        <v>98.676254030838322</v>
      </c>
    </row>
    <row r="14" spans="2:30" ht="18" customHeight="1">
      <c r="B14" s="22" t="s">
        <v>25</v>
      </c>
      <c r="C14" s="125">
        <f>+[1]DGII!P14</f>
        <v>6473.7</v>
      </c>
      <c r="D14" s="125">
        <f>+[1]DGII!Q14</f>
        <v>3005.7</v>
      </c>
      <c r="E14" s="125">
        <f>+[1]DGII!R14</f>
        <v>3881.6</v>
      </c>
      <c r="F14" s="125">
        <f>+[1]DGII!S14</f>
        <v>5126.3999999999996</v>
      </c>
      <c r="G14" s="125">
        <f>+[1]DGII!T14</f>
        <v>7004.1</v>
      </c>
      <c r="H14" s="125">
        <f>+[1]DGII!U14</f>
        <v>4567.5</v>
      </c>
      <c r="I14" s="125">
        <f>+[1]DGII!V14</f>
        <v>4365.3</v>
      </c>
      <c r="J14" s="125">
        <f>+[1]DGII!W14</f>
        <v>3898.9</v>
      </c>
      <c r="K14" s="125">
        <f>+[1]DGII!X14</f>
        <v>4504.8</v>
      </c>
      <c r="L14" s="125">
        <f>+[1]DGII!Y14</f>
        <v>4319.8</v>
      </c>
      <c r="M14" s="125">
        <f>+[1]DGII!Z14</f>
        <v>4440.1000000000004</v>
      </c>
      <c r="N14" s="125">
        <f>+[1]DGII!AA14</f>
        <v>5159.8</v>
      </c>
      <c r="O14" s="126">
        <f>SUM(C14:N14)</f>
        <v>56747.700000000012</v>
      </c>
      <c r="P14" s="127">
        <v>6473.7013820699995</v>
      </c>
      <c r="Q14" s="127">
        <v>3005.6740903099994</v>
      </c>
      <c r="R14" s="127">
        <v>3881.6081379700004</v>
      </c>
      <c r="S14" s="127">
        <v>5126.3742107700009</v>
      </c>
      <c r="T14" s="127">
        <v>7003.9266545700002</v>
      </c>
      <c r="U14" s="127">
        <v>4566.8803916499992</v>
      </c>
      <c r="V14" s="127">
        <v>4365.3124547800007</v>
      </c>
      <c r="W14" s="127">
        <v>4064.170525288037</v>
      </c>
      <c r="X14" s="127">
        <v>3983.7995845677474</v>
      </c>
      <c r="Y14" s="127">
        <v>3694.3637523813873</v>
      </c>
      <c r="Z14" s="127">
        <v>3917.5328755845321</v>
      </c>
      <c r="AA14" s="127">
        <v>4007.0987906002338</v>
      </c>
      <c r="AB14" s="128">
        <f>SUM(P14:AA14)</f>
        <v>54090.442850541942</v>
      </c>
      <c r="AC14" s="128">
        <f t="shared" si="3"/>
        <v>2657.2571494580698</v>
      </c>
      <c r="AD14" s="129">
        <f t="shared" si="1"/>
        <v>104.91261858735447</v>
      </c>
    </row>
    <row r="15" spans="2:30" ht="18" customHeight="1">
      <c r="B15" s="22" t="s">
        <v>26</v>
      </c>
      <c r="C15" s="125">
        <f>+[1]DGII!P15</f>
        <v>135.69999999999999</v>
      </c>
      <c r="D15" s="125">
        <f>+[1]DGII!Q15</f>
        <v>113.6</v>
      </c>
      <c r="E15" s="125">
        <f>+[1]DGII!R15</f>
        <v>132.1</v>
      </c>
      <c r="F15" s="125">
        <f>+[1]DGII!S15</f>
        <v>133.4</v>
      </c>
      <c r="G15" s="125">
        <f>+[1]DGII!T15</f>
        <v>230.7</v>
      </c>
      <c r="H15" s="125">
        <f>+[1]DGII!U15</f>
        <v>170.1</v>
      </c>
      <c r="I15" s="125">
        <f>+[1]DGII!V15</f>
        <v>229</v>
      </c>
      <c r="J15" s="125">
        <f>+[1]DGII!W15</f>
        <v>193.2</v>
      </c>
      <c r="K15" s="125">
        <f>+[1]DGII!X15</f>
        <v>177.7</v>
      </c>
      <c r="L15" s="125">
        <f>+[1]DGII!Y15</f>
        <v>273</v>
      </c>
      <c r="M15" s="125">
        <f>+[1]DGII!Z15</f>
        <v>187.7</v>
      </c>
      <c r="N15" s="125">
        <f>+[1]DGII!AA15</f>
        <v>284.60000000000002</v>
      </c>
      <c r="O15" s="126">
        <f>SUM(C15:N15)</f>
        <v>2260.8000000000002</v>
      </c>
      <c r="P15" s="127">
        <v>135.66971632999997</v>
      </c>
      <c r="Q15" s="127">
        <v>113.62559761999999</v>
      </c>
      <c r="R15" s="127">
        <v>132.07781986000001</v>
      </c>
      <c r="S15" s="127">
        <v>133.45516082</v>
      </c>
      <c r="T15" s="127">
        <v>230.67177588999999</v>
      </c>
      <c r="U15" s="127">
        <v>170.14322022000002</v>
      </c>
      <c r="V15" s="127">
        <v>228.90002332999998</v>
      </c>
      <c r="W15" s="127">
        <v>190.46053560078064</v>
      </c>
      <c r="X15" s="127">
        <v>207.27672497538637</v>
      </c>
      <c r="Y15" s="127">
        <v>220.40573324566387</v>
      </c>
      <c r="Z15" s="127">
        <v>214.10305088352706</v>
      </c>
      <c r="AA15" s="127">
        <v>211.24946469165141</v>
      </c>
      <c r="AB15" s="128">
        <f>SUM(P15:AA15)</f>
        <v>2188.0388234670095</v>
      </c>
      <c r="AC15" s="128">
        <f t="shared" si="3"/>
        <v>72.761176532990703</v>
      </c>
      <c r="AD15" s="129">
        <f t="shared" si="1"/>
        <v>103.32540610123628</v>
      </c>
    </row>
    <row r="16" spans="2:30" ht="18" customHeight="1">
      <c r="B16" s="118" t="s">
        <v>27</v>
      </c>
      <c r="C16" s="119">
        <f>+C17+C25</f>
        <v>2893.2000000000003</v>
      </c>
      <c r="D16" s="119">
        <f t="shared" ref="D16:AB16" si="7">+D17+D25</f>
        <v>3129.4</v>
      </c>
      <c r="E16" s="119">
        <f t="shared" si="7"/>
        <v>5476.6</v>
      </c>
      <c r="F16" s="119">
        <f t="shared" si="7"/>
        <v>4640.9000000000005</v>
      </c>
      <c r="G16" s="119">
        <f t="shared" si="7"/>
        <v>4964.2999999999993</v>
      </c>
      <c r="H16" s="119">
        <f t="shared" si="7"/>
        <v>4855.0000000000009</v>
      </c>
      <c r="I16" s="119">
        <f t="shared" si="7"/>
        <v>3416.9999999999995</v>
      </c>
      <c r="J16" s="119">
        <f t="shared" si="7"/>
        <v>3131.4</v>
      </c>
      <c r="K16" s="119">
        <f t="shared" si="7"/>
        <v>4666.2</v>
      </c>
      <c r="L16" s="119">
        <f t="shared" si="7"/>
        <v>6149.7999999999993</v>
      </c>
      <c r="M16" s="119">
        <f t="shared" si="7"/>
        <v>3378.9000000000005</v>
      </c>
      <c r="N16" s="119">
        <f t="shared" si="7"/>
        <v>4606.9999999999991</v>
      </c>
      <c r="O16" s="123">
        <f t="shared" si="7"/>
        <v>51309.700000000004</v>
      </c>
      <c r="P16" s="120">
        <f t="shared" si="7"/>
        <v>2893.25154733</v>
      </c>
      <c r="Q16" s="120">
        <f t="shared" si="7"/>
        <v>3129.3447766699996</v>
      </c>
      <c r="R16" s="120">
        <f t="shared" si="7"/>
        <v>5476.6270551199996</v>
      </c>
      <c r="S16" s="120">
        <f t="shared" si="7"/>
        <v>4640.9450291599996</v>
      </c>
      <c r="T16" s="120">
        <f t="shared" si="7"/>
        <v>4964.284464039999</v>
      </c>
      <c r="U16" s="120">
        <f t="shared" si="7"/>
        <v>4853.813310829999</v>
      </c>
      <c r="V16" s="120">
        <f t="shared" si="7"/>
        <v>3416.8981208800001</v>
      </c>
      <c r="W16" s="120">
        <f t="shared" si="7"/>
        <v>3346.908505231539</v>
      </c>
      <c r="X16" s="120">
        <f t="shared" si="7"/>
        <v>5365.2352488431879</v>
      </c>
      <c r="Y16" s="120">
        <f t="shared" si="7"/>
        <v>6250.5160981008448</v>
      </c>
      <c r="Z16" s="120">
        <f t="shared" si="7"/>
        <v>3305.2145148123918</v>
      </c>
      <c r="AA16" s="120">
        <v>4039.4164666242395</v>
      </c>
      <c r="AB16" s="121">
        <f t="shared" si="7"/>
        <v>51682.455137642195</v>
      </c>
      <c r="AC16" s="121">
        <f t="shared" si="3"/>
        <v>-372.75513764219068</v>
      </c>
      <c r="AD16" s="122">
        <f t="shared" si="1"/>
        <v>99.27875884253281</v>
      </c>
    </row>
    <row r="17" spans="2:30" ht="18" customHeight="1">
      <c r="B17" s="130" t="s">
        <v>28</v>
      </c>
      <c r="C17" s="119">
        <f>SUM(C18:C24)</f>
        <v>2753.4</v>
      </c>
      <c r="D17" s="119">
        <f t="shared" ref="D17:AB17" si="8">SUM(D18:D24)</f>
        <v>2975.2000000000003</v>
      </c>
      <c r="E17" s="119">
        <f t="shared" si="8"/>
        <v>5249.8</v>
      </c>
      <c r="F17" s="119">
        <f t="shared" si="8"/>
        <v>4483.3</v>
      </c>
      <c r="G17" s="119">
        <f t="shared" si="8"/>
        <v>4764.0999999999995</v>
      </c>
      <c r="H17" s="119">
        <f t="shared" si="8"/>
        <v>4655.9000000000005</v>
      </c>
      <c r="I17" s="119">
        <f t="shared" si="8"/>
        <v>3222.2999999999997</v>
      </c>
      <c r="J17" s="119">
        <f t="shared" si="8"/>
        <v>2985.1</v>
      </c>
      <c r="K17" s="119">
        <f t="shared" si="8"/>
        <v>4523.0999999999995</v>
      </c>
      <c r="L17" s="119">
        <f t="shared" si="8"/>
        <v>5992.7999999999993</v>
      </c>
      <c r="M17" s="119">
        <f t="shared" si="8"/>
        <v>3217.4000000000005</v>
      </c>
      <c r="N17" s="119">
        <f t="shared" si="8"/>
        <v>4401.1999999999989</v>
      </c>
      <c r="O17" s="123">
        <f t="shared" si="8"/>
        <v>49223.600000000006</v>
      </c>
      <c r="P17" s="120">
        <f t="shared" si="8"/>
        <v>2753.43139488</v>
      </c>
      <c r="Q17" s="120">
        <f t="shared" si="8"/>
        <v>2975.1726105899997</v>
      </c>
      <c r="R17" s="120">
        <f t="shared" si="8"/>
        <v>5249.7776233199993</v>
      </c>
      <c r="S17" s="120">
        <f t="shared" si="8"/>
        <v>4483.3113671999999</v>
      </c>
      <c r="T17" s="120">
        <f t="shared" si="8"/>
        <v>4764.0683102999992</v>
      </c>
      <c r="U17" s="120">
        <f t="shared" si="8"/>
        <v>4654.6943469399994</v>
      </c>
      <c r="V17" s="120">
        <f t="shared" si="8"/>
        <v>3222.2417281900002</v>
      </c>
      <c r="W17" s="120">
        <f t="shared" si="8"/>
        <v>3174.6257391057829</v>
      </c>
      <c r="X17" s="120">
        <f t="shared" si="8"/>
        <v>5156.3995400597723</v>
      </c>
      <c r="Y17" s="120">
        <f t="shared" si="8"/>
        <v>6028.1650040764607</v>
      </c>
      <c r="Z17" s="120">
        <f t="shared" si="8"/>
        <v>3127.7966373611357</v>
      </c>
      <c r="AA17" s="120">
        <f t="shared" si="8"/>
        <v>3825.8542159813037</v>
      </c>
      <c r="AB17" s="121">
        <f t="shared" si="8"/>
        <v>49415.538518004447</v>
      </c>
      <c r="AC17" s="121">
        <f t="shared" si="3"/>
        <v>-191.93851800444099</v>
      </c>
      <c r="AD17" s="122">
        <f t="shared" si="1"/>
        <v>99.611582664561055</v>
      </c>
    </row>
    <row r="18" spans="2:30" ht="18" customHeight="1">
      <c r="B18" s="25" t="s">
        <v>29</v>
      </c>
      <c r="C18" s="125">
        <f>+[1]DGII!P18</f>
        <v>103.8</v>
      </c>
      <c r="D18" s="125">
        <f>+[1]DGII!Q18</f>
        <v>380.9</v>
      </c>
      <c r="E18" s="125">
        <f>+[1]DGII!R18</f>
        <v>1696.1</v>
      </c>
      <c r="F18" s="125">
        <f>+[1]DGII!S18</f>
        <v>178.8</v>
      </c>
      <c r="G18" s="125">
        <f>+[1]DGII!T18</f>
        <v>181.5</v>
      </c>
      <c r="H18" s="125">
        <f>+[1]DGII!U18</f>
        <v>161.69999999999999</v>
      </c>
      <c r="I18" s="125">
        <f>+[1]DGII!V18</f>
        <v>143.30000000000001</v>
      </c>
      <c r="J18" s="125">
        <f>+[1]DGII!W18</f>
        <v>273.60000000000002</v>
      </c>
      <c r="K18" s="125">
        <f>+[1]DGII!X18</f>
        <v>1345.4</v>
      </c>
      <c r="L18" s="125">
        <f>+[1]DGII!Y18</f>
        <v>202</v>
      </c>
      <c r="M18" s="125">
        <f>+[1]DGII!Z18</f>
        <v>178.8</v>
      </c>
      <c r="N18" s="125">
        <f>+[1]DGII!AA18</f>
        <v>259.3</v>
      </c>
      <c r="O18" s="126">
        <f t="shared" ref="O18:O25" si="9">SUM(C18:N18)</f>
        <v>5105.2000000000007</v>
      </c>
      <c r="P18" s="131">
        <v>103.82803045999999</v>
      </c>
      <c r="Q18" s="131">
        <v>380.8457899</v>
      </c>
      <c r="R18" s="131">
        <v>1696.11142707</v>
      </c>
      <c r="S18" s="131">
        <v>178.79747806</v>
      </c>
      <c r="T18" s="131">
        <v>181.50121436000001</v>
      </c>
      <c r="U18" s="131">
        <v>161.66891541999999</v>
      </c>
      <c r="V18" s="131">
        <v>143.24273423</v>
      </c>
      <c r="W18" s="131">
        <v>330.54502069937189</v>
      </c>
      <c r="X18" s="131">
        <v>1992.7397015585802</v>
      </c>
      <c r="Y18" s="131">
        <v>156.87718563022324</v>
      </c>
      <c r="Z18" s="131">
        <v>191.37059968766926</v>
      </c>
      <c r="AA18" s="131">
        <v>256.06824710667405</v>
      </c>
      <c r="AB18" s="128">
        <f t="shared" ref="AB18:AB25" si="10">SUM(P18:AA18)</f>
        <v>5773.596344182517</v>
      </c>
      <c r="AC18" s="128">
        <f t="shared" si="3"/>
        <v>-668.39634418251626</v>
      </c>
      <c r="AD18" s="129">
        <f t="shared" si="1"/>
        <v>88.423223510317044</v>
      </c>
    </row>
    <row r="19" spans="2:30" ht="18" customHeight="1">
      <c r="B19" s="25" t="s">
        <v>30</v>
      </c>
      <c r="C19" s="125">
        <f>+[1]DGII!P19</f>
        <v>246</v>
      </c>
      <c r="D19" s="125">
        <f>+[1]DGII!Q19</f>
        <v>149.4</v>
      </c>
      <c r="E19" s="125">
        <f>+[1]DGII!R19</f>
        <v>262</v>
      </c>
      <c r="F19" s="125">
        <f>+[1]DGII!S19</f>
        <v>1900.6</v>
      </c>
      <c r="G19" s="125">
        <f>+[1]DGII!T19</f>
        <v>2008.7</v>
      </c>
      <c r="H19" s="125">
        <f>+[1]DGII!U19</f>
        <v>279.3</v>
      </c>
      <c r="I19" s="125">
        <f>+[1]DGII!V19</f>
        <v>348.2</v>
      </c>
      <c r="J19" s="125">
        <f>+[1]DGII!W19</f>
        <v>147.19999999999999</v>
      </c>
      <c r="K19" s="125">
        <f>+[1]DGII!X19</f>
        <v>235.2</v>
      </c>
      <c r="L19" s="125">
        <f>+[1]DGII!Y19</f>
        <v>3019.3</v>
      </c>
      <c r="M19" s="125">
        <f>+[1]DGII!Z19</f>
        <v>350.2</v>
      </c>
      <c r="N19" s="125">
        <f>+[1]DGII!AA19</f>
        <v>454.9</v>
      </c>
      <c r="O19" s="126">
        <f t="shared" si="9"/>
        <v>9401</v>
      </c>
      <c r="P19" s="131">
        <v>246.02543433000002</v>
      </c>
      <c r="Q19" s="131">
        <v>149.4360039</v>
      </c>
      <c r="R19" s="131">
        <v>262.00825809999998</v>
      </c>
      <c r="S19" s="131">
        <v>1900.56836518</v>
      </c>
      <c r="T19" s="131">
        <v>2008.71115844</v>
      </c>
      <c r="U19" s="131">
        <v>278.10492218000002</v>
      </c>
      <c r="V19" s="131">
        <v>348.14763858999999</v>
      </c>
      <c r="W19" s="131">
        <v>204.00436568661701</v>
      </c>
      <c r="X19" s="131">
        <v>254.0265274608746</v>
      </c>
      <c r="Y19" s="131">
        <v>3279.8211443982259</v>
      </c>
      <c r="Z19" s="131">
        <v>323.39696838592579</v>
      </c>
      <c r="AA19" s="131">
        <v>400.40177999420467</v>
      </c>
      <c r="AB19" s="128">
        <f t="shared" si="10"/>
        <v>9654.6525666458474</v>
      </c>
      <c r="AC19" s="128">
        <f t="shared" si="3"/>
        <v>-253.6525666458474</v>
      </c>
      <c r="AD19" s="129">
        <f t="shared" si="1"/>
        <v>97.372742676187571</v>
      </c>
    </row>
    <row r="20" spans="2:30" ht="18" customHeight="1">
      <c r="B20" s="25" t="s">
        <v>31</v>
      </c>
      <c r="C20" s="125">
        <f>+[1]DGII!P20</f>
        <v>754.8</v>
      </c>
      <c r="D20" s="125">
        <f>+[1]DGII!Q20</f>
        <v>1023.7</v>
      </c>
      <c r="E20" s="125">
        <f>+[1]DGII!R20</f>
        <v>1321.7</v>
      </c>
      <c r="F20" s="125">
        <f>+[1]DGII!S20</f>
        <v>978</v>
      </c>
      <c r="G20" s="125">
        <f>+[1]DGII!T20</f>
        <v>1028.7</v>
      </c>
      <c r="H20" s="125">
        <f>+[1]DGII!U20</f>
        <v>1078.2</v>
      </c>
      <c r="I20" s="125">
        <f>+[1]DGII!V20</f>
        <v>1213.0999999999999</v>
      </c>
      <c r="J20" s="125">
        <f>+[1]DGII!W20</f>
        <v>1115.3</v>
      </c>
      <c r="K20" s="125">
        <f>+[1]DGII!X20</f>
        <v>1083.5999999999999</v>
      </c>
      <c r="L20" s="125">
        <f>+[1]DGII!Y20</f>
        <v>1205</v>
      </c>
      <c r="M20" s="125">
        <f>+[1]DGII!Z20</f>
        <v>1124.2</v>
      </c>
      <c r="N20" s="125">
        <f>+[1]DGII!AA20</f>
        <v>1205.5</v>
      </c>
      <c r="O20" s="126">
        <f t="shared" si="9"/>
        <v>13131.8</v>
      </c>
      <c r="P20" s="131">
        <v>754.83411108000007</v>
      </c>
      <c r="Q20" s="131">
        <v>1023.74315503</v>
      </c>
      <c r="R20" s="131">
        <v>1321.6583937400001</v>
      </c>
      <c r="S20" s="131">
        <v>978.00404938999998</v>
      </c>
      <c r="T20" s="131">
        <v>1028.6707448300001</v>
      </c>
      <c r="U20" s="131">
        <v>1078.19310956</v>
      </c>
      <c r="V20" s="131">
        <v>1213.0901036600001</v>
      </c>
      <c r="W20" s="131">
        <v>1135.579117292594</v>
      </c>
      <c r="X20" s="131">
        <v>997.7251791643414</v>
      </c>
      <c r="Y20" s="131">
        <v>997.017703346953</v>
      </c>
      <c r="Z20" s="131">
        <v>1146.1559127514513</v>
      </c>
      <c r="AA20" s="131">
        <v>1159.56926663184</v>
      </c>
      <c r="AB20" s="128">
        <f t="shared" si="10"/>
        <v>12834.24084647718</v>
      </c>
      <c r="AC20" s="128">
        <f t="shared" si="3"/>
        <v>297.55915352281954</v>
      </c>
      <c r="AD20" s="129">
        <f t="shared" si="1"/>
        <v>102.3184788027762</v>
      </c>
    </row>
    <row r="21" spans="2:30" ht="18" customHeight="1">
      <c r="B21" s="25" t="s">
        <v>32</v>
      </c>
      <c r="C21" s="125">
        <f>+[1]DGII!P21</f>
        <v>161</v>
      </c>
      <c r="D21" s="125">
        <f>+[1]DGII!Q21</f>
        <v>167.9</v>
      </c>
      <c r="E21" s="125">
        <f>+[1]DGII!R21</f>
        <v>203.4</v>
      </c>
      <c r="F21" s="125">
        <f>+[1]DGII!S21</f>
        <v>161.80000000000001</v>
      </c>
      <c r="G21" s="125">
        <f>+[1]DGII!T21</f>
        <v>185.3</v>
      </c>
      <c r="H21" s="125">
        <f>+[1]DGII!U21</f>
        <v>180</v>
      </c>
      <c r="I21" s="125">
        <f>+[1]DGII!V21</f>
        <v>167.9</v>
      </c>
      <c r="J21" s="125">
        <f>+[1]DGII!W21</f>
        <v>166.8</v>
      </c>
      <c r="K21" s="125">
        <f>+[1]DGII!X21</f>
        <v>175.8</v>
      </c>
      <c r="L21" s="125">
        <f>+[1]DGII!Y21</f>
        <v>181.5</v>
      </c>
      <c r="M21" s="125">
        <f>+[1]DGII!Z21</f>
        <v>171.7</v>
      </c>
      <c r="N21" s="125">
        <f>+[1]DGII!AA21</f>
        <v>175.8</v>
      </c>
      <c r="O21" s="126">
        <f t="shared" si="9"/>
        <v>2098.9</v>
      </c>
      <c r="P21" s="131">
        <v>160.94148993000002</v>
      </c>
      <c r="Q21" s="131">
        <v>167.94021053999998</v>
      </c>
      <c r="R21" s="131">
        <v>203.34987996999999</v>
      </c>
      <c r="S21" s="131">
        <v>161.83466496</v>
      </c>
      <c r="T21" s="131">
        <v>185.27205986999999</v>
      </c>
      <c r="U21" s="131">
        <v>180.04052512000001</v>
      </c>
      <c r="V21" s="131">
        <v>167.91232585</v>
      </c>
      <c r="W21" s="131">
        <v>183.99849047574361</v>
      </c>
      <c r="X21" s="131">
        <v>200.86703780567026</v>
      </c>
      <c r="Y21" s="131">
        <v>192.88269742235926</v>
      </c>
      <c r="Z21" s="131">
        <v>159.92293963883299</v>
      </c>
      <c r="AA21" s="131">
        <v>176.7417608322948</v>
      </c>
      <c r="AB21" s="128">
        <f t="shared" si="10"/>
        <v>2141.7040824149008</v>
      </c>
      <c r="AC21" s="128">
        <f t="shared" si="3"/>
        <v>-42.804082414900677</v>
      </c>
      <c r="AD21" s="129">
        <f t="shared" si="1"/>
        <v>98.00140071794435</v>
      </c>
    </row>
    <row r="22" spans="2:30" ht="18" customHeight="1">
      <c r="B22" s="25" t="s">
        <v>33</v>
      </c>
      <c r="C22" s="125">
        <f>+[1]DGII!P22</f>
        <v>82</v>
      </c>
      <c r="D22" s="125">
        <f>+[1]DGII!Q22</f>
        <v>71.400000000000006</v>
      </c>
      <c r="E22" s="125">
        <f>+[1]DGII!R22</f>
        <v>136.6</v>
      </c>
      <c r="F22" s="125">
        <f>+[1]DGII!S22</f>
        <v>76.099999999999994</v>
      </c>
      <c r="G22" s="125">
        <f>+[1]DGII!T22</f>
        <v>72.3</v>
      </c>
      <c r="H22" s="125">
        <f>+[1]DGII!U22</f>
        <v>106.7</v>
      </c>
      <c r="I22" s="125">
        <f>+[1]DGII!V22</f>
        <v>92.6</v>
      </c>
      <c r="J22" s="125">
        <f>+[1]DGII!W22</f>
        <v>100.6</v>
      </c>
      <c r="K22" s="125">
        <f>+[1]DGII!X22</f>
        <v>96.5</v>
      </c>
      <c r="L22" s="125">
        <f>+[1]DGII!Y22</f>
        <v>97.9</v>
      </c>
      <c r="M22" s="125">
        <f>+[1]DGII!Z22</f>
        <v>84.9</v>
      </c>
      <c r="N22" s="125">
        <f>+[1]DGII!AA22</f>
        <v>140.69999999999999</v>
      </c>
      <c r="O22" s="126">
        <f t="shared" si="9"/>
        <v>1158.3</v>
      </c>
      <c r="P22" s="131">
        <v>82.013448420000003</v>
      </c>
      <c r="Q22" s="131">
        <v>71.353421730000008</v>
      </c>
      <c r="R22" s="131">
        <v>136.63401802999999</v>
      </c>
      <c r="S22" s="131">
        <v>76.095396260000001</v>
      </c>
      <c r="T22" s="131">
        <v>72.265440549999994</v>
      </c>
      <c r="U22" s="131">
        <v>106.72564054</v>
      </c>
      <c r="V22" s="131">
        <v>92.627317390000002</v>
      </c>
      <c r="W22" s="131">
        <v>90.824773704847772</v>
      </c>
      <c r="X22" s="131">
        <v>126.73910154259157</v>
      </c>
      <c r="Y22" s="131">
        <v>125.46422061068169</v>
      </c>
      <c r="Z22" s="131">
        <v>116.33094194822741</v>
      </c>
      <c r="AA22" s="131">
        <v>127.28754139915779</v>
      </c>
      <c r="AB22" s="128">
        <f t="shared" si="10"/>
        <v>1224.3612621255061</v>
      </c>
      <c r="AC22" s="128">
        <f t="shared" si="3"/>
        <v>-66.061262125506119</v>
      </c>
      <c r="AD22" s="129">
        <f t="shared" si="1"/>
        <v>94.604430557462834</v>
      </c>
    </row>
    <row r="23" spans="2:30" ht="18" customHeight="1">
      <c r="B23" s="132" t="s">
        <v>34</v>
      </c>
      <c r="C23" s="125">
        <f>+[1]DGII!P23</f>
        <v>1055.2</v>
      </c>
      <c r="D23" s="125">
        <f>+[1]DGII!Q23</f>
        <v>1123.8</v>
      </c>
      <c r="E23" s="125">
        <f>+[1]DGII!R23</f>
        <v>1448.3</v>
      </c>
      <c r="F23" s="125">
        <f>+[1]DGII!S23</f>
        <v>1107.2</v>
      </c>
      <c r="G23" s="125">
        <f>+[1]DGII!T23</f>
        <v>1172.7</v>
      </c>
      <c r="H23" s="125">
        <f>+[1]DGII!U23</f>
        <v>1450.2</v>
      </c>
      <c r="I23" s="125">
        <f>+[1]DGII!V23</f>
        <v>1190.5999999999999</v>
      </c>
      <c r="J23" s="125">
        <f>+[1]DGII!W23</f>
        <v>1114.3</v>
      </c>
      <c r="K23" s="125">
        <f>+[1]DGII!X23</f>
        <v>1548.7</v>
      </c>
      <c r="L23" s="125">
        <f>+[1]DGII!Y23</f>
        <v>1215.2</v>
      </c>
      <c r="M23" s="125">
        <f>+[1]DGII!Z23</f>
        <v>1210.8</v>
      </c>
      <c r="N23" s="125">
        <f>+[1]DGII!AA23</f>
        <v>1869.1</v>
      </c>
      <c r="O23" s="126">
        <f t="shared" si="9"/>
        <v>15506.1</v>
      </c>
      <c r="P23" s="131">
        <v>1055.24004433</v>
      </c>
      <c r="Q23" s="131">
        <v>1123.7540868199999</v>
      </c>
      <c r="R23" s="131">
        <v>1448.3185457699999</v>
      </c>
      <c r="S23" s="131">
        <v>1107.17525047</v>
      </c>
      <c r="T23" s="131">
        <v>1172.72387549</v>
      </c>
      <c r="U23" s="131">
        <v>1450.22771016</v>
      </c>
      <c r="V23" s="131">
        <v>1190.6116020100001</v>
      </c>
      <c r="W23" s="131">
        <v>1110.9032938497087</v>
      </c>
      <c r="X23" s="131">
        <v>1491.7526085905236</v>
      </c>
      <c r="Y23" s="131">
        <v>1110.6701262781196</v>
      </c>
      <c r="Z23" s="131">
        <v>1107.862086194192</v>
      </c>
      <c r="AA23" s="131">
        <v>1629.1597582137435</v>
      </c>
      <c r="AB23" s="128">
        <f t="shared" si="10"/>
        <v>14998.398988176288</v>
      </c>
      <c r="AC23" s="128">
        <f t="shared" si="3"/>
        <v>507.70101182371218</v>
      </c>
      <c r="AD23" s="129">
        <f t="shared" si="1"/>
        <v>103.38503471086446</v>
      </c>
    </row>
    <row r="24" spans="2:30" ht="18" customHeight="1">
      <c r="B24" s="132" t="s">
        <v>35</v>
      </c>
      <c r="C24" s="125">
        <f>+[1]DGII!P24</f>
        <v>350.6</v>
      </c>
      <c r="D24" s="125">
        <f>+[1]DGII!Q24</f>
        <v>58.1</v>
      </c>
      <c r="E24" s="125">
        <f>+[1]DGII!R24</f>
        <v>181.7</v>
      </c>
      <c r="F24" s="125">
        <f>+[1]DGII!S24</f>
        <v>80.8</v>
      </c>
      <c r="G24" s="125">
        <f>+[1]DGII!T24</f>
        <v>114.9</v>
      </c>
      <c r="H24" s="125">
        <f>+[1]DGII!U24</f>
        <v>1399.8</v>
      </c>
      <c r="I24" s="125">
        <f>+[1]DGII!V24</f>
        <v>66.599999999999994</v>
      </c>
      <c r="J24" s="125">
        <f>+[1]DGII!W24</f>
        <v>67.3</v>
      </c>
      <c r="K24" s="125">
        <f>+[1]DGII!X24</f>
        <v>37.9</v>
      </c>
      <c r="L24" s="125">
        <f>+[1]DGII!Y24</f>
        <v>71.900000000000006</v>
      </c>
      <c r="M24" s="125">
        <f>+[1]DGII!Z24</f>
        <v>96.8</v>
      </c>
      <c r="N24" s="125">
        <f>+[1]DGII!AA24</f>
        <v>295.89999999999998</v>
      </c>
      <c r="O24" s="126">
        <f t="shared" si="9"/>
        <v>2822.3000000000006</v>
      </c>
      <c r="P24" s="125">
        <v>350.54883632999997</v>
      </c>
      <c r="Q24" s="125">
        <v>58.099942669999997</v>
      </c>
      <c r="R24" s="125">
        <v>181.69710064</v>
      </c>
      <c r="S24" s="125">
        <v>80.836162879999989</v>
      </c>
      <c r="T24" s="125">
        <v>114.92381675999999</v>
      </c>
      <c r="U24" s="125">
        <v>1399.7335239599997</v>
      </c>
      <c r="V24" s="125">
        <v>66.610006459999994</v>
      </c>
      <c r="W24" s="125">
        <v>118.77067739689976</v>
      </c>
      <c r="X24" s="125">
        <v>92.549383937191408</v>
      </c>
      <c r="Y24" s="125">
        <v>165.43192638989777</v>
      </c>
      <c r="Z24" s="125">
        <v>82.757188754837003</v>
      </c>
      <c r="AA24" s="125">
        <v>76.62586180338846</v>
      </c>
      <c r="AB24" s="128">
        <f t="shared" si="10"/>
        <v>2788.5844279822145</v>
      </c>
      <c r="AC24" s="128">
        <f t="shared" si="3"/>
        <v>33.715572017786144</v>
      </c>
      <c r="AD24" s="129">
        <f t="shared" si="1"/>
        <v>101.20905688490065</v>
      </c>
    </row>
    <row r="25" spans="2:30" ht="18" customHeight="1">
      <c r="B25" s="130" t="s">
        <v>36</v>
      </c>
      <c r="C25" s="119">
        <f>+[1]DGII!P25</f>
        <v>139.80000000000001</v>
      </c>
      <c r="D25" s="119">
        <f>+[1]DGII!Q25</f>
        <v>154.19999999999999</v>
      </c>
      <c r="E25" s="119">
        <f>+[1]DGII!R25</f>
        <v>226.8</v>
      </c>
      <c r="F25" s="119">
        <f>+[1]DGII!S25</f>
        <v>157.6</v>
      </c>
      <c r="G25" s="119">
        <f>+[1]DGII!T25</f>
        <v>200.2</v>
      </c>
      <c r="H25" s="119">
        <f>+[1]DGII!U25</f>
        <v>199.1</v>
      </c>
      <c r="I25" s="119">
        <f>+[1]DGII!V25</f>
        <v>194.7</v>
      </c>
      <c r="J25" s="119">
        <f>+[1]DGII!W25</f>
        <v>146.30000000000001</v>
      </c>
      <c r="K25" s="119">
        <f>+[1]DGII!X25</f>
        <v>143.1</v>
      </c>
      <c r="L25" s="119">
        <f>+[1]DGII!Y25</f>
        <v>157</v>
      </c>
      <c r="M25" s="119">
        <f>+[1]DGII!Z25</f>
        <v>161.5</v>
      </c>
      <c r="N25" s="119">
        <f>+[1]DGII!AA25</f>
        <v>205.8</v>
      </c>
      <c r="O25" s="123">
        <f t="shared" si="9"/>
        <v>2086.1</v>
      </c>
      <c r="P25" s="124">
        <v>139.82015245000002</v>
      </c>
      <c r="Q25" s="124">
        <v>154.17216608000001</v>
      </c>
      <c r="R25" s="124">
        <v>226.84943180000002</v>
      </c>
      <c r="S25" s="124">
        <v>157.63366196000001</v>
      </c>
      <c r="T25" s="124">
        <v>200.21615374000001</v>
      </c>
      <c r="U25" s="124">
        <v>199.11896388999997</v>
      </c>
      <c r="V25" s="124">
        <v>194.65639268999999</v>
      </c>
      <c r="W25" s="124">
        <v>172.28276612575601</v>
      </c>
      <c r="X25" s="124">
        <v>208.83570878341604</v>
      </c>
      <c r="Y25" s="124">
        <v>222.35109402438397</v>
      </c>
      <c r="Z25" s="124">
        <v>177.41787745125603</v>
      </c>
      <c r="AA25" s="124">
        <v>213.56225064293599</v>
      </c>
      <c r="AB25" s="121">
        <f t="shared" si="10"/>
        <v>2266.9166196377482</v>
      </c>
      <c r="AC25" s="121">
        <f t="shared" si="3"/>
        <v>-180.81661963774832</v>
      </c>
      <c r="AD25" s="122">
        <f t="shared" si="1"/>
        <v>92.02367576860226</v>
      </c>
    </row>
    <row r="26" spans="2:30" ht="18" customHeight="1">
      <c r="B26" s="118" t="s">
        <v>37</v>
      </c>
      <c r="C26" s="119">
        <f>+C27+C29+C38+C43</f>
        <v>31494.600000000002</v>
      </c>
      <c r="D26" s="119">
        <f t="shared" ref="D26:AB26" si="11">+D27+D29+D38+D43</f>
        <v>26439.200000000001</v>
      </c>
      <c r="E26" s="119">
        <f t="shared" si="11"/>
        <v>29822.5</v>
      </c>
      <c r="F26" s="119">
        <f t="shared" si="11"/>
        <v>27758.799999999999</v>
      </c>
      <c r="G26" s="119">
        <f t="shared" si="11"/>
        <v>27569.8</v>
      </c>
      <c r="H26" s="119">
        <f t="shared" si="11"/>
        <v>28539.499999999996</v>
      </c>
      <c r="I26" s="119">
        <f t="shared" si="11"/>
        <v>27834.799999999999</v>
      </c>
      <c r="J26" s="119">
        <f t="shared" si="11"/>
        <v>29024.800000000003</v>
      </c>
      <c r="K26" s="119">
        <f t="shared" si="11"/>
        <v>28311.899999999998</v>
      </c>
      <c r="L26" s="119">
        <f t="shared" si="11"/>
        <v>26812.699999999997</v>
      </c>
      <c r="M26" s="119">
        <f t="shared" si="11"/>
        <v>29222.300000000003</v>
      </c>
      <c r="N26" s="119">
        <f t="shared" si="11"/>
        <v>30524.999999999996</v>
      </c>
      <c r="O26" s="123">
        <f t="shared" si="11"/>
        <v>343355.89999999997</v>
      </c>
      <c r="P26" s="120">
        <f t="shared" si="11"/>
        <v>31494.559083820001</v>
      </c>
      <c r="Q26" s="120">
        <f t="shared" si="11"/>
        <v>26439.296371510001</v>
      </c>
      <c r="R26" s="120">
        <f t="shared" si="11"/>
        <v>29822.520148970001</v>
      </c>
      <c r="S26" s="120">
        <f t="shared" si="11"/>
        <v>27758.734289930002</v>
      </c>
      <c r="T26" s="120">
        <f t="shared" si="11"/>
        <v>27569.36519973</v>
      </c>
      <c r="U26" s="120">
        <f t="shared" si="11"/>
        <v>28539.498534410002</v>
      </c>
      <c r="V26" s="120">
        <f t="shared" si="11"/>
        <v>27834.783365449999</v>
      </c>
      <c r="W26" s="120">
        <f t="shared" si="11"/>
        <v>27810.040302164074</v>
      </c>
      <c r="X26" s="120">
        <f t="shared" si="11"/>
        <v>27973.089511701444</v>
      </c>
      <c r="Y26" s="120">
        <f t="shared" si="11"/>
        <v>26706.350518614167</v>
      </c>
      <c r="Z26" s="120">
        <f t="shared" si="11"/>
        <v>30362.184765454542</v>
      </c>
      <c r="AA26" s="120">
        <f t="shared" si="11"/>
        <v>32507.909473802545</v>
      </c>
      <c r="AB26" s="121">
        <f t="shared" si="11"/>
        <v>344818.33156555676</v>
      </c>
      <c r="AC26" s="121">
        <f t="shared" si="3"/>
        <v>-1462.4315655567916</v>
      </c>
      <c r="AD26" s="122">
        <f t="shared" si="1"/>
        <v>99.575883463353875</v>
      </c>
    </row>
    <row r="27" spans="2:30" ht="18" customHeight="1">
      <c r="B27" s="130" t="s">
        <v>38</v>
      </c>
      <c r="C27" s="119">
        <f t="shared" ref="C27:AB27" si="12">+C28</f>
        <v>18118.900000000001</v>
      </c>
      <c r="D27" s="119">
        <f t="shared" si="12"/>
        <v>14379</v>
      </c>
      <c r="E27" s="119">
        <f t="shared" si="12"/>
        <v>16312.1</v>
      </c>
      <c r="F27" s="119">
        <f t="shared" si="12"/>
        <v>15940.7</v>
      </c>
      <c r="G27" s="119">
        <f t="shared" si="12"/>
        <v>14605</v>
      </c>
      <c r="H27" s="119">
        <f t="shared" si="12"/>
        <v>15586.4</v>
      </c>
      <c r="I27" s="119">
        <f t="shared" si="12"/>
        <v>15449.8</v>
      </c>
      <c r="J27" s="119">
        <f t="shared" si="12"/>
        <v>15381.7</v>
      </c>
      <c r="K27" s="119">
        <f t="shared" si="12"/>
        <v>15633.3</v>
      </c>
      <c r="L27" s="119">
        <f t="shared" si="12"/>
        <v>14571.9</v>
      </c>
      <c r="M27" s="119">
        <f t="shared" si="12"/>
        <v>15237.7</v>
      </c>
      <c r="N27" s="119">
        <f t="shared" si="12"/>
        <v>17371.099999999999</v>
      </c>
      <c r="O27" s="123">
        <f t="shared" si="12"/>
        <v>188587.6</v>
      </c>
      <c r="P27" s="120">
        <f t="shared" si="12"/>
        <v>18118.892603610002</v>
      </c>
      <c r="Q27" s="120">
        <f t="shared" si="12"/>
        <v>14378.964836309999</v>
      </c>
      <c r="R27" s="120">
        <f t="shared" si="12"/>
        <v>16312.128921719999</v>
      </c>
      <c r="S27" s="120">
        <f t="shared" si="12"/>
        <v>15940.669523479999</v>
      </c>
      <c r="T27" s="120">
        <f t="shared" si="12"/>
        <v>14604.525688309999</v>
      </c>
      <c r="U27" s="120">
        <f t="shared" si="12"/>
        <v>15586.39893107</v>
      </c>
      <c r="V27" s="120">
        <f t="shared" si="12"/>
        <v>15449.81593447</v>
      </c>
      <c r="W27" s="120">
        <f t="shared" si="12"/>
        <v>14639.381620166683</v>
      </c>
      <c r="X27" s="120">
        <f t="shared" si="12"/>
        <v>15817.863217543158</v>
      </c>
      <c r="Y27" s="120">
        <f t="shared" si="12"/>
        <v>14448.698731381201</v>
      </c>
      <c r="Z27" s="120">
        <f t="shared" si="12"/>
        <v>16451.584218530741</v>
      </c>
      <c r="AA27" s="120">
        <f t="shared" si="12"/>
        <v>18401.489386820998</v>
      </c>
      <c r="AB27" s="121">
        <f t="shared" si="12"/>
        <v>190150.41361341276</v>
      </c>
      <c r="AC27" s="121">
        <f t="shared" si="3"/>
        <v>-1562.8136134127562</v>
      </c>
      <c r="AD27" s="122">
        <f t="shared" si="1"/>
        <v>99.178117163294715</v>
      </c>
    </row>
    <row r="28" spans="2:30" ht="18" customHeight="1">
      <c r="B28" s="133" t="s">
        <v>39</v>
      </c>
      <c r="C28" s="125">
        <f>+[1]DGII!P28</f>
        <v>18118.900000000001</v>
      </c>
      <c r="D28" s="125">
        <f>+[1]DGII!Q28</f>
        <v>14379</v>
      </c>
      <c r="E28" s="125">
        <f>+[1]DGII!R28</f>
        <v>16312.1</v>
      </c>
      <c r="F28" s="125">
        <f>+[1]DGII!S28</f>
        <v>15940.7</v>
      </c>
      <c r="G28" s="125">
        <f>+[1]DGII!T28</f>
        <v>14605</v>
      </c>
      <c r="H28" s="125">
        <f>+[1]DGII!U28</f>
        <v>15586.4</v>
      </c>
      <c r="I28" s="125">
        <f>+[1]DGII!V28</f>
        <v>15449.8</v>
      </c>
      <c r="J28" s="125">
        <f>+[1]DGII!W28</f>
        <v>15381.7</v>
      </c>
      <c r="K28" s="125">
        <f>+[1]DGII!X28</f>
        <v>15633.3</v>
      </c>
      <c r="L28" s="125">
        <f>+[1]DGII!Y28</f>
        <v>14571.9</v>
      </c>
      <c r="M28" s="125">
        <f>+[1]DGII!Z28</f>
        <v>15237.7</v>
      </c>
      <c r="N28" s="125">
        <f>+[1]DGII!AA28</f>
        <v>17371.099999999999</v>
      </c>
      <c r="O28" s="126">
        <f>SUM(C28:N28)</f>
        <v>188587.6</v>
      </c>
      <c r="P28" s="131">
        <v>18118.892603610002</v>
      </c>
      <c r="Q28" s="131">
        <v>14378.964836309999</v>
      </c>
      <c r="R28" s="131">
        <v>16312.128921719999</v>
      </c>
      <c r="S28" s="131">
        <v>15940.669523479999</v>
      </c>
      <c r="T28" s="131">
        <v>14604.525688309999</v>
      </c>
      <c r="U28" s="131">
        <v>15586.39893107</v>
      </c>
      <c r="V28" s="131">
        <v>15449.81593447</v>
      </c>
      <c r="W28" s="131">
        <v>14639.381620166683</v>
      </c>
      <c r="X28" s="131">
        <v>15817.863217543158</v>
      </c>
      <c r="Y28" s="131">
        <v>14448.698731381201</v>
      </c>
      <c r="Z28" s="131">
        <v>16451.584218530741</v>
      </c>
      <c r="AA28" s="131">
        <v>18401.489386820998</v>
      </c>
      <c r="AB28" s="128">
        <f>SUM(P28:AA28)</f>
        <v>190150.41361341276</v>
      </c>
      <c r="AC28" s="128">
        <f t="shared" si="3"/>
        <v>-1562.8136134127562</v>
      </c>
      <c r="AD28" s="129">
        <f t="shared" si="1"/>
        <v>99.178117163294715</v>
      </c>
    </row>
    <row r="29" spans="2:30" ht="18" customHeight="1">
      <c r="B29" s="134" t="s">
        <v>40</v>
      </c>
      <c r="C29" s="119">
        <f>SUM(C30:C37)</f>
        <v>10918.7</v>
      </c>
      <c r="D29" s="119">
        <f t="shared" ref="D29:AB29" si="13">SUM(D30:D37)</f>
        <v>9734.6</v>
      </c>
      <c r="E29" s="119">
        <f t="shared" si="13"/>
        <v>11363.199999999999</v>
      </c>
      <c r="F29" s="119">
        <f t="shared" si="13"/>
        <v>10120.299999999999</v>
      </c>
      <c r="G29" s="119">
        <f t="shared" si="13"/>
        <v>10892</v>
      </c>
      <c r="H29" s="119">
        <f t="shared" si="13"/>
        <v>11136.199999999999</v>
      </c>
      <c r="I29" s="119">
        <f t="shared" si="13"/>
        <v>10506</v>
      </c>
      <c r="J29" s="119">
        <f t="shared" si="13"/>
        <v>11755.6</v>
      </c>
      <c r="K29" s="119">
        <f t="shared" si="13"/>
        <v>10577.300000000001</v>
      </c>
      <c r="L29" s="119">
        <f t="shared" si="13"/>
        <v>10168.4</v>
      </c>
      <c r="M29" s="119">
        <f t="shared" si="13"/>
        <v>11732.6</v>
      </c>
      <c r="N29" s="119">
        <f t="shared" si="13"/>
        <v>10407.799999999999</v>
      </c>
      <c r="O29" s="123">
        <f t="shared" si="13"/>
        <v>129312.7</v>
      </c>
      <c r="P29" s="120">
        <f t="shared" si="13"/>
        <v>10918.658225949999</v>
      </c>
      <c r="Q29" s="120">
        <f t="shared" si="13"/>
        <v>9734.6581228199993</v>
      </c>
      <c r="R29" s="120">
        <f t="shared" si="13"/>
        <v>11363.23945329</v>
      </c>
      <c r="S29" s="120">
        <f t="shared" si="13"/>
        <v>10120.27730693</v>
      </c>
      <c r="T29" s="120">
        <f t="shared" si="13"/>
        <v>10892.066628160001</v>
      </c>
      <c r="U29" s="120">
        <f t="shared" si="13"/>
        <v>11136.22744721</v>
      </c>
      <c r="V29" s="120">
        <f t="shared" si="13"/>
        <v>10505.982602850001</v>
      </c>
      <c r="W29" s="120">
        <f t="shared" si="13"/>
        <v>11285.670739146944</v>
      </c>
      <c r="X29" s="120">
        <f t="shared" si="13"/>
        <v>10373.02486227093</v>
      </c>
      <c r="Y29" s="120">
        <f t="shared" si="13"/>
        <v>10221.554668988882</v>
      </c>
      <c r="Z29" s="120">
        <f t="shared" si="13"/>
        <v>11415.135487668835</v>
      </c>
      <c r="AA29" s="120">
        <f t="shared" si="13"/>
        <v>10977.519729925771</v>
      </c>
      <c r="AB29" s="121">
        <f t="shared" si="13"/>
        <v>128944.01527521136</v>
      </c>
      <c r="AC29" s="121">
        <f t="shared" si="3"/>
        <v>368.68472478863259</v>
      </c>
      <c r="AD29" s="122">
        <f t="shared" si="1"/>
        <v>100.28592620138417</v>
      </c>
    </row>
    <row r="30" spans="2:30" ht="18" customHeight="1">
      <c r="B30" s="133" t="s">
        <v>41</v>
      </c>
      <c r="C30" s="125">
        <f>+[1]DGII!P30</f>
        <v>3466.6</v>
      </c>
      <c r="D30" s="125">
        <f>+[1]DGII!Q30</f>
        <v>3527.9</v>
      </c>
      <c r="E30" s="125">
        <f>+[1]DGII!R30</f>
        <v>4490.5</v>
      </c>
      <c r="F30" s="125">
        <f>+[1]DGII!S30</f>
        <v>3583.4</v>
      </c>
      <c r="G30" s="125">
        <f>+[1]DGII!T30</f>
        <v>3922.8</v>
      </c>
      <c r="H30" s="125">
        <f>+[1]DGII!U30</f>
        <v>4263</v>
      </c>
      <c r="I30" s="125">
        <f>+[1]DGII!V30</f>
        <v>3776.1</v>
      </c>
      <c r="J30" s="125">
        <f>+[1]DGII!W30</f>
        <v>4543.5</v>
      </c>
      <c r="K30" s="125">
        <f>+[1]DGII!X30</f>
        <v>3762.2</v>
      </c>
      <c r="L30" s="125">
        <f>+[1]DGII!Y30</f>
        <v>3643.9</v>
      </c>
      <c r="M30" s="125">
        <f>+[1]DGII!Z30</f>
        <v>4783.8</v>
      </c>
      <c r="N30" s="125">
        <f>+[1]DGII!AA30</f>
        <v>3425</v>
      </c>
      <c r="O30" s="126">
        <f t="shared" ref="O30:O37" si="14">SUM(C30:N30)</f>
        <v>47188.700000000004</v>
      </c>
      <c r="P30" s="131">
        <v>3466.5597926099999</v>
      </c>
      <c r="Q30" s="131">
        <v>3527.9385149</v>
      </c>
      <c r="R30" s="131">
        <v>4490.5020840899997</v>
      </c>
      <c r="S30" s="131">
        <v>3583.3432463700001</v>
      </c>
      <c r="T30" s="131">
        <v>3922.83203331</v>
      </c>
      <c r="U30" s="131">
        <v>4262.9727546599997</v>
      </c>
      <c r="V30" s="131">
        <v>3776.0619401700001</v>
      </c>
      <c r="W30" s="131">
        <v>4277.4326097903404</v>
      </c>
      <c r="X30" s="131">
        <v>3701.5941678909999</v>
      </c>
      <c r="Y30" s="131">
        <v>3646.7989134391505</v>
      </c>
      <c r="Z30" s="131">
        <v>4615.1331958822302</v>
      </c>
      <c r="AA30" s="131">
        <v>3867.0973084564598</v>
      </c>
      <c r="AB30" s="128">
        <f t="shared" ref="AB30:AB37" si="15">SUM(P30:AA30)</f>
        <v>47138.26656156918</v>
      </c>
      <c r="AC30" s="128">
        <f t="shared" si="3"/>
        <v>50.433438430824026</v>
      </c>
      <c r="AD30" s="129">
        <f t="shared" si="1"/>
        <v>100.10699043921132</v>
      </c>
    </row>
    <row r="31" spans="2:30" ht="18" customHeight="1">
      <c r="B31" s="133" t="s">
        <v>42</v>
      </c>
      <c r="C31" s="125">
        <f>+[1]DGII!P31</f>
        <v>2410</v>
      </c>
      <c r="D31" s="125">
        <f>+[1]DGII!Q31</f>
        <v>2566</v>
      </c>
      <c r="E31" s="125">
        <f>+[1]DGII!R31</f>
        <v>3229.2</v>
      </c>
      <c r="F31" s="125">
        <f>+[1]DGII!S31</f>
        <v>2452.1</v>
      </c>
      <c r="G31" s="125">
        <f>+[1]DGII!T31</f>
        <v>2639.3</v>
      </c>
      <c r="H31" s="125">
        <f>+[1]DGII!U31</f>
        <v>2901.4</v>
      </c>
      <c r="I31" s="125">
        <f>+[1]DGII!V31</f>
        <v>2524.6</v>
      </c>
      <c r="J31" s="125">
        <f>+[1]DGII!W31</f>
        <v>3040.9</v>
      </c>
      <c r="K31" s="125">
        <f>+[1]DGII!X31</f>
        <v>2502.6</v>
      </c>
      <c r="L31" s="125">
        <f>+[1]DGII!Y31</f>
        <v>2489.9</v>
      </c>
      <c r="M31" s="125">
        <f>+[1]DGII!Z31</f>
        <v>2953.1</v>
      </c>
      <c r="N31" s="125">
        <f>+[1]DGII!AA31</f>
        <v>2516</v>
      </c>
      <c r="O31" s="126">
        <f t="shared" si="14"/>
        <v>32225.100000000002</v>
      </c>
      <c r="P31" s="131">
        <v>2409.9527149599999</v>
      </c>
      <c r="Q31" s="131">
        <v>2565.9804913200001</v>
      </c>
      <c r="R31" s="131">
        <v>3229.1634404000001</v>
      </c>
      <c r="S31" s="131">
        <v>2452.1394182700001</v>
      </c>
      <c r="T31" s="131">
        <v>2639.3347146900001</v>
      </c>
      <c r="U31" s="131">
        <v>2901.3550935500002</v>
      </c>
      <c r="V31" s="131">
        <v>2524.64878185</v>
      </c>
      <c r="W31" s="131">
        <v>2931.7751613362498</v>
      </c>
      <c r="X31" s="131">
        <v>2526.99937979366</v>
      </c>
      <c r="Y31" s="131">
        <v>2434.89805793192</v>
      </c>
      <c r="Z31" s="131">
        <v>2924.2541982448738</v>
      </c>
      <c r="AA31" s="131">
        <v>2889.9724082547395</v>
      </c>
      <c r="AB31" s="128">
        <f t="shared" si="15"/>
        <v>32430.473860601443</v>
      </c>
      <c r="AC31" s="128">
        <f t="shared" si="3"/>
        <v>-205.37386060144127</v>
      </c>
      <c r="AD31" s="129">
        <f t="shared" si="1"/>
        <v>99.366725686820928</v>
      </c>
    </row>
    <row r="32" spans="2:30" ht="18" customHeight="1">
      <c r="B32" s="133" t="s">
        <v>43</v>
      </c>
      <c r="C32" s="125">
        <f>+[1]DGII!P32</f>
        <v>1429.6</v>
      </c>
      <c r="D32" s="125">
        <f>+[1]DGII!Q32</f>
        <v>624.29999999999995</v>
      </c>
      <c r="E32" s="125">
        <f>+[1]DGII!R32</f>
        <v>724.7</v>
      </c>
      <c r="F32" s="125">
        <f>+[1]DGII!S32</f>
        <v>904.1</v>
      </c>
      <c r="G32" s="125">
        <f>+[1]DGII!T32</f>
        <v>956.1</v>
      </c>
      <c r="H32" s="125">
        <f>+[1]DGII!U32</f>
        <v>600.6</v>
      </c>
      <c r="I32" s="125">
        <f>+[1]DGII!V32</f>
        <v>672.2</v>
      </c>
      <c r="J32" s="125">
        <f>+[1]DGII!W32</f>
        <v>624.5</v>
      </c>
      <c r="K32" s="125">
        <f>+[1]DGII!X32</f>
        <v>712.6</v>
      </c>
      <c r="L32" s="125">
        <f>+[1]DGII!Y32</f>
        <v>708.7</v>
      </c>
      <c r="M32" s="125">
        <f>+[1]DGII!Z32</f>
        <v>595.1</v>
      </c>
      <c r="N32" s="125">
        <f>+[1]DGII!AA32</f>
        <v>1001.2</v>
      </c>
      <c r="O32" s="126">
        <f t="shared" si="14"/>
        <v>9553.7000000000007</v>
      </c>
      <c r="P32" s="131">
        <v>1429.6548479999999</v>
      </c>
      <c r="Q32" s="131">
        <v>624.23444501999995</v>
      </c>
      <c r="R32" s="131">
        <v>724.69016381000006</v>
      </c>
      <c r="S32" s="131">
        <v>904.05363816000011</v>
      </c>
      <c r="T32" s="131">
        <v>956.08704303999991</v>
      </c>
      <c r="U32" s="131">
        <v>600.64002401999994</v>
      </c>
      <c r="V32" s="131">
        <v>672.21586386000001</v>
      </c>
      <c r="W32" s="131">
        <v>712.16418370658994</v>
      </c>
      <c r="X32" s="131">
        <v>756.29157678128786</v>
      </c>
      <c r="Y32" s="131">
        <v>802.02585841583129</v>
      </c>
      <c r="Z32" s="131">
        <v>652.54027327959272</v>
      </c>
      <c r="AA32" s="131">
        <v>914.91037714179583</v>
      </c>
      <c r="AB32" s="128">
        <f t="shared" si="15"/>
        <v>9749.5082952350967</v>
      </c>
      <c r="AC32" s="128">
        <f t="shared" si="3"/>
        <v>-195.80829523509601</v>
      </c>
      <c r="AD32" s="129">
        <f t="shared" si="1"/>
        <v>97.99160850675112</v>
      </c>
    </row>
    <row r="33" spans="1:30" ht="18" customHeight="1">
      <c r="B33" s="133" t="s">
        <v>44</v>
      </c>
      <c r="C33" s="125">
        <f>+[1]DGII!P33</f>
        <v>1903</v>
      </c>
      <c r="D33" s="125">
        <f>+[1]DGII!Q33</f>
        <v>1480</v>
      </c>
      <c r="E33" s="125">
        <f>+[1]DGII!R33</f>
        <v>1284.8</v>
      </c>
      <c r="F33" s="125">
        <f>+[1]DGII!S33</f>
        <v>1431.5</v>
      </c>
      <c r="G33" s="125">
        <f>+[1]DGII!T33</f>
        <v>1474.8</v>
      </c>
      <c r="H33" s="125">
        <f>+[1]DGII!U33</f>
        <v>1632.1</v>
      </c>
      <c r="I33" s="125">
        <f>+[1]DGII!V33</f>
        <v>1660.3</v>
      </c>
      <c r="J33" s="125">
        <f>+[1]DGII!W33</f>
        <v>1722.7</v>
      </c>
      <c r="K33" s="125">
        <f>+[1]DGII!X33</f>
        <v>1710.1</v>
      </c>
      <c r="L33" s="125">
        <f>+[1]DGII!Y33</f>
        <v>1591.4</v>
      </c>
      <c r="M33" s="125">
        <f>+[1]DGII!Z33</f>
        <v>1694.6</v>
      </c>
      <c r="N33" s="125">
        <f>+[1]DGII!AA33</f>
        <v>1707.4</v>
      </c>
      <c r="O33" s="126">
        <f t="shared" si="14"/>
        <v>19292.7</v>
      </c>
      <c r="P33" s="131">
        <v>1902.9600569900001</v>
      </c>
      <c r="Q33" s="131">
        <v>1480.0211100199999</v>
      </c>
      <c r="R33" s="131">
        <v>1284.77360026</v>
      </c>
      <c r="S33" s="131">
        <v>1431.509272</v>
      </c>
      <c r="T33" s="131">
        <v>1474.8470044600001</v>
      </c>
      <c r="U33" s="131">
        <v>1632.1093209800001</v>
      </c>
      <c r="V33" s="131">
        <v>1660.32203703</v>
      </c>
      <c r="W33" s="131">
        <v>1630.2946198577654</v>
      </c>
      <c r="X33" s="131">
        <v>1716.8734455807635</v>
      </c>
      <c r="Y33" s="131">
        <v>1662.5326238970026</v>
      </c>
      <c r="Z33" s="131">
        <v>1624.3155830781766</v>
      </c>
      <c r="AA33" s="131">
        <v>1702.1836737396598</v>
      </c>
      <c r="AB33" s="128">
        <f t="shared" si="15"/>
        <v>19202.742347893367</v>
      </c>
      <c r="AC33" s="128">
        <f t="shared" si="3"/>
        <v>89.957652106633759</v>
      </c>
      <c r="AD33" s="129">
        <f t="shared" si="1"/>
        <v>100.46846252726243</v>
      </c>
    </row>
    <row r="34" spans="1:30" ht="18" customHeight="1">
      <c r="B34" s="133" t="s">
        <v>45</v>
      </c>
      <c r="C34" s="125">
        <f>+[1]DGII!P34</f>
        <v>50.1</v>
      </c>
      <c r="D34" s="125">
        <f>+[1]DGII!Q34</f>
        <v>55.3</v>
      </c>
      <c r="E34" s="125">
        <f>+[1]DGII!R34</f>
        <v>26.1</v>
      </c>
      <c r="F34" s="125">
        <f>+[1]DGII!S34</f>
        <v>40.6</v>
      </c>
      <c r="G34" s="125">
        <f>+[1]DGII!T34</f>
        <v>37.799999999999997</v>
      </c>
      <c r="H34" s="125">
        <f>+[1]DGII!U34</f>
        <v>41.3</v>
      </c>
      <c r="I34" s="125">
        <f>+[1]DGII!V34</f>
        <v>6</v>
      </c>
      <c r="J34" s="125">
        <f>+[1]DGII!W34</f>
        <v>28.8</v>
      </c>
      <c r="K34" s="125">
        <f>+[1]DGII!X34</f>
        <v>77.599999999999994</v>
      </c>
      <c r="L34" s="125">
        <f>+[1]DGII!Y34</f>
        <v>33.200000000000003</v>
      </c>
      <c r="M34" s="125">
        <f>+[1]DGII!Z34</f>
        <v>44</v>
      </c>
      <c r="N34" s="125">
        <f>+[1]DGII!AA34</f>
        <v>52.4</v>
      </c>
      <c r="O34" s="126">
        <f t="shared" si="14"/>
        <v>493.2</v>
      </c>
      <c r="P34" s="131">
        <v>50.068492450000001</v>
      </c>
      <c r="Q34" s="131">
        <v>55.298235950000006</v>
      </c>
      <c r="R34" s="131">
        <v>26.130163539999998</v>
      </c>
      <c r="S34" s="131">
        <v>40.61465596</v>
      </c>
      <c r="T34" s="131">
        <v>37.826722029999999</v>
      </c>
      <c r="U34" s="131">
        <v>41.310744530000001</v>
      </c>
      <c r="V34" s="131">
        <v>6</v>
      </c>
      <c r="W34" s="131">
        <v>49.778162329875791</v>
      </c>
      <c r="X34" s="131">
        <v>50.726885195585787</v>
      </c>
      <c r="Y34" s="131">
        <v>52.430425776363073</v>
      </c>
      <c r="Z34" s="131">
        <v>43.039503879219637</v>
      </c>
      <c r="AA34" s="131">
        <v>41.433584380445296</v>
      </c>
      <c r="AB34" s="128">
        <f t="shared" si="15"/>
        <v>494.6575760214896</v>
      </c>
      <c r="AC34" s="128">
        <f t="shared" si="3"/>
        <v>-1.457576021489615</v>
      </c>
      <c r="AD34" s="129">
        <f t="shared" si="1"/>
        <v>99.705336359504926</v>
      </c>
    </row>
    <row r="35" spans="1:30" ht="18" customHeight="1">
      <c r="B35" s="133" t="s">
        <v>46</v>
      </c>
      <c r="C35" s="125">
        <f>+[1]DGII!P35</f>
        <v>759</v>
      </c>
      <c r="D35" s="125">
        <f>+[1]DGII!Q35</f>
        <v>751</v>
      </c>
      <c r="E35" s="125">
        <f>+[1]DGII!R35</f>
        <v>728.5</v>
      </c>
      <c r="F35" s="125">
        <f>+[1]DGII!S35</f>
        <v>741.8</v>
      </c>
      <c r="G35" s="125">
        <f>+[1]DGII!T35</f>
        <v>745.5</v>
      </c>
      <c r="H35" s="125">
        <f>+[1]DGII!U35</f>
        <v>753.8</v>
      </c>
      <c r="I35" s="125">
        <f>+[1]DGII!V35</f>
        <v>752</v>
      </c>
      <c r="J35" s="125">
        <f>+[1]DGII!W35</f>
        <v>756.7</v>
      </c>
      <c r="K35" s="125">
        <f>+[1]DGII!X35</f>
        <v>758.1</v>
      </c>
      <c r="L35" s="125">
        <f>+[1]DGII!Y35</f>
        <v>761.5</v>
      </c>
      <c r="M35" s="125">
        <f>+[1]DGII!Z35</f>
        <v>770.6</v>
      </c>
      <c r="N35" s="125">
        <f>+[1]DGII!AA35</f>
        <v>757</v>
      </c>
      <c r="O35" s="126">
        <f t="shared" si="14"/>
        <v>9035.5</v>
      </c>
      <c r="P35" s="127">
        <v>758.98440192999999</v>
      </c>
      <c r="Q35" s="127">
        <v>751.03495197000007</v>
      </c>
      <c r="R35" s="127">
        <v>728.51664280999989</v>
      </c>
      <c r="S35" s="127">
        <v>741.80061449000004</v>
      </c>
      <c r="T35" s="127">
        <v>745.50417359000005</v>
      </c>
      <c r="U35" s="127">
        <v>753.82679637000001</v>
      </c>
      <c r="V35" s="127">
        <v>751.98857745999999</v>
      </c>
      <c r="W35" s="127">
        <v>764.92149865128022</v>
      </c>
      <c r="X35" s="127">
        <v>755.54160567450833</v>
      </c>
      <c r="Y35" s="127">
        <v>749.87367356620575</v>
      </c>
      <c r="Z35" s="127">
        <v>751.75825289719683</v>
      </c>
      <c r="AA35" s="127">
        <v>749.02110213494598</v>
      </c>
      <c r="AB35" s="128">
        <f t="shared" si="15"/>
        <v>9002.7722915441373</v>
      </c>
      <c r="AC35" s="128">
        <f t="shared" si="3"/>
        <v>32.727708455862739</v>
      </c>
      <c r="AD35" s="129">
        <f t="shared" si="1"/>
        <v>100.36352922628735</v>
      </c>
    </row>
    <row r="36" spans="1:30" ht="18" customHeight="1">
      <c r="B36" s="133" t="s">
        <v>47</v>
      </c>
      <c r="C36" s="125">
        <f>+[1]DGII!P36</f>
        <v>897</v>
      </c>
      <c r="D36" s="125">
        <f>+[1]DGII!Q36</f>
        <v>726.7</v>
      </c>
      <c r="E36" s="125">
        <f>+[1]DGII!R36</f>
        <v>872.6</v>
      </c>
      <c r="F36" s="125">
        <f>+[1]DGII!S36</f>
        <v>966.8</v>
      </c>
      <c r="G36" s="125">
        <f>+[1]DGII!T36</f>
        <v>1111.5</v>
      </c>
      <c r="H36" s="125">
        <f>+[1]DGII!U36</f>
        <v>940.6</v>
      </c>
      <c r="I36" s="125">
        <f>+[1]DGII!V36</f>
        <v>1114.5999999999999</v>
      </c>
      <c r="J36" s="125">
        <f>+[1]DGII!W36</f>
        <v>1031.4000000000001</v>
      </c>
      <c r="K36" s="125">
        <f>+[1]DGII!X36</f>
        <v>1053.5</v>
      </c>
      <c r="L36" s="125">
        <f>+[1]DGII!Y36</f>
        <v>936.4</v>
      </c>
      <c r="M36" s="125">
        <f>+[1]DGII!Z36</f>
        <v>891.4</v>
      </c>
      <c r="N36" s="125">
        <f>+[1]DGII!AA36</f>
        <v>948.8</v>
      </c>
      <c r="O36" s="126">
        <f t="shared" si="14"/>
        <v>11491.3</v>
      </c>
      <c r="P36" s="127">
        <v>897.05791900999998</v>
      </c>
      <c r="Q36" s="127">
        <v>726.73037364000004</v>
      </c>
      <c r="R36" s="127">
        <v>872.62335838000001</v>
      </c>
      <c r="S36" s="127">
        <v>966.81646167999997</v>
      </c>
      <c r="T36" s="127">
        <v>1111.4914370399999</v>
      </c>
      <c r="U36" s="127">
        <v>940.59271309999997</v>
      </c>
      <c r="V36" s="127">
        <v>1114.59173048</v>
      </c>
      <c r="W36" s="127">
        <v>915.90450347484386</v>
      </c>
      <c r="X36" s="127">
        <v>861.59780135412689</v>
      </c>
      <c r="Y36" s="127">
        <v>869.59511596240952</v>
      </c>
      <c r="Z36" s="127">
        <v>800.69448040754594</v>
      </c>
      <c r="AA36" s="127">
        <v>809.50127581772608</v>
      </c>
      <c r="AB36" s="128">
        <f t="shared" si="15"/>
        <v>10887.197170346652</v>
      </c>
      <c r="AC36" s="128">
        <f t="shared" si="3"/>
        <v>604.10282965334773</v>
      </c>
      <c r="AD36" s="129">
        <f t="shared" si="1"/>
        <v>105.54874519310384</v>
      </c>
    </row>
    <row r="37" spans="1:30" ht="18" customHeight="1">
      <c r="B37" s="133" t="s">
        <v>35</v>
      </c>
      <c r="C37" s="125">
        <f>+[1]DGII!P37</f>
        <v>3.4</v>
      </c>
      <c r="D37" s="125">
        <f>+[1]DGII!Q37</f>
        <v>3.4</v>
      </c>
      <c r="E37" s="125">
        <f>+[1]DGII!R37</f>
        <v>6.8</v>
      </c>
      <c r="F37" s="125">
        <f>+[1]DGII!S37</f>
        <v>0</v>
      </c>
      <c r="G37" s="125">
        <f>+[1]DGII!T37</f>
        <v>4.2</v>
      </c>
      <c r="H37" s="125">
        <f>+[1]DGII!U37</f>
        <v>3.4</v>
      </c>
      <c r="I37" s="125">
        <f>+[1]DGII!V37</f>
        <v>0.2</v>
      </c>
      <c r="J37" s="125">
        <f>+[1]DGII!W37</f>
        <v>7.1</v>
      </c>
      <c r="K37" s="125">
        <f>+[1]DGII!X37</f>
        <v>0.6</v>
      </c>
      <c r="L37" s="125">
        <f>+[1]DGII!Y37</f>
        <v>3.4</v>
      </c>
      <c r="M37" s="125">
        <f>+[1]DGII!Z37</f>
        <v>0</v>
      </c>
      <c r="N37" s="125">
        <f>+[1]DGII!AA37</f>
        <v>0</v>
      </c>
      <c r="O37" s="126">
        <f t="shared" si="14"/>
        <v>32.5</v>
      </c>
      <c r="P37" s="125">
        <v>3.42</v>
      </c>
      <c r="Q37" s="125">
        <v>3.42</v>
      </c>
      <c r="R37" s="125">
        <v>6.84</v>
      </c>
      <c r="S37" s="125">
        <v>0</v>
      </c>
      <c r="T37" s="125">
        <v>4.1435000000000004</v>
      </c>
      <c r="U37" s="125">
        <v>3.42</v>
      </c>
      <c r="V37" s="125">
        <v>0.153672</v>
      </c>
      <c r="W37" s="125">
        <v>3.4</v>
      </c>
      <c r="X37" s="125">
        <v>3.4</v>
      </c>
      <c r="Y37" s="125">
        <v>3.4</v>
      </c>
      <c r="Z37" s="125">
        <v>3.4</v>
      </c>
      <c r="AA37" s="125">
        <v>3.4</v>
      </c>
      <c r="AB37" s="128">
        <f t="shared" si="15"/>
        <v>38.397171999999991</v>
      </c>
      <c r="AC37" s="128">
        <f t="shared" si="3"/>
        <v>-5.8971719999999905</v>
      </c>
      <c r="AD37" s="129">
        <f t="shared" si="1"/>
        <v>84.641650171528283</v>
      </c>
    </row>
    <row r="38" spans="1:30" ht="18" customHeight="1">
      <c r="B38" s="134" t="s">
        <v>48</v>
      </c>
      <c r="C38" s="119">
        <f>SUM(C39:C42)</f>
        <v>2289.2999999999997</v>
      </c>
      <c r="D38" s="119">
        <f t="shared" ref="D38:AB38" si="16">SUM(D39:D42)</f>
        <v>2241.1999999999998</v>
      </c>
      <c r="E38" s="119">
        <f t="shared" si="16"/>
        <v>2053.9</v>
      </c>
      <c r="F38" s="119">
        <f t="shared" si="16"/>
        <v>1612.6</v>
      </c>
      <c r="G38" s="119">
        <f t="shared" si="16"/>
        <v>1967.1</v>
      </c>
      <c r="H38" s="119">
        <f t="shared" si="16"/>
        <v>1726.1</v>
      </c>
      <c r="I38" s="119">
        <f t="shared" si="16"/>
        <v>1739.6000000000001</v>
      </c>
      <c r="J38" s="119">
        <f t="shared" si="16"/>
        <v>1748.5000000000002</v>
      </c>
      <c r="K38" s="119">
        <f t="shared" si="16"/>
        <v>1976.6999999999998</v>
      </c>
      <c r="L38" s="119">
        <f t="shared" si="16"/>
        <v>1897.8000000000002</v>
      </c>
      <c r="M38" s="119">
        <f t="shared" si="16"/>
        <v>2078.1</v>
      </c>
      <c r="N38" s="119">
        <f t="shared" si="16"/>
        <v>2373.1</v>
      </c>
      <c r="O38" s="123">
        <f t="shared" si="16"/>
        <v>23704</v>
      </c>
      <c r="P38" s="120">
        <f t="shared" si="16"/>
        <v>2289.2740747500002</v>
      </c>
      <c r="Q38" s="120">
        <f t="shared" si="16"/>
        <v>2241.16881831</v>
      </c>
      <c r="R38" s="120">
        <f t="shared" si="16"/>
        <v>2053.9145388100001</v>
      </c>
      <c r="S38" s="120">
        <f t="shared" si="16"/>
        <v>1612.5829067200002</v>
      </c>
      <c r="T38" s="120">
        <f t="shared" si="16"/>
        <v>1967.0643872799999</v>
      </c>
      <c r="U38" s="120">
        <f t="shared" si="16"/>
        <v>1726.0379361800001</v>
      </c>
      <c r="V38" s="120">
        <f t="shared" si="16"/>
        <v>1739.5275389200001</v>
      </c>
      <c r="W38" s="120">
        <f t="shared" si="16"/>
        <v>1600.0078818426803</v>
      </c>
      <c r="X38" s="120">
        <f t="shared" si="16"/>
        <v>1595.4047889335168</v>
      </c>
      <c r="Y38" s="120">
        <f t="shared" si="16"/>
        <v>1838.6448308416377</v>
      </c>
      <c r="Z38" s="120">
        <f t="shared" si="16"/>
        <v>2349.0995238681089</v>
      </c>
      <c r="AA38" s="120">
        <f t="shared" si="16"/>
        <v>2994.4648425088858</v>
      </c>
      <c r="AB38" s="121">
        <f t="shared" si="16"/>
        <v>24007.192068964832</v>
      </c>
      <c r="AC38" s="121">
        <f t="shared" si="3"/>
        <v>-303.19206896483229</v>
      </c>
      <c r="AD38" s="122">
        <f t="shared" si="1"/>
        <v>98.737078171850072</v>
      </c>
    </row>
    <row r="39" spans="1:30" ht="18" customHeight="1">
      <c r="B39" s="135" t="s">
        <v>49</v>
      </c>
      <c r="C39" s="125">
        <f>+[1]DGII!P39</f>
        <v>1303.4000000000001</v>
      </c>
      <c r="D39" s="125">
        <f>+[1]DGII!Q39</f>
        <v>1503.3</v>
      </c>
      <c r="E39" s="125">
        <f>+[1]DGII!R39</f>
        <v>1846</v>
      </c>
      <c r="F39" s="125">
        <f>+[1]DGII!S39</f>
        <v>1442.8</v>
      </c>
      <c r="G39" s="125">
        <f>+[1]DGII!T39</f>
        <v>1791.6</v>
      </c>
      <c r="H39" s="125">
        <f>+[1]DGII!U39</f>
        <v>1555.1</v>
      </c>
      <c r="I39" s="125">
        <f>+[1]DGII!V39</f>
        <v>1569.5</v>
      </c>
      <c r="J39" s="125">
        <f>+[1]DGII!W39</f>
        <v>1580.2</v>
      </c>
      <c r="K39" s="125">
        <f>+[1]DGII!X39</f>
        <v>1802.6</v>
      </c>
      <c r="L39" s="125">
        <f>+[1]DGII!Y39</f>
        <v>1666.4</v>
      </c>
      <c r="M39" s="125">
        <f>+[1]DGII!Z39</f>
        <v>1631.2</v>
      </c>
      <c r="N39" s="125">
        <f>+[1]DGII!AA39</f>
        <v>1637.1</v>
      </c>
      <c r="O39" s="126">
        <f>SUM(C39:N39)</f>
        <v>19329.2</v>
      </c>
      <c r="P39" s="131">
        <v>1303.35607777</v>
      </c>
      <c r="Q39" s="131">
        <v>1503.26963359</v>
      </c>
      <c r="R39" s="131">
        <v>1846.0009121600001</v>
      </c>
      <c r="S39" s="131">
        <v>1442.7865057500001</v>
      </c>
      <c r="T39" s="131">
        <v>1791.64092336</v>
      </c>
      <c r="U39" s="131">
        <v>1555.0627161500001</v>
      </c>
      <c r="V39" s="131">
        <v>1569.4480197</v>
      </c>
      <c r="W39" s="131">
        <v>1404.90585573108</v>
      </c>
      <c r="X39" s="131">
        <v>1387.873199551261</v>
      </c>
      <c r="Y39" s="131">
        <v>1430.3147873927612</v>
      </c>
      <c r="Z39" s="131">
        <v>1717.2211418685438</v>
      </c>
      <c r="AA39" s="131">
        <v>1743.6132837887637</v>
      </c>
      <c r="AB39" s="128">
        <f>SUM(P39:AA39)</f>
        <v>18695.493056812411</v>
      </c>
      <c r="AC39" s="128">
        <f t="shared" si="3"/>
        <v>633.70694318758979</v>
      </c>
      <c r="AD39" s="129">
        <f t="shared" si="1"/>
        <v>103.38962412631676</v>
      </c>
    </row>
    <row r="40" spans="1:30" ht="18" customHeight="1">
      <c r="B40" s="135" t="s">
        <v>50</v>
      </c>
      <c r="C40" s="125">
        <f>+[1]DGII!P40</f>
        <v>867.8</v>
      </c>
      <c r="D40" s="125">
        <f>+[1]DGII!Q40</f>
        <v>619.79999999999995</v>
      </c>
      <c r="E40" s="125">
        <f>+[1]DGII!R40</f>
        <v>79.900000000000006</v>
      </c>
      <c r="F40" s="125">
        <f>+[1]DGII!S40</f>
        <v>42</v>
      </c>
      <c r="G40" s="125">
        <f>+[1]DGII!T40</f>
        <v>47.2</v>
      </c>
      <c r="H40" s="125">
        <f>+[1]DGII!U40</f>
        <v>41.5</v>
      </c>
      <c r="I40" s="125">
        <f>+[1]DGII!V40</f>
        <v>41.9</v>
      </c>
      <c r="J40" s="125">
        <f>+[1]DGII!W40</f>
        <v>39.5</v>
      </c>
      <c r="K40" s="125">
        <f>+[1]DGII!X40</f>
        <v>40.5</v>
      </c>
      <c r="L40" s="125">
        <f>+[1]DGII!Y40</f>
        <v>87.8</v>
      </c>
      <c r="M40" s="125">
        <f>+[1]DGII!Z40</f>
        <v>312.39999999999998</v>
      </c>
      <c r="N40" s="125">
        <f>+[1]DGII!AA40</f>
        <v>545.20000000000005</v>
      </c>
      <c r="O40" s="126">
        <f>SUM(C40:N40)</f>
        <v>2765.5</v>
      </c>
      <c r="P40" s="131">
        <v>867.802325</v>
      </c>
      <c r="Q40" s="131">
        <v>619.76930000000004</v>
      </c>
      <c r="R40" s="131">
        <v>79.884424999999993</v>
      </c>
      <c r="S40" s="131">
        <v>41.990675000000003</v>
      </c>
      <c r="T40" s="131">
        <v>47.213349999999998</v>
      </c>
      <c r="U40" s="131">
        <v>41.432924999999997</v>
      </c>
      <c r="V40" s="131">
        <v>41.880650000000003</v>
      </c>
      <c r="W40" s="131">
        <v>56.909837301193996</v>
      </c>
      <c r="X40" s="131">
        <v>70.357405247253652</v>
      </c>
      <c r="Y40" s="131">
        <v>269.18529177914712</v>
      </c>
      <c r="Z40" s="131">
        <v>491.50024327809911</v>
      </c>
      <c r="AA40" s="131">
        <v>1109.0946057679628</v>
      </c>
      <c r="AB40" s="128">
        <f>SUM(P40:AA40)</f>
        <v>3737.0210333736568</v>
      </c>
      <c r="AC40" s="128">
        <f t="shared" si="3"/>
        <v>-971.52103337365679</v>
      </c>
      <c r="AD40" s="129">
        <f t="shared" si="1"/>
        <v>74.002794613746119</v>
      </c>
    </row>
    <row r="41" spans="1:30" ht="18" customHeight="1">
      <c r="B41" s="133" t="s">
        <v>51</v>
      </c>
      <c r="C41" s="125">
        <f>+[1]DGII!P41</f>
        <v>90.2</v>
      </c>
      <c r="D41" s="125">
        <f>+[1]DGII!Q41</f>
        <v>90.1</v>
      </c>
      <c r="E41" s="125">
        <f>+[1]DGII!R41</f>
        <v>98</v>
      </c>
      <c r="F41" s="125">
        <f>+[1]DGII!S41</f>
        <v>97.7</v>
      </c>
      <c r="G41" s="125">
        <f>+[1]DGII!T41</f>
        <v>98.1</v>
      </c>
      <c r="H41" s="125">
        <f>+[1]DGII!U41</f>
        <v>99</v>
      </c>
      <c r="I41" s="125">
        <f>+[1]DGII!V41</f>
        <v>97.9</v>
      </c>
      <c r="J41" s="125">
        <f>+[1]DGII!W41</f>
        <v>98.4</v>
      </c>
      <c r="K41" s="125">
        <f>+[1]DGII!X41</f>
        <v>102.6</v>
      </c>
      <c r="L41" s="125">
        <f>+[1]DGII!Y41</f>
        <v>101.9</v>
      </c>
      <c r="M41" s="125">
        <f>+[1]DGII!Z41</f>
        <v>101.7</v>
      </c>
      <c r="N41" s="125">
        <f>+[1]DGII!AA41</f>
        <v>141.6</v>
      </c>
      <c r="O41" s="126">
        <f>SUM(C41:N41)</f>
        <v>1217.1999999999998</v>
      </c>
      <c r="P41" s="131">
        <v>90.177687599999999</v>
      </c>
      <c r="Q41" s="131">
        <v>90.102561559999998</v>
      </c>
      <c r="R41" s="131">
        <v>98.006087239999999</v>
      </c>
      <c r="S41" s="131">
        <v>97.6733136</v>
      </c>
      <c r="T41" s="131">
        <v>98.046850790000008</v>
      </c>
      <c r="U41" s="131">
        <v>99.028381569999993</v>
      </c>
      <c r="V41" s="131">
        <v>97.888473079999997</v>
      </c>
      <c r="W41" s="131">
        <v>102.86490477531824</v>
      </c>
      <c r="X41" s="131">
        <v>106.02791344713914</v>
      </c>
      <c r="Y41" s="131">
        <v>107.61826296012079</v>
      </c>
      <c r="Z41" s="131">
        <v>110.82683723871101</v>
      </c>
      <c r="AA41" s="131">
        <v>111.11195230144436</v>
      </c>
      <c r="AB41" s="128">
        <f>SUM(P41:AA41)</f>
        <v>1209.3732261627333</v>
      </c>
      <c r="AC41" s="128">
        <f t="shared" si="3"/>
        <v>7.8267738372665008</v>
      </c>
      <c r="AD41" s="129">
        <f t="shared" si="1"/>
        <v>100.64717604689335</v>
      </c>
    </row>
    <row r="42" spans="1:30" ht="18" customHeight="1">
      <c r="B42" s="133" t="s">
        <v>52</v>
      </c>
      <c r="C42" s="125">
        <f>+[1]DGII!P42</f>
        <v>27.9</v>
      </c>
      <c r="D42" s="125">
        <f>+[1]DGII!Q42</f>
        <v>28</v>
      </c>
      <c r="E42" s="125">
        <f>+[1]DGII!R42</f>
        <v>30</v>
      </c>
      <c r="F42" s="125">
        <f>+[1]DGII!S42</f>
        <v>30.1</v>
      </c>
      <c r="G42" s="125">
        <f>+[1]DGII!T42</f>
        <v>30.2</v>
      </c>
      <c r="H42" s="125">
        <f>+[1]DGII!U42</f>
        <v>30.5</v>
      </c>
      <c r="I42" s="125">
        <f>+[1]DGII!V42</f>
        <v>30.3</v>
      </c>
      <c r="J42" s="125">
        <f>+[1]DGII!W42</f>
        <v>30.4</v>
      </c>
      <c r="K42" s="125">
        <f>+[1]DGII!X42</f>
        <v>31</v>
      </c>
      <c r="L42" s="125">
        <f>+[1]DGII!Y42</f>
        <v>41.7</v>
      </c>
      <c r="M42" s="125">
        <f>+[1]DGII!Z42</f>
        <v>32.799999999999997</v>
      </c>
      <c r="N42" s="125">
        <f>+[1]DGII!AA42</f>
        <v>49.2</v>
      </c>
      <c r="O42" s="126">
        <f>SUM(C42:N42)</f>
        <v>392.09999999999997</v>
      </c>
      <c r="P42" s="131">
        <v>27.93798438</v>
      </c>
      <c r="Q42" s="131">
        <v>28.027323160000002</v>
      </c>
      <c r="R42" s="131">
        <v>30.023114410000002</v>
      </c>
      <c r="S42" s="131">
        <v>30.132412370000001</v>
      </c>
      <c r="T42" s="131">
        <v>30.163263130000001</v>
      </c>
      <c r="U42" s="131">
        <v>30.513913460000001</v>
      </c>
      <c r="V42" s="131">
        <v>30.310396140000002</v>
      </c>
      <c r="W42" s="131">
        <v>35.327284035087899</v>
      </c>
      <c r="X42" s="131">
        <v>31.14627068786309</v>
      </c>
      <c r="Y42" s="131">
        <v>31.526488709608557</v>
      </c>
      <c r="Z42" s="131">
        <v>29.551301482754972</v>
      </c>
      <c r="AA42" s="131">
        <v>30.645000650714596</v>
      </c>
      <c r="AB42" s="128">
        <f>SUM(P42:AA42)</f>
        <v>365.30475261602913</v>
      </c>
      <c r="AC42" s="128">
        <f t="shared" si="3"/>
        <v>26.795247383970832</v>
      </c>
      <c r="AD42" s="129">
        <f t="shared" si="1"/>
        <v>107.33503935880495</v>
      </c>
    </row>
    <row r="43" spans="1:30" ht="18" customHeight="1">
      <c r="B43" s="130" t="s">
        <v>53</v>
      </c>
      <c r="C43" s="119">
        <f>+[1]DGII!P43</f>
        <v>167.7</v>
      </c>
      <c r="D43" s="119">
        <f>+[1]DGII!Q43</f>
        <v>84.4</v>
      </c>
      <c r="E43" s="119">
        <f>+[1]DGII!R43</f>
        <v>93.3</v>
      </c>
      <c r="F43" s="119">
        <f>+[1]DGII!S43</f>
        <v>85.2</v>
      </c>
      <c r="G43" s="119">
        <f>+[1]DGII!T43</f>
        <v>105.7</v>
      </c>
      <c r="H43" s="119">
        <f>+[1]DGII!U43</f>
        <v>90.8</v>
      </c>
      <c r="I43" s="119">
        <f>+[1]DGII!V43</f>
        <v>139.4</v>
      </c>
      <c r="J43" s="119">
        <f>+[1]DGII!W43</f>
        <v>139</v>
      </c>
      <c r="K43" s="119">
        <f>+[1]DGII!X43</f>
        <v>124.6</v>
      </c>
      <c r="L43" s="119">
        <f>+[1]DGII!Y43</f>
        <v>174.6</v>
      </c>
      <c r="M43" s="119">
        <f>+[1]DGII!Z43</f>
        <v>173.9</v>
      </c>
      <c r="N43" s="119">
        <f>+[1]DGII!AA43</f>
        <v>373</v>
      </c>
      <c r="O43" s="119">
        <f>SUM(C43:N43)</f>
        <v>1751.6</v>
      </c>
      <c r="P43" s="119">
        <v>167.73417950999999</v>
      </c>
      <c r="Q43" s="119">
        <v>84.504594069999968</v>
      </c>
      <c r="R43" s="119">
        <v>93.237235149999989</v>
      </c>
      <c r="S43" s="119">
        <v>85.204552800000002</v>
      </c>
      <c r="T43" s="119">
        <v>105.70849597999998</v>
      </c>
      <c r="U43" s="119">
        <v>90.834219949999991</v>
      </c>
      <c r="V43" s="119">
        <v>139.45728920999997</v>
      </c>
      <c r="W43" s="119">
        <v>284.98006100776445</v>
      </c>
      <c r="X43" s="119">
        <v>186.79664295383975</v>
      </c>
      <c r="Y43" s="119">
        <v>197.45228740244718</v>
      </c>
      <c r="Z43" s="119">
        <v>146.36553538685592</v>
      </c>
      <c r="AA43" s="119">
        <v>134.43551454689171</v>
      </c>
      <c r="AB43" s="121">
        <f>SUM(P43:AA43)</f>
        <v>1716.7106079677988</v>
      </c>
      <c r="AC43" s="121">
        <f t="shared" si="3"/>
        <v>34.889392032201158</v>
      </c>
      <c r="AD43" s="129">
        <f t="shared" si="1"/>
        <v>102.03233974732073</v>
      </c>
    </row>
    <row r="44" spans="1:30" ht="18" customHeight="1">
      <c r="B44" s="136" t="s">
        <v>54</v>
      </c>
      <c r="C44" s="119">
        <f>SUM(C45:C46)</f>
        <v>870</v>
      </c>
      <c r="D44" s="119">
        <f t="shared" ref="D44:O44" si="17">SUM(D45:D46)</f>
        <v>830.8</v>
      </c>
      <c r="E44" s="119">
        <f t="shared" si="17"/>
        <v>812.8</v>
      </c>
      <c r="F44" s="119">
        <f t="shared" si="17"/>
        <v>864.6</v>
      </c>
      <c r="G44" s="119">
        <f t="shared" si="17"/>
        <v>779.4</v>
      </c>
      <c r="H44" s="119">
        <f t="shared" si="17"/>
        <v>775.6</v>
      </c>
      <c r="I44" s="119">
        <f t="shared" si="17"/>
        <v>854.7</v>
      </c>
      <c r="J44" s="119">
        <f t="shared" si="17"/>
        <v>958.2</v>
      </c>
      <c r="K44" s="119">
        <f t="shared" si="17"/>
        <v>837.3</v>
      </c>
      <c r="L44" s="119">
        <f t="shared" si="17"/>
        <v>651.20000000000005</v>
      </c>
      <c r="M44" s="119">
        <f t="shared" si="17"/>
        <v>700.7</v>
      </c>
      <c r="N44" s="119">
        <f t="shared" si="17"/>
        <v>749.2</v>
      </c>
      <c r="O44" s="123">
        <f t="shared" si="17"/>
        <v>9684.5000000000018</v>
      </c>
      <c r="P44" s="137">
        <f>+P45+P46</f>
        <v>870.02381563000006</v>
      </c>
      <c r="Q44" s="137">
        <f t="shared" ref="Q44:AB44" si="18">+Q45+Q46</f>
        <v>830.77839771000004</v>
      </c>
      <c r="R44" s="137">
        <f t="shared" si="18"/>
        <v>812.80197112999997</v>
      </c>
      <c r="S44" s="137">
        <f t="shared" si="18"/>
        <v>864.64567702999989</v>
      </c>
      <c r="T44" s="137">
        <f t="shared" si="18"/>
        <v>779.44400766999991</v>
      </c>
      <c r="U44" s="137">
        <f t="shared" si="18"/>
        <v>775.65569688000005</v>
      </c>
      <c r="V44" s="137">
        <f t="shared" si="18"/>
        <v>854.72473368999999</v>
      </c>
      <c r="W44" s="137">
        <f t="shared" si="18"/>
        <v>938.54657634825219</v>
      </c>
      <c r="X44" s="137">
        <f t="shared" si="18"/>
        <v>818.96031612223555</v>
      </c>
      <c r="Y44" s="137">
        <f t="shared" si="18"/>
        <v>616.7274349217879</v>
      </c>
      <c r="Z44" s="137">
        <f t="shared" si="18"/>
        <v>725.08457047042202</v>
      </c>
      <c r="AA44" s="137">
        <f t="shared" si="18"/>
        <v>754.47204493393224</v>
      </c>
      <c r="AB44" s="121">
        <f t="shared" si="18"/>
        <v>9641.865242536629</v>
      </c>
      <c r="AC44" s="121">
        <f t="shared" si="3"/>
        <v>42.634757463372807</v>
      </c>
      <c r="AD44" s="122">
        <f t="shared" si="1"/>
        <v>100.44218371021493</v>
      </c>
    </row>
    <row r="45" spans="1:30" ht="18" customHeight="1">
      <c r="B45" s="133" t="s">
        <v>55</v>
      </c>
      <c r="C45" s="125">
        <f>+[1]DGII!P45</f>
        <v>870</v>
      </c>
      <c r="D45" s="125">
        <f>+[1]DGII!Q45</f>
        <v>830.8</v>
      </c>
      <c r="E45" s="125">
        <f>+[1]DGII!R45</f>
        <v>812.8</v>
      </c>
      <c r="F45" s="125">
        <f>+[1]DGII!S45</f>
        <v>864.6</v>
      </c>
      <c r="G45" s="125">
        <f>+[1]DGII!T45</f>
        <v>779.4</v>
      </c>
      <c r="H45" s="125">
        <f>+[1]DGII!U45</f>
        <v>775.6</v>
      </c>
      <c r="I45" s="125">
        <f>+[1]DGII!V45</f>
        <v>854.7</v>
      </c>
      <c r="J45" s="125">
        <f>+[1]DGII!W45</f>
        <v>958.2</v>
      </c>
      <c r="K45" s="125">
        <f>+[1]DGII!X45</f>
        <v>837.3</v>
      </c>
      <c r="L45" s="125">
        <f>+[1]DGII!Y45</f>
        <v>651.20000000000005</v>
      </c>
      <c r="M45" s="125">
        <f>+[1]DGII!Z45</f>
        <v>700.7</v>
      </c>
      <c r="N45" s="125">
        <f>+[1]DGII!AA45</f>
        <v>749.2</v>
      </c>
      <c r="O45" s="126">
        <f>SUM(C45:N45)</f>
        <v>9684.5000000000018</v>
      </c>
      <c r="P45" s="131">
        <v>869.99722563</v>
      </c>
      <c r="Q45" s="131">
        <v>830.77839771000004</v>
      </c>
      <c r="R45" s="131">
        <v>812.76783512999998</v>
      </c>
      <c r="S45" s="131">
        <v>864.64565702999994</v>
      </c>
      <c r="T45" s="131">
        <v>779.44400766999991</v>
      </c>
      <c r="U45" s="131">
        <v>775.65569688000005</v>
      </c>
      <c r="V45" s="131">
        <v>854.67806469000004</v>
      </c>
      <c r="W45" s="131">
        <v>938.52764863280743</v>
      </c>
      <c r="X45" s="131">
        <v>818.78833057210772</v>
      </c>
      <c r="Y45" s="131">
        <v>616.69976827463586</v>
      </c>
      <c r="Z45" s="131">
        <v>725.05105857434887</v>
      </c>
      <c r="AA45" s="131">
        <v>754.448753274208</v>
      </c>
      <c r="AB45" s="128">
        <f>SUM(P45:AA45)</f>
        <v>9641.4824440681077</v>
      </c>
      <c r="AC45" s="128">
        <f t="shared" si="3"/>
        <v>43.017555931894094</v>
      </c>
      <c r="AD45" s="129">
        <f t="shared" si="1"/>
        <v>100.44617159426932</v>
      </c>
    </row>
    <row r="46" spans="1:30" ht="18" customHeight="1">
      <c r="B46" s="133" t="s">
        <v>35</v>
      </c>
      <c r="C46" s="125">
        <f>+[1]DGII!P46</f>
        <v>0</v>
      </c>
      <c r="D46" s="125">
        <f>+[1]DGII!Q46</f>
        <v>0</v>
      </c>
      <c r="E46" s="125">
        <f>+[1]DGII!R46</f>
        <v>0</v>
      </c>
      <c r="F46" s="125">
        <f>+[1]DGII!S46</f>
        <v>0</v>
      </c>
      <c r="G46" s="125">
        <f>+[1]DGII!T46</f>
        <v>0</v>
      </c>
      <c r="H46" s="125">
        <f>+[1]DGII!U46</f>
        <v>0</v>
      </c>
      <c r="I46" s="125">
        <f>+[1]DGII!V46</f>
        <v>0</v>
      </c>
      <c r="J46" s="125">
        <f>+[1]DGII!W46</f>
        <v>0</v>
      </c>
      <c r="K46" s="125">
        <f>+[1]DGII!X46</f>
        <v>0</v>
      </c>
      <c r="L46" s="125">
        <f>+[1]DGII!Y46</f>
        <v>0</v>
      </c>
      <c r="M46" s="125">
        <f>+[1]DGII!Z46</f>
        <v>0</v>
      </c>
      <c r="N46" s="125">
        <f>+[1]DGII!AA46</f>
        <v>0</v>
      </c>
      <c r="O46" s="126">
        <f>SUM(C46:N46)</f>
        <v>0</v>
      </c>
      <c r="P46" s="125">
        <v>2.6589999999999999E-2</v>
      </c>
      <c r="Q46" s="125">
        <v>0</v>
      </c>
      <c r="R46" s="125">
        <v>3.4136E-2</v>
      </c>
      <c r="S46" s="125">
        <v>2.0000000000000002E-5</v>
      </c>
      <c r="T46" s="125">
        <v>0</v>
      </c>
      <c r="U46" s="125">
        <v>0</v>
      </c>
      <c r="V46" s="125">
        <v>4.6669000000000002E-2</v>
      </c>
      <c r="W46" s="125">
        <v>1.8927715444729917E-2</v>
      </c>
      <c r="X46" s="125">
        <v>0.1719855501278173</v>
      </c>
      <c r="Y46" s="125">
        <v>2.7666647152030488E-2</v>
      </c>
      <c r="Z46" s="125">
        <v>3.3511896073170552E-2</v>
      </c>
      <c r="AA46" s="125">
        <v>2.3291659724235712E-2</v>
      </c>
      <c r="AB46" s="128">
        <f>SUM(P46:AA46)</f>
        <v>0.38279846852198396</v>
      </c>
      <c r="AC46" s="128">
        <f t="shared" si="3"/>
        <v>-0.38279846852198396</v>
      </c>
      <c r="AD46" s="129">
        <f t="shared" si="1"/>
        <v>0</v>
      </c>
    </row>
    <row r="47" spans="1:30" ht="18" customHeight="1">
      <c r="B47" s="136" t="s">
        <v>56</v>
      </c>
      <c r="C47" s="119">
        <f>+[1]DGII!P47</f>
        <v>90.4</v>
      </c>
      <c r="D47" s="119">
        <f>+[1]DGII!Q47</f>
        <v>106.1</v>
      </c>
      <c r="E47" s="119">
        <f>+[1]DGII!R47</f>
        <v>130</v>
      </c>
      <c r="F47" s="119">
        <f>+[1]DGII!S47</f>
        <v>100.9</v>
      </c>
      <c r="G47" s="119">
        <f>+[1]DGII!T47</f>
        <v>133</v>
      </c>
      <c r="H47" s="119">
        <f>+[1]DGII!U47</f>
        <v>112.8</v>
      </c>
      <c r="I47" s="119">
        <f>+[1]DGII!V47</f>
        <v>120.7</v>
      </c>
      <c r="J47" s="119">
        <f>+[1]DGII!W47</f>
        <v>114.6</v>
      </c>
      <c r="K47" s="119">
        <f>+[1]DGII!X47</f>
        <v>124.4</v>
      </c>
      <c r="L47" s="119">
        <f>+[1]DGII!Y47</f>
        <v>129.1</v>
      </c>
      <c r="M47" s="119">
        <f>+[1]DGII!Z47</f>
        <v>121.6</v>
      </c>
      <c r="N47" s="119">
        <f>+[1]DGII!AA47</f>
        <v>117.7</v>
      </c>
      <c r="O47" s="123">
        <f>SUM(C47:N47)</f>
        <v>1401.3</v>
      </c>
      <c r="P47" s="120">
        <v>90.418187739999993</v>
      </c>
      <c r="Q47" s="120">
        <v>106.10370254999999</v>
      </c>
      <c r="R47" s="120">
        <v>130.0134721</v>
      </c>
      <c r="S47" s="120">
        <v>100.89842925000001</v>
      </c>
      <c r="T47" s="120">
        <v>132.98572548000001</v>
      </c>
      <c r="U47" s="120">
        <v>112.79488878000001</v>
      </c>
      <c r="V47" s="120">
        <v>120.71088012</v>
      </c>
      <c r="W47" s="120">
        <v>110.74321068852036</v>
      </c>
      <c r="X47" s="120">
        <v>110.01305507025134</v>
      </c>
      <c r="Y47" s="120">
        <v>116.12724293096501</v>
      </c>
      <c r="Z47" s="120">
        <v>115.48000028623716</v>
      </c>
      <c r="AA47" s="120">
        <v>122.275674521027</v>
      </c>
      <c r="AB47" s="121">
        <f>SUM(P47:AA47)</f>
        <v>1368.5644695170006</v>
      </c>
      <c r="AC47" s="121">
        <f t="shared" si="3"/>
        <v>32.735530482999366</v>
      </c>
      <c r="AD47" s="122">
        <f t="shared" si="1"/>
        <v>102.3919611543439</v>
      </c>
    </row>
    <row r="48" spans="1:30" ht="18" customHeight="1">
      <c r="A48" s="138"/>
      <c r="B48" s="136" t="s">
        <v>57</v>
      </c>
      <c r="C48" s="119">
        <f>+[1]DGII!P48</f>
        <v>0.1</v>
      </c>
      <c r="D48" s="119">
        <f>+[1]DGII!Q48</f>
        <v>0.1</v>
      </c>
      <c r="E48" s="119">
        <f>+[1]DGII!R48</f>
        <v>0.5</v>
      </c>
      <c r="F48" s="119">
        <f>+[1]DGII!S48</f>
        <v>0.1</v>
      </c>
      <c r="G48" s="119">
        <f>+[1]DGII!T48</f>
        <v>0.6</v>
      </c>
      <c r="H48" s="119">
        <f>+[1]DGII!U48</f>
        <v>0.2</v>
      </c>
      <c r="I48" s="119">
        <f>+[1]DGII!V48</f>
        <v>0.3</v>
      </c>
      <c r="J48" s="119">
        <f>+[1]DGII!W48</f>
        <v>0.2</v>
      </c>
      <c r="K48" s="119">
        <f>+[1]DGII!X48</f>
        <v>0.2</v>
      </c>
      <c r="L48" s="119">
        <f>+[1]DGII!Y48</f>
        <v>0.4</v>
      </c>
      <c r="M48" s="119">
        <f>+[1]DGII!Z48</f>
        <v>0.1</v>
      </c>
      <c r="N48" s="119">
        <f>+[1]DGII!AA48</f>
        <v>0.1</v>
      </c>
      <c r="O48" s="123">
        <f>SUM(C48:N48)</f>
        <v>2.9000000000000004</v>
      </c>
      <c r="P48" s="120">
        <v>8.1881429999999991E-2</v>
      </c>
      <c r="Q48" s="120">
        <v>7.4366740000000001E-2</v>
      </c>
      <c r="R48" s="120">
        <v>0.46082919999999999</v>
      </c>
      <c r="S48" s="120">
        <v>6.8460409999999999E-2</v>
      </c>
      <c r="T48" s="120">
        <v>0.62156133999999996</v>
      </c>
      <c r="U48" s="120">
        <v>0.16192379000000001</v>
      </c>
      <c r="V48" s="120">
        <v>0.28914758000000002</v>
      </c>
      <c r="W48" s="120">
        <v>0.16784824004877502</v>
      </c>
      <c r="X48" s="120">
        <v>0.24519821072320103</v>
      </c>
      <c r="Y48" s="120">
        <v>0.14743261678878211</v>
      </c>
      <c r="Z48" s="120">
        <v>0.27795961067732383</v>
      </c>
      <c r="AA48" s="120">
        <v>0.45200183056718196</v>
      </c>
      <c r="AB48" s="121">
        <f>SUM(P48:AA48)</f>
        <v>3.0486109988052639</v>
      </c>
      <c r="AC48" s="121">
        <f t="shared" si="3"/>
        <v>-0.14861099880526352</v>
      </c>
      <c r="AD48" s="122">
        <f t="shared" si="1"/>
        <v>95.125288242301053</v>
      </c>
    </row>
    <row r="49" spans="1:203" ht="18" customHeight="1">
      <c r="B49" s="118" t="s">
        <v>58</v>
      </c>
      <c r="C49" s="119">
        <f>+C50+C53+C56</f>
        <v>385.70000000000005</v>
      </c>
      <c r="D49" s="119">
        <f t="shared" ref="D49:AB49" si="19">+D50+D53+D56</f>
        <v>506.20000000000005</v>
      </c>
      <c r="E49" s="119">
        <f t="shared" si="19"/>
        <v>443.9</v>
      </c>
      <c r="F49" s="119">
        <f t="shared" si="19"/>
        <v>494.90000000000003</v>
      </c>
      <c r="G49" s="119">
        <f t="shared" si="19"/>
        <v>410.90000000000003</v>
      </c>
      <c r="H49" s="119">
        <f t="shared" si="19"/>
        <v>397.09999999999997</v>
      </c>
      <c r="I49" s="119">
        <f t="shared" si="19"/>
        <v>411.6</v>
      </c>
      <c r="J49" s="119">
        <f t="shared" si="19"/>
        <v>406.4</v>
      </c>
      <c r="K49" s="119">
        <f t="shared" si="19"/>
        <v>390.00000000000006</v>
      </c>
      <c r="L49" s="119">
        <f t="shared" si="19"/>
        <v>368.90000000000003</v>
      </c>
      <c r="M49" s="119">
        <f t="shared" si="19"/>
        <v>388.29999999999995</v>
      </c>
      <c r="N49" s="119">
        <f t="shared" si="19"/>
        <v>440.40000000000003</v>
      </c>
      <c r="O49" s="123">
        <f t="shared" si="19"/>
        <v>5044.3</v>
      </c>
      <c r="P49" s="120">
        <f t="shared" si="19"/>
        <v>385.76069742999999</v>
      </c>
      <c r="Q49" s="120">
        <f t="shared" si="19"/>
        <v>506.17814511</v>
      </c>
      <c r="R49" s="120">
        <f t="shared" si="19"/>
        <v>443.91391141999998</v>
      </c>
      <c r="S49" s="120">
        <f t="shared" si="19"/>
        <v>494.92226147999997</v>
      </c>
      <c r="T49" s="120">
        <f t="shared" si="19"/>
        <v>410.90987622</v>
      </c>
      <c r="U49" s="120">
        <f t="shared" si="19"/>
        <v>397.14827131000004</v>
      </c>
      <c r="V49" s="120">
        <f t="shared" si="19"/>
        <v>411.69473413000003</v>
      </c>
      <c r="W49" s="120">
        <f t="shared" si="19"/>
        <v>410.42122393913161</v>
      </c>
      <c r="X49" s="120">
        <f t="shared" si="19"/>
        <v>373.58851456884645</v>
      </c>
      <c r="Y49" s="120">
        <f t="shared" si="19"/>
        <v>354.0404004299026</v>
      </c>
      <c r="Z49" s="120">
        <f t="shared" si="19"/>
        <v>421.25676651091112</v>
      </c>
      <c r="AA49" s="120">
        <f t="shared" si="19"/>
        <v>428.46754642927641</v>
      </c>
      <c r="AB49" s="121">
        <f t="shared" si="19"/>
        <v>5038.302348978068</v>
      </c>
      <c r="AC49" s="121">
        <f t="shared" si="3"/>
        <v>5.9976510219321426</v>
      </c>
      <c r="AD49" s="122">
        <f t="shared" si="1"/>
        <v>100.119041109614</v>
      </c>
    </row>
    <row r="50" spans="1:203" ht="18" customHeight="1">
      <c r="B50" s="139" t="s">
        <v>59</v>
      </c>
      <c r="C50" s="119">
        <f>+C51+C52</f>
        <v>0.1</v>
      </c>
      <c r="D50" s="119">
        <f t="shared" ref="D50:AB50" si="20">+D51+D52</f>
        <v>0.1</v>
      </c>
      <c r="E50" s="119">
        <f t="shared" si="20"/>
        <v>0.2</v>
      </c>
      <c r="F50" s="119">
        <f t="shared" si="20"/>
        <v>1.6</v>
      </c>
      <c r="G50" s="119">
        <f t="shared" si="20"/>
        <v>0.1</v>
      </c>
      <c r="H50" s="119">
        <f t="shared" si="20"/>
        <v>0.2</v>
      </c>
      <c r="I50" s="119">
        <f t="shared" si="20"/>
        <v>0.1</v>
      </c>
      <c r="J50" s="119">
        <f t="shared" si="20"/>
        <v>0</v>
      </c>
      <c r="K50" s="119">
        <f t="shared" si="20"/>
        <v>1.6</v>
      </c>
      <c r="L50" s="119">
        <f t="shared" si="20"/>
        <v>0.1</v>
      </c>
      <c r="M50" s="119">
        <f t="shared" si="20"/>
        <v>0.2</v>
      </c>
      <c r="N50" s="119">
        <f t="shared" si="20"/>
        <v>0</v>
      </c>
      <c r="O50" s="123">
        <f t="shared" si="20"/>
        <v>4.3</v>
      </c>
      <c r="P50" s="120">
        <f t="shared" si="20"/>
        <v>8.659E-2</v>
      </c>
      <c r="Q50" s="120">
        <f t="shared" si="20"/>
        <v>8.0920000000000006E-2</v>
      </c>
      <c r="R50" s="120">
        <f t="shared" si="20"/>
        <v>0.16291</v>
      </c>
      <c r="S50" s="120">
        <f t="shared" si="20"/>
        <v>1.6485000000000001</v>
      </c>
      <c r="T50" s="120">
        <f t="shared" si="20"/>
        <v>0.10096556</v>
      </c>
      <c r="U50" s="120">
        <f t="shared" si="20"/>
        <v>0.24063000000000001</v>
      </c>
      <c r="V50" s="120">
        <f t="shared" si="20"/>
        <v>0.10092480000000001</v>
      </c>
      <c r="W50" s="120">
        <f t="shared" si="20"/>
        <v>0.10547315253734729</v>
      </c>
      <c r="X50" s="120">
        <f t="shared" si="20"/>
        <v>0.10090020854455591</v>
      </c>
      <c r="Y50" s="120">
        <f t="shared" si="20"/>
        <v>0.1026359539945</v>
      </c>
      <c r="Z50" s="120">
        <f t="shared" si="20"/>
        <v>0</v>
      </c>
      <c r="AA50" s="120">
        <f t="shared" si="20"/>
        <v>0</v>
      </c>
      <c r="AB50" s="122">
        <f t="shared" si="20"/>
        <v>2.7304496750764033</v>
      </c>
      <c r="AC50" s="122">
        <f t="shared" si="3"/>
        <v>1.5695503249235965</v>
      </c>
      <c r="AD50" s="122">
        <f t="shared" si="1"/>
        <v>157.48321748063998</v>
      </c>
    </row>
    <row r="51" spans="1:203" ht="18" customHeight="1">
      <c r="B51" s="135" t="s">
        <v>60</v>
      </c>
      <c r="C51" s="125">
        <f>+[1]DGII!P51</f>
        <v>0.1</v>
      </c>
      <c r="D51" s="125">
        <f>+[1]DGII!Q51</f>
        <v>0.1</v>
      </c>
      <c r="E51" s="125">
        <f>+[1]DGII!R51</f>
        <v>0.2</v>
      </c>
      <c r="F51" s="125">
        <f>+[1]DGII!S51</f>
        <v>1.6</v>
      </c>
      <c r="G51" s="125">
        <f>+[1]DGII!T51</f>
        <v>0.1</v>
      </c>
      <c r="H51" s="125">
        <f>+[1]DGII!U51</f>
        <v>0.2</v>
      </c>
      <c r="I51" s="125">
        <f>+[1]DGII!V51</f>
        <v>0.1</v>
      </c>
      <c r="J51" s="125">
        <f>+[1]DGII!W51</f>
        <v>0</v>
      </c>
      <c r="K51" s="125">
        <f>+[1]DGII!X51</f>
        <v>1.6</v>
      </c>
      <c r="L51" s="125">
        <f>+[1]DGII!Y51</f>
        <v>0.1</v>
      </c>
      <c r="M51" s="125">
        <f>+[1]DGII!Z51</f>
        <v>0.2</v>
      </c>
      <c r="N51" s="125">
        <f>+[1]DGII!AA51</f>
        <v>0</v>
      </c>
      <c r="O51" s="126">
        <f>SUM(C51:N51)</f>
        <v>4.3</v>
      </c>
      <c r="P51" s="125">
        <v>8.659E-2</v>
      </c>
      <c r="Q51" s="125">
        <v>8.0920000000000006E-2</v>
      </c>
      <c r="R51" s="125">
        <v>0.16291</v>
      </c>
      <c r="S51" s="125">
        <v>1.6485000000000001</v>
      </c>
      <c r="T51" s="125">
        <v>0.10096556</v>
      </c>
      <c r="U51" s="125">
        <v>0.24063000000000001</v>
      </c>
      <c r="V51" s="125">
        <v>0.10092480000000001</v>
      </c>
      <c r="W51" s="125">
        <v>0.10547315253734729</v>
      </c>
      <c r="X51" s="125">
        <v>0.10090020854455591</v>
      </c>
      <c r="Y51" s="125">
        <v>0.1026359539945</v>
      </c>
      <c r="Z51" s="125">
        <v>0</v>
      </c>
      <c r="AA51" s="125">
        <v>0</v>
      </c>
      <c r="AB51" s="129">
        <f>SUM(P51:AA51)</f>
        <v>2.7304496750764033</v>
      </c>
      <c r="AC51" s="129">
        <f t="shared" si="3"/>
        <v>1.5695503249235965</v>
      </c>
      <c r="AD51" s="129">
        <f t="shared" si="1"/>
        <v>157.48321748063998</v>
      </c>
    </row>
    <row r="52" spans="1:203" ht="18" customHeight="1">
      <c r="B52" s="135" t="s">
        <v>61</v>
      </c>
      <c r="C52" s="125">
        <f>+[1]DGII!P52</f>
        <v>0</v>
      </c>
      <c r="D52" s="125">
        <f>+[1]DGII!Q52</f>
        <v>0</v>
      </c>
      <c r="E52" s="125">
        <f>+[1]DGII!R52</f>
        <v>0</v>
      </c>
      <c r="F52" s="125">
        <f>+[1]DGII!S52</f>
        <v>0</v>
      </c>
      <c r="G52" s="125">
        <f>+[1]DGII!T52</f>
        <v>0</v>
      </c>
      <c r="H52" s="125">
        <f>+[1]DGII!U52</f>
        <v>0</v>
      </c>
      <c r="I52" s="125">
        <f>+[1]DGII!V52</f>
        <v>0</v>
      </c>
      <c r="J52" s="125">
        <f>+[1]DGII!W52</f>
        <v>0</v>
      </c>
      <c r="K52" s="125">
        <f>+[1]DGII!X52</f>
        <v>0</v>
      </c>
      <c r="L52" s="125">
        <f>+[1]DGII!Y52</f>
        <v>0</v>
      </c>
      <c r="M52" s="125">
        <f>+[1]DGII!Z52</f>
        <v>0</v>
      </c>
      <c r="N52" s="125">
        <f>+[1]DGII!AA52</f>
        <v>0</v>
      </c>
      <c r="O52" s="126">
        <f>SUM(C52:N52)</f>
        <v>0</v>
      </c>
      <c r="P52" s="131">
        <v>0</v>
      </c>
      <c r="Q52" s="131">
        <v>0</v>
      </c>
      <c r="R52" s="131">
        <v>0</v>
      </c>
      <c r="S52" s="131">
        <v>0</v>
      </c>
      <c r="T52" s="131">
        <v>0</v>
      </c>
      <c r="U52" s="131">
        <v>0</v>
      </c>
      <c r="V52" s="131">
        <v>0</v>
      </c>
      <c r="W52" s="131">
        <v>0</v>
      </c>
      <c r="X52" s="131">
        <v>0</v>
      </c>
      <c r="Y52" s="131">
        <v>0</v>
      </c>
      <c r="Z52" s="131">
        <v>0</v>
      </c>
      <c r="AA52" s="131">
        <v>0</v>
      </c>
      <c r="AB52" s="129">
        <f>SUM(P52:AA52)</f>
        <v>0</v>
      </c>
      <c r="AC52" s="129">
        <f t="shared" si="3"/>
        <v>0</v>
      </c>
      <c r="AD52" s="129" t="s">
        <v>90</v>
      </c>
    </row>
    <row r="53" spans="1:203" ht="18" customHeight="1">
      <c r="B53" s="139" t="s">
        <v>62</v>
      </c>
      <c r="C53" s="119">
        <f>+C54+C55</f>
        <v>381.8</v>
      </c>
      <c r="D53" s="119">
        <f t="shared" ref="D53:AB53" si="21">+D54+D55</f>
        <v>502.1</v>
      </c>
      <c r="E53" s="119">
        <f t="shared" si="21"/>
        <v>438.8</v>
      </c>
      <c r="F53" s="119">
        <f t="shared" si="21"/>
        <v>490.1</v>
      </c>
      <c r="G53" s="119">
        <f t="shared" si="21"/>
        <v>406</v>
      </c>
      <c r="H53" s="119">
        <f t="shared" si="21"/>
        <v>393.2</v>
      </c>
      <c r="I53" s="119">
        <f t="shared" si="21"/>
        <v>407.2</v>
      </c>
      <c r="J53" s="119">
        <f t="shared" si="21"/>
        <v>402.5</v>
      </c>
      <c r="K53" s="119">
        <f t="shared" si="21"/>
        <v>384.8</v>
      </c>
      <c r="L53" s="119">
        <f t="shared" si="21"/>
        <v>364.3</v>
      </c>
      <c r="M53" s="119">
        <f t="shared" si="21"/>
        <v>384.7</v>
      </c>
      <c r="N53" s="119">
        <f t="shared" si="21"/>
        <v>437.1</v>
      </c>
      <c r="O53" s="123">
        <f t="shared" si="21"/>
        <v>4992.6000000000004</v>
      </c>
      <c r="P53" s="120">
        <f t="shared" si="21"/>
        <v>381.84826972999997</v>
      </c>
      <c r="Q53" s="120">
        <f t="shared" si="21"/>
        <v>502.07103572</v>
      </c>
      <c r="R53" s="120">
        <f t="shared" si="21"/>
        <v>438.82441376999998</v>
      </c>
      <c r="S53" s="120">
        <f t="shared" si="21"/>
        <v>490.07586680999998</v>
      </c>
      <c r="T53" s="120">
        <f t="shared" si="21"/>
        <v>406.07556466</v>
      </c>
      <c r="U53" s="120">
        <f t="shared" si="21"/>
        <v>393.25913664000001</v>
      </c>
      <c r="V53" s="120">
        <f t="shared" si="21"/>
        <v>407.20646687000004</v>
      </c>
      <c r="W53" s="120">
        <f t="shared" si="21"/>
        <v>405.21782344367568</v>
      </c>
      <c r="X53" s="120">
        <f t="shared" si="21"/>
        <v>368.51596797076104</v>
      </c>
      <c r="Y53" s="120">
        <f t="shared" si="21"/>
        <v>349.11086573163755</v>
      </c>
      <c r="Z53" s="120">
        <f t="shared" si="21"/>
        <v>416.86357800835543</v>
      </c>
      <c r="AA53" s="120">
        <f t="shared" si="21"/>
        <v>423.66853372455319</v>
      </c>
      <c r="AB53" s="121">
        <f t="shared" si="21"/>
        <v>4982.7375230789821</v>
      </c>
      <c r="AC53" s="121">
        <f t="shared" si="3"/>
        <v>9.8624769210182421</v>
      </c>
      <c r="AD53" s="122">
        <f t="shared" ref="AD53:AD65" si="22">+O53/AB53*100</f>
        <v>100.19793290084694</v>
      </c>
    </row>
    <row r="54" spans="1:203" ht="18" customHeight="1">
      <c r="A54" s="140"/>
      <c r="B54" s="133" t="s">
        <v>63</v>
      </c>
      <c r="C54" s="125">
        <f>+[1]DGII!P54</f>
        <v>379.2</v>
      </c>
      <c r="D54" s="125">
        <f>+[1]DGII!Q54</f>
        <v>499.6</v>
      </c>
      <c r="E54" s="125">
        <f>+[1]DGII!R54</f>
        <v>435.7</v>
      </c>
      <c r="F54" s="125">
        <f>+[1]DGII!S54</f>
        <v>487.8</v>
      </c>
      <c r="G54" s="125">
        <f>+[1]DGII!T54</f>
        <v>403.4</v>
      </c>
      <c r="H54" s="125">
        <f>+[1]DGII!U54</f>
        <v>390.7</v>
      </c>
      <c r="I54" s="125">
        <f>+[1]DGII!V54</f>
        <v>404.7</v>
      </c>
      <c r="J54" s="125">
        <f>+[1]DGII!W54</f>
        <v>400.1</v>
      </c>
      <c r="K54" s="125">
        <f>+[1]DGII!X54</f>
        <v>382.3</v>
      </c>
      <c r="L54" s="125">
        <f>+[1]DGII!Y54</f>
        <v>361.7</v>
      </c>
      <c r="M54" s="125">
        <f>+[1]DGII!Z54</f>
        <v>382.3</v>
      </c>
      <c r="N54" s="125">
        <f>+[1]DGII!AA54</f>
        <v>435.1</v>
      </c>
      <c r="O54" s="126">
        <f>SUM(C54:N54)</f>
        <v>4962.6000000000004</v>
      </c>
      <c r="P54" s="131">
        <v>379.25502876999997</v>
      </c>
      <c r="Q54" s="131">
        <v>499.55943388999998</v>
      </c>
      <c r="R54" s="131">
        <v>435.71303876999997</v>
      </c>
      <c r="S54" s="131">
        <v>487.77454681</v>
      </c>
      <c r="T54" s="131">
        <v>403.43300320999998</v>
      </c>
      <c r="U54" s="131">
        <v>390.68236863999999</v>
      </c>
      <c r="V54" s="131">
        <v>404.75206080000004</v>
      </c>
      <c r="W54" s="131">
        <v>402.15918084010701</v>
      </c>
      <c r="X54" s="131">
        <v>365.0575094291475</v>
      </c>
      <c r="Y54" s="131">
        <v>345.7745769495977</v>
      </c>
      <c r="Z54" s="131">
        <v>414.01063740618235</v>
      </c>
      <c r="AA54" s="131">
        <v>421.01564178651051</v>
      </c>
      <c r="AB54" s="128">
        <f>SUM(P54:AA54)</f>
        <v>4949.1870273015447</v>
      </c>
      <c r="AC54" s="128">
        <f t="shared" si="3"/>
        <v>13.412972698455633</v>
      </c>
      <c r="AD54" s="129">
        <f t="shared" si="22"/>
        <v>100.27101365586842</v>
      </c>
    </row>
    <row r="55" spans="1:203" ht="18" customHeight="1">
      <c r="B55" s="133" t="s">
        <v>35</v>
      </c>
      <c r="C55" s="125">
        <f>+[1]DGII!P55</f>
        <v>2.6</v>
      </c>
      <c r="D55" s="125">
        <f>+[1]DGII!Q55</f>
        <v>2.5</v>
      </c>
      <c r="E55" s="125">
        <f>+[1]DGII!R55</f>
        <v>3.1</v>
      </c>
      <c r="F55" s="125">
        <f>+[1]DGII!S55</f>
        <v>2.2999999999999998</v>
      </c>
      <c r="G55" s="125">
        <f>+[1]DGII!T55</f>
        <v>2.6</v>
      </c>
      <c r="H55" s="125">
        <f>+[1]DGII!U55</f>
        <v>2.5</v>
      </c>
      <c r="I55" s="125">
        <f>+[1]DGII!V55</f>
        <v>2.5</v>
      </c>
      <c r="J55" s="125">
        <f>+[1]DGII!W55</f>
        <v>2.4</v>
      </c>
      <c r="K55" s="125">
        <f>+[1]DGII!X55</f>
        <v>2.5</v>
      </c>
      <c r="L55" s="125">
        <f>+[1]DGII!Y55</f>
        <v>2.6</v>
      </c>
      <c r="M55" s="125">
        <f>+[1]DGII!Z55</f>
        <v>2.4</v>
      </c>
      <c r="N55" s="125">
        <f>+[1]DGII!AA55</f>
        <v>2</v>
      </c>
      <c r="O55" s="126">
        <f>SUM(C55:N55)</f>
        <v>30</v>
      </c>
      <c r="P55" s="131">
        <v>2.5932409600000002</v>
      </c>
      <c r="Q55" s="131">
        <v>2.51160183</v>
      </c>
      <c r="R55" s="131">
        <v>3.1113749999999998</v>
      </c>
      <c r="S55" s="131">
        <v>2.30132</v>
      </c>
      <c r="T55" s="131">
        <v>2.6425614500000001</v>
      </c>
      <c r="U55" s="131">
        <v>2.5767679999999999</v>
      </c>
      <c r="V55" s="131">
        <v>2.4544060699999997</v>
      </c>
      <c r="W55" s="131">
        <v>3.0586426035686665</v>
      </c>
      <c r="X55" s="131">
        <v>3.4584585416135365</v>
      </c>
      <c r="Y55" s="131">
        <v>3.3362887820398179</v>
      </c>
      <c r="Z55" s="131">
        <v>2.8529406021730499</v>
      </c>
      <c r="AA55" s="131">
        <v>2.6528919380426603</v>
      </c>
      <c r="AB55" s="128">
        <f>SUM(P55:AA55)</f>
        <v>33.550495777437732</v>
      </c>
      <c r="AC55" s="128">
        <f t="shared" si="3"/>
        <v>-3.5504957774377317</v>
      </c>
      <c r="AD55" s="129">
        <f t="shared" si="22"/>
        <v>89.417456597391336</v>
      </c>
    </row>
    <row r="56" spans="1:203" ht="18" customHeight="1">
      <c r="B56" s="139" t="s">
        <v>64</v>
      </c>
      <c r="C56" s="119">
        <f>+[1]DGII!P56</f>
        <v>3.8</v>
      </c>
      <c r="D56" s="119">
        <f>+[1]DGII!Q56</f>
        <v>4</v>
      </c>
      <c r="E56" s="119">
        <f>+[1]DGII!R56</f>
        <v>4.9000000000000004</v>
      </c>
      <c r="F56" s="119">
        <f>+[1]DGII!S56</f>
        <v>3.2</v>
      </c>
      <c r="G56" s="119">
        <f>+[1]DGII!T56</f>
        <v>4.8</v>
      </c>
      <c r="H56" s="119">
        <f>+[1]DGII!U56</f>
        <v>3.7</v>
      </c>
      <c r="I56" s="119">
        <f>+[1]DGII!V56</f>
        <v>4.3</v>
      </c>
      <c r="J56" s="119">
        <f>+[1]DGII!W56</f>
        <v>3.9</v>
      </c>
      <c r="K56" s="119">
        <f>+[1]DGII!X56</f>
        <v>3.6</v>
      </c>
      <c r="L56" s="119">
        <f>+[1]DGII!Y56</f>
        <v>4.5</v>
      </c>
      <c r="M56" s="119">
        <f>+[1]DGII!Z56</f>
        <v>3.4</v>
      </c>
      <c r="N56" s="119">
        <f>+[1]DGII!AA56</f>
        <v>3.3</v>
      </c>
      <c r="O56" s="123">
        <f>SUM(C56:N56)</f>
        <v>47.4</v>
      </c>
      <c r="P56" s="119">
        <v>3.8258377000000001</v>
      </c>
      <c r="Q56" s="119">
        <v>4.0261893899999999</v>
      </c>
      <c r="R56" s="119">
        <v>4.9265876500000001</v>
      </c>
      <c r="S56" s="119">
        <v>3.1978946699999997</v>
      </c>
      <c r="T56" s="119">
        <v>4.7333460000000001</v>
      </c>
      <c r="U56" s="119">
        <v>3.6485046699999999</v>
      </c>
      <c r="V56" s="119">
        <v>4.3873424600000002</v>
      </c>
      <c r="W56" s="119">
        <v>5.0979273429185898</v>
      </c>
      <c r="X56" s="119">
        <v>4.9716463895408713</v>
      </c>
      <c r="Y56" s="119">
        <v>4.8268987442706006</v>
      </c>
      <c r="Z56" s="119">
        <v>4.3931885025556721</v>
      </c>
      <c r="AA56" s="119">
        <v>4.7990127047232152</v>
      </c>
      <c r="AB56" s="121">
        <f>SUM(P56:AA56)</f>
        <v>52.834376224008956</v>
      </c>
      <c r="AC56" s="121">
        <f t="shared" si="3"/>
        <v>-5.4343762240089575</v>
      </c>
      <c r="AD56" s="122">
        <f t="shared" si="22"/>
        <v>89.714317434224824</v>
      </c>
    </row>
    <row r="57" spans="1:203" ht="18" customHeight="1">
      <c r="B57" s="141" t="s">
        <v>65</v>
      </c>
      <c r="C57" s="119">
        <f>+C58+C62+C63</f>
        <v>757.5</v>
      </c>
      <c r="D57" s="119">
        <f t="shared" ref="D57:AB57" si="23">+D58+D62+D63</f>
        <v>751.80000000000007</v>
      </c>
      <c r="E57" s="119">
        <f t="shared" si="23"/>
        <v>943.00000000000011</v>
      </c>
      <c r="F57" s="119">
        <f t="shared" si="23"/>
        <v>921.5</v>
      </c>
      <c r="G57" s="119">
        <f t="shared" si="23"/>
        <v>690.5</v>
      </c>
      <c r="H57" s="119">
        <f t="shared" si="23"/>
        <v>967.4</v>
      </c>
      <c r="I57" s="119">
        <f t="shared" si="23"/>
        <v>716.30000000000007</v>
      </c>
      <c r="J57" s="119">
        <f t="shared" si="23"/>
        <v>927.1</v>
      </c>
      <c r="K57" s="119">
        <f t="shared" si="23"/>
        <v>800.6</v>
      </c>
      <c r="L57" s="119">
        <f t="shared" si="23"/>
        <v>811.1</v>
      </c>
      <c r="M57" s="119">
        <f t="shared" si="23"/>
        <v>1260</v>
      </c>
      <c r="N57" s="119">
        <f t="shared" si="23"/>
        <v>4328.5</v>
      </c>
      <c r="O57" s="123">
        <f t="shared" si="23"/>
        <v>13875.3</v>
      </c>
      <c r="P57" s="120">
        <f t="shared" si="23"/>
        <v>757.48349595000013</v>
      </c>
      <c r="Q57" s="120">
        <f t="shared" si="23"/>
        <v>751.75098426999989</v>
      </c>
      <c r="R57" s="120">
        <f t="shared" si="23"/>
        <v>942.88625127000012</v>
      </c>
      <c r="S57" s="120">
        <f t="shared" si="23"/>
        <v>921.48331853999991</v>
      </c>
      <c r="T57" s="120">
        <f t="shared" si="23"/>
        <v>690.47704423999994</v>
      </c>
      <c r="U57" s="120">
        <f t="shared" si="23"/>
        <v>967.36183571999993</v>
      </c>
      <c r="V57" s="120">
        <f t="shared" si="23"/>
        <v>716.2526435100001</v>
      </c>
      <c r="W57" s="120">
        <f t="shared" si="23"/>
        <v>938.66624828679426</v>
      </c>
      <c r="X57" s="120">
        <f t="shared" si="23"/>
        <v>813.31544699913889</v>
      </c>
      <c r="Y57" s="120">
        <f t="shared" si="23"/>
        <v>806.11871306620924</v>
      </c>
      <c r="Z57" s="120">
        <f t="shared" si="23"/>
        <v>961.89120579199232</v>
      </c>
      <c r="AA57" s="120">
        <f t="shared" si="23"/>
        <v>861.77481338894745</v>
      </c>
      <c r="AB57" s="121">
        <f t="shared" si="23"/>
        <v>10129.462001033084</v>
      </c>
      <c r="AC57" s="121">
        <f t="shared" si="3"/>
        <v>3745.8379989669156</v>
      </c>
      <c r="AD57" s="121">
        <f t="shared" si="22"/>
        <v>136.97963424498641</v>
      </c>
    </row>
    <row r="58" spans="1:203" s="142" customFormat="1" ht="18" customHeight="1">
      <c r="B58" s="141" t="s">
        <v>66</v>
      </c>
      <c r="C58" s="119">
        <f t="shared" ref="C58:AB58" si="24">+C59</f>
        <v>0</v>
      </c>
      <c r="D58" s="119">
        <f t="shared" si="24"/>
        <v>0.1</v>
      </c>
      <c r="E58" s="119">
        <f t="shared" si="24"/>
        <v>0</v>
      </c>
      <c r="F58" s="119">
        <f t="shared" si="24"/>
        <v>0</v>
      </c>
      <c r="G58" s="119">
        <f t="shared" si="24"/>
        <v>0.7</v>
      </c>
      <c r="H58" s="119">
        <f t="shared" si="24"/>
        <v>0</v>
      </c>
      <c r="I58" s="119">
        <f t="shared" si="24"/>
        <v>0</v>
      </c>
      <c r="J58" s="119">
        <f t="shared" si="24"/>
        <v>0</v>
      </c>
      <c r="K58" s="119">
        <f t="shared" si="24"/>
        <v>0</v>
      </c>
      <c r="L58" s="119">
        <f t="shared" si="24"/>
        <v>0</v>
      </c>
      <c r="M58" s="119">
        <f t="shared" si="24"/>
        <v>0</v>
      </c>
      <c r="N58" s="119">
        <f t="shared" si="24"/>
        <v>0</v>
      </c>
      <c r="O58" s="123">
        <f t="shared" si="24"/>
        <v>0.8</v>
      </c>
      <c r="P58" s="120">
        <f t="shared" si="24"/>
        <v>2.0272249999999999E-2</v>
      </c>
      <c r="Q58" s="120">
        <f t="shared" si="24"/>
        <v>4.6295659999999995E-2</v>
      </c>
      <c r="R58" s="120">
        <f t="shared" si="24"/>
        <v>1.070016E-2</v>
      </c>
      <c r="S58" s="120">
        <f t="shared" si="24"/>
        <v>1.9926200000000001E-3</v>
      </c>
      <c r="T58" s="120">
        <f t="shared" si="24"/>
        <v>0.67810815999999996</v>
      </c>
      <c r="U58" s="120">
        <f t="shared" si="24"/>
        <v>1.4462579999999999E-2</v>
      </c>
      <c r="V58" s="120">
        <f t="shared" si="24"/>
        <v>1.1049499999999999E-3</v>
      </c>
      <c r="W58" s="120">
        <f t="shared" si="24"/>
        <v>1.5107000000000001E-2</v>
      </c>
      <c r="X58" s="120">
        <f t="shared" si="24"/>
        <v>1.5107000000000001E-2</v>
      </c>
      <c r="Y58" s="120">
        <f t="shared" si="24"/>
        <v>0</v>
      </c>
      <c r="Z58" s="120">
        <f t="shared" si="24"/>
        <v>0</v>
      </c>
      <c r="AA58" s="120">
        <f t="shared" si="24"/>
        <v>0</v>
      </c>
      <c r="AB58" s="121">
        <f t="shared" si="24"/>
        <v>0.80315037999999994</v>
      </c>
      <c r="AC58" s="121">
        <f t="shared" si="3"/>
        <v>-3.1503799999998972E-3</v>
      </c>
      <c r="AD58" s="121">
        <f t="shared" si="22"/>
        <v>99.607747181791794</v>
      </c>
    </row>
    <row r="59" spans="1:203" ht="18" customHeight="1">
      <c r="B59" s="139" t="s">
        <v>67</v>
      </c>
      <c r="C59" s="119">
        <f>+C60+C61</f>
        <v>0</v>
      </c>
      <c r="D59" s="119">
        <f t="shared" ref="D59:AB59" si="25">+D60+D61</f>
        <v>0.1</v>
      </c>
      <c r="E59" s="119">
        <f t="shared" si="25"/>
        <v>0</v>
      </c>
      <c r="F59" s="119">
        <f t="shared" si="25"/>
        <v>0</v>
      </c>
      <c r="G59" s="119">
        <f t="shared" si="25"/>
        <v>0.7</v>
      </c>
      <c r="H59" s="119">
        <f t="shared" si="25"/>
        <v>0</v>
      </c>
      <c r="I59" s="119">
        <f t="shared" si="25"/>
        <v>0</v>
      </c>
      <c r="J59" s="119">
        <f t="shared" si="25"/>
        <v>0</v>
      </c>
      <c r="K59" s="119">
        <f t="shared" si="25"/>
        <v>0</v>
      </c>
      <c r="L59" s="119">
        <f t="shared" si="25"/>
        <v>0</v>
      </c>
      <c r="M59" s="119">
        <f t="shared" si="25"/>
        <v>0</v>
      </c>
      <c r="N59" s="119">
        <f t="shared" si="25"/>
        <v>0</v>
      </c>
      <c r="O59" s="123">
        <f t="shared" si="25"/>
        <v>0.8</v>
      </c>
      <c r="P59" s="120">
        <f t="shared" si="25"/>
        <v>2.0272249999999999E-2</v>
      </c>
      <c r="Q59" s="120">
        <f t="shared" si="25"/>
        <v>4.6295659999999995E-2</v>
      </c>
      <c r="R59" s="120">
        <f t="shared" si="25"/>
        <v>1.070016E-2</v>
      </c>
      <c r="S59" s="120">
        <f t="shared" si="25"/>
        <v>1.9926200000000001E-3</v>
      </c>
      <c r="T59" s="120">
        <f t="shared" si="25"/>
        <v>0.67810815999999996</v>
      </c>
      <c r="U59" s="120">
        <f t="shared" si="25"/>
        <v>1.4462579999999999E-2</v>
      </c>
      <c r="V59" s="120">
        <f t="shared" si="25"/>
        <v>1.1049499999999999E-3</v>
      </c>
      <c r="W59" s="120">
        <f t="shared" si="25"/>
        <v>1.5107000000000001E-2</v>
      </c>
      <c r="X59" s="120">
        <f t="shared" si="25"/>
        <v>1.5107000000000001E-2</v>
      </c>
      <c r="Y59" s="120">
        <f t="shared" si="25"/>
        <v>0</v>
      </c>
      <c r="Z59" s="120">
        <f t="shared" si="25"/>
        <v>0</v>
      </c>
      <c r="AA59" s="120">
        <f t="shared" si="25"/>
        <v>0</v>
      </c>
      <c r="AB59" s="121">
        <f t="shared" si="25"/>
        <v>0.80315037999999994</v>
      </c>
      <c r="AC59" s="121">
        <f t="shared" si="3"/>
        <v>-3.1503799999998972E-3</v>
      </c>
      <c r="AD59" s="121">
        <f t="shared" si="22"/>
        <v>99.607747181791794</v>
      </c>
    </row>
    <row r="60" spans="1:203" s="143" customFormat="1" ht="18" customHeight="1">
      <c r="B60" s="133" t="s">
        <v>68</v>
      </c>
      <c r="C60" s="125">
        <f>+[1]DGII!P60</f>
        <v>0</v>
      </c>
      <c r="D60" s="125">
        <f>+[1]DGII!Q60</f>
        <v>0</v>
      </c>
      <c r="E60" s="125">
        <f>+[1]DGII!R60</f>
        <v>0</v>
      </c>
      <c r="F60" s="125">
        <f>+[1]DGII!S60</f>
        <v>0</v>
      </c>
      <c r="G60" s="125">
        <f>+[1]DGII!T60</f>
        <v>0.4</v>
      </c>
      <c r="H60" s="125">
        <f>+[1]DGII!U60</f>
        <v>0</v>
      </c>
      <c r="I60" s="125">
        <f>+[1]DGII!V60</f>
        <v>0</v>
      </c>
      <c r="J60" s="125">
        <f>+[1]DGII!W60</f>
        <v>0</v>
      </c>
      <c r="K60" s="125">
        <f>+[1]DGII!X60</f>
        <v>0</v>
      </c>
      <c r="L60" s="125">
        <f>+[1]DGII!Y60</f>
        <v>0</v>
      </c>
      <c r="M60" s="125">
        <f>+[1]DGII!Z60</f>
        <v>0</v>
      </c>
      <c r="N60" s="125">
        <f>+[1]DGII!AA60</f>
        <v>0</v>
      </c>
      <c r="O60" s="126">
        <f>SUM(C60:N60)</f>
        <v>0.4</v>
      </c>
      <c r="P60" s="125">
        <v>0</v>
      </c>
      <c r="Q60" s="125">
        <v>0</v>
      </c>
      <c r="R60" s="125">
        <v>0</v>
      </c>
      <c r="S60" s="125">
        <v>0</v>
      </c>
      <c r="T60" s="125">
        <v>0.44159935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125">
        <v>0</v>
      </c>
      <c r="AB60" s="128">
        <f>SUM(P60:AA60)</f>
        <v>0.44159935</v>
      </c>
      <c r="AC60" s="128">
        <f t="shared" si="3"/>
        <v>-4.1599349999999979E-2</v>
      </c>
      <c r="AD60" s="144">
        <v>0</v>
      </c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 t="s">
        <v>91</v>
      </c>
      <c r="BA60" s="43" t="s">
        <v>91</v>
      </c>
      <c r="BB60" s="43" t="s">
        <v>91</v>
      </c>
      <c r="BC60" s="43" t="s">
        <v>91</v>
      </c>
      <c r="BD60" s="43" t="s">
        <v>91</v>
      </c>
      <c r="BE60" s="43" t="s">
        <v>91</v>
      </c>
      <c r="BF60" s="43" t="s">
        <v>91</v>
      </c>
      <c r="BG60" s="43" t="s">
        <v>91</v>
      </c>
      <c r="BH60" s="43" t="s">
        <v>91</v>
      </c>
      <c r="BI60" s="43" t="s">
        <v>91</v>
      </c>
      <c r="BJ60" s="43" t="s">
        <v>91</v>
      </c>
      <c r="BK60" s="43" t="s">
        <v>91</v>
      </c>
      <c r="BL60" s="43" t="s">
        <v>91</v>
      </c>
      <c r="BM60" s="43" t="s">
        <v>91</v>
      </c>
      <c r="BN60" s="43" t="s">
        <v>91</v>
      </c>
      <c r="BO60" s="43" t="s">
        <v>91</v>
      </c>
      <c r="BP60" s="43" t="s">
        <v>91</v>
      </c>
      <c r="BQ60" s="43" t="s">
        <v>91</v>
      </c>
      <c r="BR60" s="43" t="s">
        <v>91</v>
      </c>
      <c r="BS60" s="43" t="s">
        <v>91</v>
      </c>
      <c r="BT60" s="43" t="s">
        <v>91</v>
      </c>
      <c r="BU60" s="43" t="s">
        <v>91</v>
      </c>
      <c r="BV60" s="43" t="s">
        <v>91</v>
      </c>
      <c r="BW60" s="43" t="s">
        <v>91</v>
      </c>
      <c r="BX60" s="43" t="s">
        <v>91</v>
      </c>
      <c r="BY60" s="43" t="s">
        <v>91</v>
      </c>
      <c r="BZ60" s="43" t="s">
        <v>91</v>
      </c>
      <c r="CA60" s="43" t="s">
        <v>91</v>
      </c>
      <c r="CB60" s="43" t="s">
        <v>91</v>
      </c>
      <c r="CC60" s="43" t="s">
        <v>91</v>
      </c>
      <c r="CD60" s="43" t="s">
        <v>91</v>
      </c>
      <c r="CE60" s="43" t="s">
        <v>91</v>
      </c>
      <c r="CF60" s="43" t="s">
        <v>91</v>
      </c>
      <c r="CG60" s="43" t="s">
        <v>91</v>
      </c>
      <c r="CH60" s="43" t="s">
        <v>91</v>
      </c>
      <c r="CI60" s="43" t="s">
        <v>91</v>
      </c>
      <c r="CJ60" s="43" t="s">
        <v>91</v>
      </c>
      <c r="CK60" s="43" t="s">
        <v>91</v>
      </c>
      <c r="CL60" s="43" t="s">
        <v>91</v>
      </c>
      <c r="CM60" s="43" t="s">
        <v>91</v>
      </c>
      <c r="CN60" s="43" t="s">
        <v>91</v>
      </c>
      <c r="CO60" s="43" t="s">
        <v>91</v>
      </c>
      <c r="CP60" s="43" t="s">
        <v>91</v>
      </c>
      <c r="CQ60" s="43" t="s">
        <v>91</v>
      </c>
      <c r="CR60" s="43" t="s">
        <v>91</v>
      </c>
      <c r="CS60" s="43" t="s">
        <v>91</v>
      </c>
      <c r="CT60" s="43" t="s">
        <v>91</v>
      </c>
      <c r="CU60" s="43" t="s">
        <v>91</v>
      </c>
      <c r="CV60" s="43" t="s">
        <v>91</v>
      </c>
      <c r="CW60" s="43" t="s">
        <v>91</v>
      </c>
      <c r="CX60" s="43" t="s">
        <v>91</v>
      </c>
      <c r="CY60" s="43" t="s">
        <v>91</v>
      </c>
      <c r="CZ60" s="43" t="s">
        <v>91</v>
      </c>
      <c r="DA60" s="43" t="s">
        <v>91</v>
      </c>
      <c r="DB60" s="43" t="s">
        <v>91</v>
      </c>
      <c r="DC60" s="43" t="s">
        <v>91</v>
      </c>
      <c r="DD60" s="43" t="s">
        <v>91</v>
      </c>
      <c r="DE60" s="43" t="s">
        <v>91</v>
      </c>
      <c r="DF60" s="43" t="s">
        <v>91</v>
      </c>
      <c r="DG60" s="43" t="s">
        <v>91</v>
      </c>
      <c r="DH60" s="43" t="s">
        <v>91</v>
      </c>
      <c r="DI60" s="43" t="s">
        <v>91</v>
      </c>
      <c r="DJ60" s="43" t="s">
        <v>91</v>
      </c>
      <c r="DK60" s="43" t="s">
        <v>91</v>
      </c>
      <c r="DL60" s="43" t="s">
        <v>91</v>
      </c>
      <c r="DM60" s="43" t="s">
        <v>91</v>
      </c>
      <c r="DN60" s="43" t="s">
        <v>91</v>
      </c>
      <c r="DO60" s="43" t="s">
        <v>91</v>
      </c>
      <c r="DP60" s="43" t="s">
        <v>91</v>
      </c>
      <c r="DQ60" s="43" t="s">
        <v>91</v>
      </c>
      <c r="DR60" s="43" t="s">
        <v>91</v>
      </c>
      <c r="DS60" s="43" t="s">
        <v>91</v>
      </c>
      <c r="DT60" s="43" t="s">
        <v>91</v>
      </c>
      <c r="DU60" s="43" t="s">
        <v>91</v>
      </c>
      <c r="DV60" s="43" t="s">
        <v>91</v>
      </c>
      <c r="DW60" s="43" t="s">
        <v>91</v>
      </c>
      <c r="DX60" s="43" t="s">
        <v>91</v>
      </c>
      <c r="DY60" s="43" t="s">
        <v>91</v>
      </c>
      <c r="DZ60" s="43" t="s">
        <v>91</v>
      </c>
      <c r="EA60" s="43" t="s">
        <v>91</v>
      </c>
      <c r="EB60" s="43" t="s">
        <v>91</v>
      </c>
      <c r="EC60" s="43" t="s">
        <v>91</v>
      </c>
      <c r="ED60" s="43" t="s">
        <v>91</v>
      </c>
      <c r="EE60" s="43" t="s">
        <v>91</v>
      </c>
      <c r="EF60" s="43" t="s">
        <v>91</v>
      </c>
      <c r="EG60" s="43" t="s">
        <v>91</v>
      </c>
      <c r="EH60" s="43" t="s">
        <v>91</v>
      </c>
      <c r="EI60" s="43" t="s">
        <v>91</v>
      </c>
      <c r="EJ60" s="43" t="s">
        <v>91</v>
      </c>
      <c r="EK60" s="43" t="s">
        <v>91</v>
      </c>
      <c r="EL60" s="43" t="s">
        <v>91</v>
      </c>
      <c r="EM60" s="43" t="s">
        <v>91</v>
      </c>
      <c r="EN60" s="43" t="s">
        <v>91</v>
      </c>
      <c r="EO60" s="43" t="s">
        <v>91</v>
      </c>
      <c r="EP60" s="43" t="s">
        <v>91</v>
      </c>
      <c r="EQ60" s="43" t="s">
        <v>91</v>
      </c>
      <c r="ER60" s="43" t="s">
        <v>91</v>
      </c>
      <c r="ES60" s="43" t="s">
        <v>91</v>
      </c>
      <c r="ET60" s="43" t="s">
        <v>91</v>
      </c>
      <c r="EU60" s="43" t="s">
        <v>91</v>
      </c>
      <c r="EV60" s="43" t="s">
        <v>91</v>
      </c>
      <c r="EW60" s="43" t="s">
        <v>91</v>
      </c>
      <c r="EX60" s="43" t="s">
        <v>91</v>
      </c>
      <c r="EY60" s="43" t="s">
        <v>91</v>
      </c>
      <c r="EZ60" s="43" t="s">
        <v>91</v>
      </c>
      <c r="FA60" s="43" t="s">
        <v>91</v>
      </c>
      <c r="FB60" s="43" t="s">
        <v>91</v>
      </c>
      <c r="FC60" s="43" t="s">
        <v>91</v>
      </c>
      <c r="FD60" s="43" t="s">
        <v>91</v>
      </c>
      <c r="FE60" s="43" t="s">
        <v>91</v>
      </c>
      <c r="FF60" s="43" t="s">
        <v>91</v>
      </c>
      <c r="FG60" s="43" t="s">
        <v>91</v>
      </c>
      <c r="FH60" s="43" t="s">
        <v>91</v>
      </c>
      <c r="FI60" s="43" t="s">
        <v>91</v>
      </c>
      <c r="FJ60" s="43" t="s">
        <v>91</v>
      </c>
      <c r="FK60" s="43" t="s">
        <v>91</v>
      </c>
      <c r="FL60" s="43" t="s">
        <v>91</v>
      </c>
      <c r="FM60" s="43" t="s">
        <v>91</v>
      </c>
      <c r="FN60" s="43" t="s">
        <v>91</v>
      </c>
      <c r="FO60" s="43" t="s">
        <v>91</v>
      </c>
      <c r="FP60" s="43" t="s">
        <v>91</v>
      </c>
      <c r="FQ60" s="43" t="s">
        <v>91</v>
      </c>
      <c r="FR60" s="43" t="s">
        <v>91</v>
      </c>
      <c r="FS60" s="43" t="s">
        <v>91</v>
      </c>
      <c r="FT60" s="43" t="s">
        <v>91</v>
      </c>
      <c r="FU60" s="43" t="s">
        <v>91</v>
      </c>
      <c r="FV60" s="43" t="s">
        <v>91</v>
      </c>
      <c r="FW60" s="43" t="s">
        <v>91</v>
      </c>
      <c r="FX60" s="43" t="s">
        <v>91</v>
      </c>
      <c r="FY60" s="43" t="s">
        <v>91</v>
      </c>
      <c r="FZ60" s="43" t="s">
        <v>91</v>
      </c>
      <c r="GA60" s="43" t="s">
        <v>91</v>
      </c>
      <c r="GB60" s="43" t="s">
        <v>91</v>
      </c>
      <c r="GC60" s="43" t="s">
        <v>91</v>
      </c>
      <c r="GD60" s="43" t="s">
        <v>91</v>
      </c>
      <c r="GE60" s="43" t="s">
        <v>91</v>
      </c>
      <c r="GF60" s="43" t="s">
        <v>91</v>
      </c>
      <c r="GG60" s="43" t="s">
        <v>91</v>
      </c>
      <c r="GH60" s="43" t="s">
        <v>91</v>
      </c>
      <c r="GI60" s="43" t="s">
        <v>91</v>
      </c>
      <c r="GJ60" s="43" t="s">
        <v>91</v>
      </c>
      <c r="GK60" s="43" t="s">
        <v>91</v>
      </c>
      <c r="GL60" s="43" t="s">
        <v>91</v>
      </c>
      <c r="GM60" s="43" t="s">
        <v>91</v>
      </c>
      <c r="GN60" s="43" t="s">
        <v>91</v>
      </c>
      <c r="GO60" s="43" t="s">
        <v>91</v>
      </c>
      <c r="GP60" s="43" t="s">
        <v>91</v>
      </c>
      <c r="GQ60" s="43" t="s">
        <v>91</v>
      </c>
      <c r="GR60" s="43" t="s">
        <v>91</v>
      </c>
      <c r="GS60" s="43" t="s">
        <v>91</v>
      </c>
      <c r="GT60" s="43" t="s">
        <v>91</v>
      </c>
      <c r="GU60" s="43" t="s">
        <v>91</v>
      </c>
    </row>
    <row r="61" spans="1:203" ht="18" customHeight="1">
      <c r="B61" s="133" t="s">
        <v>35</v>
      </c>
      <c r="C61" s="125">
        <f>+[1]DGII!P61</f>
        <v>0</v>
      </c>
      <c r="D61" s="125">
        <f>+[1]DGII!Q61</f>
        <v>0.1</v>
      </c>
      <c r="E61" s="125">
        <f>+[1]DGII!R61</f>
        <v>0</v>
      </c>
      <c r="F61" s="125">
        <f>+[1]DGII!S61</f>
        <v>0</v>
      </c>
      <c r="G61" s="125">
        <f>+[1]DGII!T61</f>
        <v>0.3</v>
      </c>
      <c r="H61" s="125">
        <f>+[1]DGII!U61</f>
        <v>0</v>
      </c>
      <c r="I61" s="125">
        <f>+[1]DGII!V61</f>
        <v>0</v>
      </c>
      <c r="J61" s="125">
        <f>+[1]DGII!W61</f>
        <v>0</v>
      </c>
      <c r="K61" s="125">
        <f>+[1]DGII!X61</f>
        <v>0</v>
      </c>
      <c r="L61" s="125">
        <f>+[1]DGII!Y61</f>
        <v>0</v>
      </c>
      <c r="M61" s="125">
        <f>+[1]DGII!Z61</f>
        <v>0</v>
      </c>
      <c r="N61" s="125">
        <f>+[1]DGII!AA61</f>
        <v>0</v>
      </c>
      <c r="O61" s="126">
        <f>SUM(C61:N61)</f>
        <v>0.4</v>
      </c>
      <c r="P61" s="125">
        <v>2.0272249999999999E-2</v>
      </c>
      <c r="Q61" s="125">
        <v>4.6295659999999995E-2</v>
      </c>
      <c r="R61" s="125">
        <v>1.070016E-2</v>
      </c>
      <c r="S61" s="125">
        <v>1.9926200000000001E-3</v>
      </c>
      <c r="T61" s="125">
        <v>0.23650880999999996</v>
      </c>
      <c r="U61" s="125">
        <v>1.4462579999999999E-2</v>
      </c>
      <c r="V61" s="125">
        <v>1.1049499999999999E-3</v>
      </c>
      <c r="W61" s="125">
        <v>1.5107000000000001E-2</v>
      </c>
      <c r="X61" s="125">
        <v>1.5107000000000001E-2</v>
      </c>
      <c r="Y61" s="125">
        <v>0</v>
      </c>
      <c r="Z61" s="125">
        <v>0</v>
      </c>
      <c r="AA61" s="125">
        <v>0</v>
      </c>
      <c r="AB61" s="128">
        <f>SUM(P61:AA61)</f>
        <v>0.36155102999999988</v>
      </c>
      <c r="AC61" s="128">
        <f t="shared" si="3"/>
        <v>3.8448970000000138E-2</v>
      </c>
      <c r="AD61" s="129">
        <f t="shared" si="22"/>
        <v>110.63445179508966</v>
      </c>
    </row>
    <row r="62" spans="1:203" ht="18" customHeight="1">
      <c r="B62" s="139" t="s">
        <v>69</v>
      </c>
      <c r="C62" s="119">
        <f>+[1]DGII!P62</f>
        <v>7.1</v>
      </c>
      <c r="D62" s="119">
        <f>+[1]DGII!Q62</f>
        <v>9.6</v>
      </c>
      <c r="E62" s="119">
        <f>+[1]DGII!R62</f>
        <v>24.2</v>
      </c>
      <c r="F62" s="119">
        <f>+[1]DGII!S62</f>
        <v>24</v>
      </c>
      <c r="G62" s="119">
        <f>+[1]DGII!T62</f>
        <v>20.9</v>
      </c>
      <c r="H62" s="119">
        <f>+[1]DGII!U62</f>
        <v>16.100000000000001</v>
      </c>
      <c r="I62" s="119">
        <f>+[1]DGII!V62</f>
        <v>20.6</v>
      </c>
      <c r="J62" s="119">
        <f>+[1]DGII!W62</f>
        <v>41.3</v>
      </c>
      <c r="K62" s="119">
        <f>+[1]DGII!X62</f>
        <v>35.9</v>
      </c>
      <c r="L62" s="119">
        <f>+[1]DGII!Y62</f>
        <v>54.7</v>
      </c>
      <c r="M62" s="119">
        <f>+[1]DGII!Z62</f>
        <v>65.7</v>
      </c>
      <c r="N62" s="119">
        <f>+[1]DGII!AA62</f>
        <v>161.9</v>
      </c>
      <c r="O62" s="123">
        <f>SUM(C62:N62)</f>
        <v>482</v>
      </c>
      <c r="P62" s="119">
        <v>7.0541728099999998</v>
      </c>
      <c r="Q62" s="119">
        <v>9.6063723400000001</v>
      </c>
      <c r="R62" s="119">
        <v>24.134879309999999</v>
      </c>
      <c r="S62" s="119">
        <v>23.995183090000001</v>
      </c>
      <c r="T62" s="119">
        <v>20.876493480000001</v>
      </c>
      <c r="U62" s="119">
        <v>16.102738909999999</v>
      </c>
      <c r="V62" s="119">
        <v>20.59916862</v>
      </c>
      <c r="W62" s="119">
        <v>26.862379478279102</v>
      </c>
      <c r="X62" s="119">
        <v>30.077693888437281</v>
      </c>
      <c r="Y62" s="119">
        <v>31.995746860660113</v>
      </c>
      <c r="Z62" s="119">
        <v>26.890666928615442</v>
      </c>
      <c r="AA62" s="119">
        <v>31.718088603280641</v>
      </c>
      <c r="AB62" s="121">
        <f>SUM(P62:AA62)</f>
        <v>269.91358431927256</v>
      </c>
      <c r="AC62" s="121">
        <f t="shared" si="3"/>
        <v>212.08641568072744</v>
      </c>
      <c r="AD62" s="122">
        <f t="shared" si="22"/>
        <v>178.57567310501011</v>
      </c>
    </row>
    <row r="63" spans="1:203" ht="18" customHeight="1">
      <c r="B63" s="139" t="s">
        <v>70</v>
      </c>
      <c r="C63" s="119">
        <f>+[1]DGII!P63</f>
        <v>750.4</v>
      </c>
      <c r="D63" s="119">
        <f>+[1]DGII!Q63</f>
        <v>742.1</v>
      </c>
      <c r="E63" s="119">
        <f>+[1]DGII!R63</f>
        <v>918.80000000000007</v>
      </c>
      <c r="F63" s="119">
        <f>+[1]DGII!S63</f>
        <v>897.5</v>
      </c>
      <c r="G63" s="119">
        <f>+[1]DGII!T63</f>
        <v>668.9</v>
      </c>
      <c r="H63" s="119">
        <f>+[1]DGII!U63</f>
        <v>951.3</v>
      </c>
      <c r="I63" s="119">
        <f>+[1]DGII!V63</f>
        <v>695.7</v>
      </c>
      <c r="J63" s="119">
        <f>+[1]DGII!W63</f>
        <v>885.80000000000007</v>
      </c>
      <c r="K63" s="119">
        <f>+[1]DGII!X63</f>
        <v>764.7</v>
      </c>
      <c r="L63" s="119">
        <f>+[1]DGII!Y63</f>
        <v>756.4</v>
      </c>
      <c r="M63" s="119">
        <f>+[1]DGII!Z63</f>
        <v>1194.3</v>
      </c>
      <c r="N63" s="119">
        <f>+[1]DGII!AA63</f>
        <v>4166.6000000000004</v>
      </c>
      <c r="O63" s="123">
        <f>SUM(C63:N63)</f>
        <v>13392.5</v>
      </c>
      <c r="P63" s="120">
        <v>750.40905089000012</v>
      </c>
      <c r="Q63" s="120">
        <v>742.09831626999994</v>
      </c>
      <c r="R63" s="120">
        <v>918.74067180000009</v>
      </c>
      <c r="S63" s="120">
        <v>897.48614282999995</v>
      </c>
      <c r="T63" s="120">
        <v>668.92244259999995</v>
      </c>
      <c r="U63" s="120">
        <v>951.24463422999997</v>
      </c>
      <c r="V63" s="120">
        <v>695.65236994000009</v>
      </c>
      <c r="W63" s="120">
        <v>911.78876180851512</v>
      </c>
      <c r="X63" s="120">
        <v>783.22264611070159</v>
      </c>
      <c r="Y63" s="120">
        <v>774.12296620554912</v>
      </c>
      <c r="Z63" s="120">
        <v>935.00053886337685</v>
      </c>
      <c r="AA63" s="120">
        <v>830.0567247856668</v>
      </c>
      <c r="AB63" s="121">
        <f>SUM(P63:AA63)</f>
        <v>9858.7452663338117</v>
      </c>
      <c r="AC63" s="121">
        <f t="shared" si="3"/>
        <v>3533.7547336661883</v>
      </c>
      <c r="AD63" s="122">
        <f t="shared" si="22"/>
        <v>135.84385880963421</v>
      </c>
    </row>
    <row r="64" spans="1:203" ht="18" customHeight="1">
      <c r="B64" s="135" t="s">
        <v>92</v>
      </c>
      <c r="C64" s="125">
        <f>+[1]DGII!P64</f>
        <v>745.1</v>
      </c>
      <c r="D64" s="125">
        <f>+[1]DGII!Q64</f>
        <v>737.5</v>
      </c>
      <c r="E64" s="125">
        <f>+[1]DGII!R64</f>
        <v>913.2</v>
      </c>
      <c r="F64" s="125">
        <f>+[1]DGII!S64</f>
        <v>726.3</v>
      </c>
      <c r="G64" s="125">
        <f>+[1]DGII!T64</f>
        <v>661.8</v>
      </c>
      <c r="H64" s="125">
        <f>+[1]DGII!U64</f>
        <v>946.5</v>
      </c>
      <c r="I64" s="125">
        <f>+[1]DGII!V64</f>
        <v>691.5</v>
      </c>
      <c r="J64" s="125">
        <f>+[1]DGII!W64</f>
        <v>881.6</v>
      </c>
      <c r="K64" s="125">
        <f>+[1]DGII!X64</f>
        <v>760.5</v>
      </c>
      <c r="L64" s="125">
        <f>+[1]DGII!Y64</f>
        <v>753.8</v>
      </c>
      <c r="M64" s="125">
        <f>+[1]DGII!Z64</f>
        <v>879.9</v>
      </c>
      <c r="N64" s="125">
        <f>+[1]DGII!AA64</f>
        <v>829.7</v>
      </c>
      <c r="O64" s="126">
        <f>SUM(C64:N64)</f>
        <v>9527.4000000000015</v>
      </c>
      <c r="P64" s="131">
        <v>745.1194343200001</v>
      </c>
      <c r="Q64" s="131">
        <v>737.50203071999999</v>
      </c>
      <c r="R64" s="131">
        <v>913.19914610000001</v>
      </c>
      <c r="S64" s="131">
        <v>726.31848905999993</v>
      </c>
      <c r="T64" s="131">
        <v>661.78092930999992</v>
      </c>
      <c r="U64" s="131">
        <v>946.48678333000009</v>
      </c>
      <c r="V64" s="131">
        <v>691.46415860000002</v>
      </c>
      <c r="W64" s="131">
        <v>904.20362004043056</v>
      </c>
      <c r="X64" s="131">
        <v>779.13999960319234</v>
      </c>
      <c r="Y64" s="131">
        <v>769.37697774761398</v>
      </c>
      <c r="Z64" s="131">
        <v>928.98124854210232</v>
      </c>
      <c r="AA64" s="131">
        <v>823.89638681284987</v>
      </c>
      <c r="AB64" s="128">
        <f>SUM(P64:AA64)</f>
        <v>9627.469204186189</v>
      </c>
      <c r="AC64" s="128">
        <f t="shared" si="3"/>
        <v>-100.06920418618756</v>
      </c>
      <c r="AD64" s="129">
        <f t="shared" si="22"/>
        <v>98.960586608340691</v>
      </c>
    </row>
    <row r="65" spans="2:30" ht="21.75" customHeight="1" thickBot="1">
      <c r="B65" s="145" t="s">
        <v>72</v>
      </c>
      <c r="C65" s="146">
        <f>++C9</f>
        <v>65716.5</v>
      </c>
      <c r="D65" s="146">
        <f t="shared" ref="D65:T65" si="26">++D9</f>
        <v>52816.4</v>
      </c>
      <c r="E65" s="146">
        <f t="shared" si="26"/>
        <v>60596.4</v>
      </c>
      <c r="F65" s="146">
        <f t="shared" si="26"/>
        <v>74290.8</v>
      </c>
      <c r="G65" s="146">
        <f t="shared" si="26"/>
        <v>68628.2</v>
      </c>
      <c r="H65" s="146">
        <f t="shared" si="26"/>
        <v>70971.899999999994</v>
      </c>
      <c r="I65" s="146">
        <f t="shared" si="26"/>
        <v>72338.900000000009</v>
      </c>
      <c r="J65" s="146">
        <f t="shared" si="26"/>
        <v>57335.1</v>
      </c>
      <c r="K65" s="146">
        <f t="shared" si="26"/>
        <v>58946.899999999994</v>
      </c>
      <c r="L65" s="146">
        <f t="shared" si="26"/>
        <v>59238.499999999993</v>
      </c>
      <c r="M65" s="146">
        <f t="shared" si="26"/>
        <v>61006.100000000006</v>
      </c>
      <c r="N65" s="146">
        <f t="shared" si="26"/>
        <v>65022.299999999988</v>
      </c>
      <c r="O65" s="146">
        <f t="shared" si="26"/>
        <v>766908.00000000012</v>
      </c>
      <c r="P65" s="146">
        <f t="shared" si="26"/>
        <v>65716.508758039985</v>
      </c>
      <c r="Q65" s="146">
        <f t="shared" si="26"/>
        <v>52816.339452160006</v>
      </c>
      <c r="R65" s="146">
        <f t="shared" si="26"/>
        <v>60596.352770509991</v>
      </c>
      <c r="S65" s="146">
        <f t="shared" si="26"/>
        <v>74290.826438689983</v>
      </c>
      <c r="T65" s="146">
        <f t="shared" si="26"/>
        <v>68627.820284970003</v>
      </c>
      <c r="U65" s="146">
        <f>++U9</f>
        <v>70971.195002209992</v>
      </c>
      <c r="V65" s="146">
        <f>++V9</f>
        <v>72338.583635800009</v>
      </c>
      <c r="W65" s="146">
        <f t="shared" ref="W65:Y65" si="27">++W9</f>
        <v>56667.577510738331</v>
      </c>
      <c r="X65" s="146">
        <f t="shared" si="27"/>
        <v>58567.809183763064</v>
      </c>
      <c r="Y65" s="146">
        <f t="shared" si="27"/>
        <v>58138.110268538141</v>
      </c>
      <c r="Z65" s="146">
        <f>+Z9</f>
        <v>59927.982429429678</v>
      </c>
      <c r="AA65" s="146">
        <f>+AA9</f>
        <v>65797.104444515804</v>
      </c>
      <c r="AB65" s="146">
        <f>++AB9</f>
        <v>764456.21017936501</v>
      </c>
      <c r="AC65" s="146">
        <f t="shared" si="3"/>
        <v>2451.7898206351092</v>
      </c>
      <c r="AD65" s="147">
        <f t="shared" si="22"/>
        <v>100.32072338323471</v>
      </c>
    </row>
    <row r="66" spans="2:30" ht="18" customHeight="1" thickTop="1">
      <c r="B66" s="56" t="s">
        <v>79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50"/>
    </row>
    <row r="67" spans="2:30">
      <c r="B67" s="151" t="s">
        <v>80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3"/>
      <c r="W67" s="153"/>
      <c r="X67" s="153"/>
      <c r="Y67" s="153"/>
      <c r="Z67" s="153"/>
      <c r="AA67" s="153"/>
      <c r="AB67" s="152"/>
      <c r="AC67" s="154"/>
      <c r="AD67" s="155"/>
    </row>
    <row r="68" spans="2:30" ht="12.75" customHeight="1">
      <c r="B68" s="156" t="s">
        <v>81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7"/>
    </row>
    <row r="69" spans="2:30" ht="12" customHeight="1">
      <c r="B69" s="156" t="s">
        <v>82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9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</row>
    <row r="70" spans="2:30">
      <c r="B70" s="156" t="s">
        <v>83</v>
      </c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</row>
    <row r="71" spans="2:30">
      <c r="B71" s="160" t="s">
        <v>84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</row>
    <row r="72" spans="2:30">
      <c r="B72" s="161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</row>
    <row r="73" spans="2:30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</row>
    <row r="74" spans="2:30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</row>
    <row r="75" spans="2:30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</row>
    <row r="76" spans="2:30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</row>
    <row r="77" spans="2:30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</row>
    <row r="78" spans="2:30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2:30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</row>
    <row r="80" spans="2:30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</row>
    <row r="81" spans="2:30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</row>
    <row r="82" spans="2:30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</row>
    <row r="83" spans="2:30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</row>
    <row r="84" spans="2:30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</row>
    <row r="85" spans="2:30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2:30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</row>
    <row r="87" spans="2:30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</row>
    <row r="88" spans="2:30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</row>
    <row r="89" spans="2:30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</row>
    <row r="90" spans="2:30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</row>
    <row r="91" spans="2:30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</row>
    <row r="92" spans="2:30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</row>
    <row r="93" spans="2:30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</row>
    <row r="94" spans="2:30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spans="2:30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</row>
    <row r="96" spans="2:30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</row>
    <row r="97" spans="2:30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</row>
    <row r="98" spans="2:30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</row>
    <row r="99" spans="2:30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</row>
    <row r="100" spans="2:30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</row>
    <row r="101" spans="2:30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2:30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2:30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</row>
    <row r="104" spans="2:30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2:30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2:30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</row>
    <row r="107" spans="2:30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</row>
    <row r="108" spans="2:30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</row>
    <row r="109" spans="2:30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2:30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</row>
    <row r="111" spans="2:30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</row>
    <row r="112" spans="2:30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</row>
    <row r="113" spans="2:30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</row>
    <row r="114" spans="2:30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2:30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2:30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2:30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2:30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2:30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2:30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2:30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2:30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</row>
    <row r="123" spans="2:30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2:30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</row>
    <row r="125" spans="2:30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2:30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2:30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2:30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2:30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2:30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2:30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2:30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2:30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2:30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</row>
    <row r="135" spans="2:30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</row>
    <row r="136" spans="2:30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</row>
    <row r="137" spans="2:30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spans="2:30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spans="2:30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spans="2:30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spans="2:30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spans="2:30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</row>
    <row r="143" spans="2:30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</row>
    <row r="144" spans="2:30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</row>
    <row r="145" spans="2:30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</row>
    <row r="146" spans="2:30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</row>
    <row r="147" spans="2:30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</row>
    <row r="148" spans="2:30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</row>
    <row r="149" spans="2:30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</row>
    <row r="150" spans="2:30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spans="2:30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  <row r="152" spans="2:30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</row>
    <row r="153" spans="2:30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</row>
    <row r="154" spans="2:30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</row>
    <row r="155" spans="2:30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</row>
    <row r="156" spans="2:30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</row>
    <row r="157" spans="2:30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</row>
    <row r="158" spans="2:30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</row>
    <row r="159" spans="2:30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</row>
    <row r="160" spans="2:30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</row>
    <row r="161" spans="2:30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</row>
    <row r="162" spans="2:30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</row>
    <row r="163" spans="2:30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</row>
    <row r="164" spans="2:30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</row>
    <row r="165" spans="2:30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</row>
    <row r="166" spans="2:30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</row>
    <row r="167" spans="2:30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</row>
    <row r="168" spans="2:30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</row>
    <row r="169" spans="2:30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</row>
    <row r="170" spans="2:30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</row>
    <row r="171" spans="2:30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</row>
    <row r="172" spans="2:30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</row>
    <row r="173" spans="2:30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</row>
    <row r="174" spans="2:30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</row>
    <row r="175" spans="2:30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</row>
    <row r="176" spans="2:30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</row>
    <row r="177" spans="2:30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</row>
    <row r="178" spans="2:30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</row>
    <row r="179" spans="2:30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</row>
    <row r="180" spans="2:30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</row>
    <row r="181" spans="2:30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</row>
    <row r="182" spans="2:30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</row>
    <row r="183" spans="2:30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</row>
    <row r="184" spans="2:30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</row>
    <row r="185" spans="2:30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</row>
    <row r="186" spans="2:30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</row>
    <row r="187" spans="2:30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</row>
    <row r="188" spans="2:30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</row>
    <row r="189" spans="2:30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</row>
    <row r="190" spans="2:30" ht="14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</row>
    <row r="191" spans="2:30" ht="14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</row>
    <row r="192" spans="2:30" ht="14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</row>
    <row r="193" spans="2:30" ht="14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</row>
    <row r="194" spans="2:30" ht="14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</row>
    <row r="195" spans="2:30" ht="14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</row>
    <row r="196" spans="2:30" ht="14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</row>
    <row r="197" spans="2:30" ht="14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</row>
    <row r="198" spans="2:30" ht="14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</row>
    <row r="199" spans="2:30" ht="14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</row>
    <row r="200" spans="2:30" ht="14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</row>
    <row r="201" spans="2:30" ht="14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</row>
    <row r="202" spans="2:30" ht="14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</row>
    <row r="203" spans="2:30" ht="14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</row>
    <row r="204" spans="2:30" ht="14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</row>
    <row r="205" spans="2:30" ht="14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</row>
    <row r="206" spans="2:30" ht="14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</row>
    <row r="207" spans="2:30" ht="14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</row>
    <row r="208" spans="2:30" ht="14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</row>
    <row r="209" spans="2:30" ht="14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</row>
    <row r="210" spans="2:30" ht="14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</row>
    <row r="211" spans="2:30" ht="14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</row>
    <row r="212" spans="2:30" ht="14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</row>
    <row r="213" spans="2:30" ht="14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</row>
    <row r="214" spans="2:30" ht="14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</row>
    <row r="215" spans="2:30" ht="14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</row>
    <row r="216" spans="2:30" ht="14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</row>
    <row r="217" spans="2:30" ht="14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</row>
    <row r="218" spans="2:30" ht="14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</row>
    <row r="219" spans="2:30" ht="14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</row>
    <row r="220" spans="2:30" ht="14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</row>
    <row r="221" spans="2:30" ht="14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</row>
    <row r="222" spans="2:30" ht="14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</row>
    <row r="223" spans="2:30" ht="14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</row>
    <row r="224" spans="2:30" ht="14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</row>
    <row r="225" spans="2:30" ht="14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</row>
    <row r="226" spans="2:30" ht="14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</row>
    <row r="227" spans="2:30" ht="14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</row>
    <row r="228" spans="2:30" ht="14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</row>
    <row r="229" spans="2:30" ht="14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</row>
    <row r="230" spans="2:30" ht="14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</row>
    <row r="231" spans="2:30" ht="14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</row>
    <row r="232" spans="2:30" ht="14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</row>
    <row r="233" spans="2:30" ht="14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</row>
    <row r="234" spans="2:30" ht="14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</row>
    <row r="235" spans="2:30" ht="14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</row>
    <row r="236" spans="2:30" ht="14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</row>
    <row r="237" spans="2:30" ht="14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</row>
    <row r="238" spans="2:30" ht="14.25"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</row>
    <row r="239" spans="2:30" ht="14.25"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</row>
    <row r="240" spans="2:30" ht="14.25"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</row>
    <row r="241" spans="2:30" ht="14.25"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</row>
    <row r="242" spans="2:30" ht="14.25"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</row>
    <row r="243" spans="2:30" ht="14.25"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</row>
    <row r="244" spans="2:30"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</row>
    <row r="245" spans="2:30"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</row>
    <row r="246" spans="2:30"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</row>
    <row r="247" spans="2:30"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</row>
    <row r="248" spans="2:30"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</row>
    <row r="249" spans="2:30"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</row>
    <row r="250" spans="2:30"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</row>
    <row r="251" spans="2:30"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</row>
    <row r="252" spans="2:30"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</row>
    <row r="253" spans="2:30"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</row>
    <row r="254" spans="2:30"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</row>
    <row r="255" spans="2:30"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</row>
    <row r="256" spans="2:30"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</row>
    <row r="257" spans="16:30"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</row>
    <row r="258" spans="16:30"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</row>
    <row r="259" spans="16:30"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</row>
    <row r="260" spans="16:30"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</row>
    <row r="261" spans="16:30"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</row>
    <row r="262" spans="16:30"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</row>
    <row r="263" spans="16:30"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</row>
    <row r="264" spans="16:30"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</row>
    <row r="265" spans="16:30"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</row>
    <row r="266" spans="16:30"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</row>
    <row r="267" spans="16:30"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</row>
    <row r="268" spans="16:30"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</row>
    <row r="269" spans="16:30"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</row>
    <row r="270" spans="16:30"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</row>
    <row r="271" spans="16:30"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</row>
    <row r="272" spans="16:30"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</row>
    <row r="273" spans="16:30"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</row>
    <row r="274" spans="16:30"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</row>
    <row r="275" spans="16:30"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</row>
    <row r="276" spans="16:30"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</row>
    <row r="277" spans="16:30"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</row>
    <row r="278" spans="16:30"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</row>
    <row r="279" spans="16:30"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</row>
    <row r="280" spans="16:30"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</row>
    <row r="281" spans="16:30"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</row>
    <row r="282" spans="16:30"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</row>
    <row r="283" spans="16:30"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</row>
    <row r="284" spans="16:30"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</row>
    <row r="285" spans="16:30"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</row>
    <row r="286" spans="16:30"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</row>
    <row r="287" spans="16:30"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</row>
    <row r="288" spans="16:30"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</row>
    <row r="289" spans="16:30"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</row>
    <row r="290" spans="16:30"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</row>
    <row r="291" spans="16:30"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</row>
    <row r="292" spans="16:30"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</row>
    <row r="293" spans="16:30"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</row>
    <row r="294" spans="16:30"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</row>
    <row r="295" spans="16:30"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</row>
    <row r="296" spans="16:30"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</row>
    <row r="297" spans="16:30"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</row>
    <row r="298" spans="16:30"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</row>
    <row r="299" spans="16:30"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</row>
    <row r="300" spans="16:30"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</row>
    <row r="301" spans="16:30"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</row>
    <row r="302" spans="16:30"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</row>
    <row r="303" spans="16:30"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</row>
    <row r="304" spans="16:30"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</row>
    <row r="305" spans="2:30"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</row>
    <row r="306" spans="2:30"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</row>
    <row r="307" spans="2:30"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</row>
    <row r="308" spans="2:30"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</row>
    <row r="309" spans="2:30"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</row>
    <row r="310" spans="2:30"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</row>
    <row r="311" spans="2:30"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</row>
    <row r="312" spans="2:30"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</row>
    <row r="313" spans="2:30"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</row>
    <row r="314" spans="2:30">
      <c r="B314" s="164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</row>
    <row r="315" spans="2:30">
      <c r="B315" s="164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</row>
    <row r="316" spans="2:30">
      <c r="B316" s="164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</row>
    <row r="317" spans="2:30">
      <c r="B317" s="164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</row>
    <row r="318" spans="2:30">
      <c r="B318" s="164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</row>
    <row r="319" spans="2:30">
      <c r="B319" s="164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</row>
    <row r="320" spans="2:30">
      <c r="B320" s="164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</row>
    <row r="321" spans="2:30">
      <c r="B321" s="164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</row>
    <row r="322" spans="2:30">
      <c r="B322" s="164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</row>
    <row r="323" spans="2:30">
      <c r="B323" s="164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</row>
    <row r="324" spans="2:30">
      <c r="B324" s="164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</row>
    <row r="325" spans="2:30">
      <c r="B325" s="164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</row>
    <row r="326" spans="2:30">
      <c r="B326" s="164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</row>
    <row r="327" spans="2:30">
      <c r="B327" s="164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</row>
    <row r="328" spans="2:30">
      <c r="B328" s="164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</row>
    <row r="329" spans="2:30">
      <c r="B329" s="164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</row>
    <row r="330" spans="2:30">
      <c r="B330" s="164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</row>
    <row r="331" spans="2:30">
      <c r="B331" s="164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</row>
    <row r="332" spans="2:30">
      <c r="B332" s="164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</row>
    <row r="333" spans="2:30">
      <c r="B333" s="164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</row>
    <row r="334" spans="2:30">
      <c r="B334" s="164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</row>
    <row r="335" spans="2:30">
      <c r="B335" s="164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</row>
    <row r="336" spans="2:30">
      <c r="B336" s="164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</row>
    <row r="337" spans="2:30">
      <c r="B337" s="164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</row>
    <row r="338" spans="2:30">
      <c r="B338" s="164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</row>
    <row r="339" spans="2:30">
      <c r="B339" s="164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</row>
    <row r="340" spans="2:30">
      <c r="B340" s="164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</row>
    <row r="341" spans="2:30">
      <c r="B341" s="164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</row>
    <row r="342" spans="2:30">
      <c r="B342" s="164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</row>
    <row r="343" spans="2:30">
      <c r="B343" s="164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</row>
    <row r="344" spans="2:30">
      <c r="B344" s="164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</row>
    <row r="345" spans="2:30">
      <c r="B345" s="164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</row>
    <row r="346" spans="2:30">
      <c r="B346" s="164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</row>
    <row r="347" spans="2:30">
      <c r="B347" s="164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</row>
    <row r="348" spans="2:30">
      <c r="B348" s="164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</row>
    <row r="349" spans="2:30">
      <c r="B349" s="164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</row>
    <row r="350" spans="2:30">
      <c r="B350" s="164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</row>
    <row r="351" spans="2:30">
      <c r="B351" s="164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</row>
    <row r="352" spans="2:30">
      <c r="B352" s="164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</row>
    <row r="353" spans="2:30">
      <c r="B353" s="164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</row>
    <row r="354" spans="2:30">
      <c r="B354" s="164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</row>
    <row r="355" spans="2:30">
      <c r="B355" s="164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</row>
    <row r="356" spans="2:30">
      <c r="B356" s="164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</row>
    <row r="357" spans="2:30">
      <c r="B357" s="164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</row>
    <row r="358" spans="2:30">
      <c r="B358" s="164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</row>
    <row r="359" spans="2:30">
      <c r="B359" s="164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</row>
    <row r="360" spans="2:30">
      <c r="B360" s="164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</row>
    <row r="361" spans="2:30">
      <c r="B361" s="164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</row>
    <row r="362" spans="2:30">
      <c r="B362" s="164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</row>
    <row r="363" spans="2:30">
      <c r="B363" s="164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</row>
    <row r="364" spans="2:30">
      <c r="B364" s="164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</row>
    <row r="365" spans="2:30">
      <c r="B365" s="164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</row>
    <row r="366" spans="2:30">
      <c r="B366" s="164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</row>
    <row r="367" spans="2:30">
      <c r="B367" s="164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</row>
    <row r="368" spans="2:30">
      <c r="B368" s="164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</row>
    <row r="369" spans="2:30">
      <c r="B369" s="164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</row>
    <row r="370" spans="2:30">
      <c r="B370" s="164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</row>
    <row r="371" spans="2:30">
      <c r="B371" s="164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</row>
    <row r="372" spans="2:30">
      <c r="B372" s="164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</row>
    <row r="373" spans="2:30">
      <c r="B373" s="164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</row>
    <row r="374" spans="2:30">
      <c r="B374" s="164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</row>
    <row r="375" spans="2:30">
      <c r="B375" s="164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</row>
    <row r="376" spans="2:30">
      <c r="B376" s="164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</row>
    <row r="377" spans="2:30">
      <c r="B377" s="164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</row>
    <row r="378" spans="2:30">
      <c r="B378" s="164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</row>
    <row r="379" spans="2:30">
      <c r="B379" s="164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</row>
    <row r="380" spans="2:30">
      <c r="B380" s="164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</row>
    <row r="381" spans="2:30">
      <c r="B381" s="164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</row>
    <row r="382" spans="2:30">
      <c r="B382" s="164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</row>
    <row r="383" spans="2:30">
      <c r="B383" s="164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</row>
    <row r="384" spans="2:30">
      <c r="B384" s="164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</row>
    <row r="385" spans="2:30">
      <c r="B385" s="164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</row>
    <row r="386" spans="2:30">
      <c r="B386" s="164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</row>
    <row r="387" spans="2:30">
      <c r="B387" s="164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</row>
    <row r="388" spans="2:30">
      <c r="B388" s="164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</row>
    <row r="389" spans="2:30">
      <c r="B389" s="164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</row>
    <row r="390" spans="2:30">
      <c r="B390" s="164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</row>
    <row r="391" spans="2:30">
      <c r="B391" s="164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</row>
    <row r="392" spans="2:30">
      <c r="B392" s="164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</row>
    <row r="393" spans="2:30">
      <c r="B393" s="164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</row>
    <row r="394" spans="2:30">
      <c r="B394" s="164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</row>
    <row r="395" spans="2:30">
      <c r="B395" s="164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</row>
    <row r="396" spans="2:30">
      <c r="B396" s="164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</row>
    <row r="397" spans="2:30">
      <c r="B397" s="164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</row>
    <row r="398" spans="2:30">
      <c r="B398" s="164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</row>
    <row r="399" spans="2:30">
      <c r="B399" s="164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</row>
    <row r="400" spans="2:30">
      <c r="B400" s="164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</row>
    <row r="401" spans="2:30">
      <c r="B401" s="164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</row>
    <row r="402" spans="2:30">
      <c r="B402" s="164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</row>
    <row r="403" spans="2:30"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</row>
    <row r="404" spans="2:30"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</row>
    <row r="405" spans="2:30"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</row>
    <row r="406" spans="2:30"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</row>
    <row r="407" spans="2:30"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</row>
    <row r="408" spans="2:30"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</row>
    <row r="409" spans="2:30"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</row>
    <row r="410" spans="2:30"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</row>
    <row r="411" spans="2:30"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</row>
    <row r="412" spans="2:30"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</row>
    <row r="413" spans="2:30"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</row>
    <row r="414" spans="2:30"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</row>
    <row r="415" spans="2:30"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</row>
    <row r="416" spans="2:30"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</row>
    <row r="417" spans="16:30"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</row>
    <row r="418" spans="16:30"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</row>
    <row r="419" spans="16:30"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</row>
    <row r="420" spans="16:30"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</row>
    <row r="421" spans="16:30"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</row>
    <row r="422" spans="16:30"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</row>
    <row r="423" spans="16:30"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</row>
    <row r="424" spans="16:30"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</row>
    <row r="425" spans="16:30"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</row>
    <row r="426" spans="16:30"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</row>
    <row r="427" spans="16:30"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</row>
    <row r="428" spans="16:30"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</row>
    <row r="429" spans="16:30"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</row>
    <row r="430" spans="16:30"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</row>
    <row r="431" spans="16:30"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</row>
    <row r="432" spans="16:30"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</row>
    <row r="433" spans="16:30"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</row>
    <row r="434" spans="16:30"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</row>
    <row r="435" spans="16:30"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</row>
    <row r="436" spans="16:30"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</row>
    <row r="437" spans="16:30"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</row>
    <row r="438" spans="16:30"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</row>
    <row r="439" spans="16:30"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</row>
    <row r="440" spans="16:30"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</row>
    <row r="441" spans="16:30"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</row>
    <row r="442" spans="16:30"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</row>
    <row r="443" spans="16:30"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</row>
    <row r="444" spans="16:30"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</row>
    <row r="445" spans="16:30"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</row>
    <row r="446" spans="16:30"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</row>
    <row r="447" spans="16:30"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</row>
    <row r="448" spans="16:30"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</row>
    <row r="449" spans="16:30"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</row>
    <row r="450" spans="16:30"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</row>
    <row r="451" spans="16:30"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</row>
    <row r="452" spans="16:30"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</row>
    <row r="453" spans="16:30"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</row>
    <row r="454" spans="16:30"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</row>
    <row r="455" spans="16:30"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</row>
    <row r="456" spans="16:30"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</row>
    <row r="457" spans="16:30"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</row>
    <row r="458" spans="16:30"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</row>
    <row r="459" spans="16:30"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</row>
    <row r="460" spans="16:30"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</row>
    <row r="461" spans="16:30"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</row>
    <row r="462" spans="16:30"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</row>
    <row r="463" spans="16:30"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</row>
    <row r="464" spans="16:30"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</row>
    <row r="465" spans="16:30"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</row>
    <row r="466" spans="16:30"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</row>
    <row r="467" spans="16:30"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</row>
    <row r="468" spans="16:30"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</row>
    <row r="469" spans="16:30"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</row>
    <row r="470" spans="16:30"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</row>
    <row r="471" spans="16:30"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</row>
    <row r="472" spans="16:30"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</row>
    <row r="473" spans="16:30"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</row>
    <row r="474" spans="16:30"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</row>
    <row r="475" spans="16:30"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</row>
    <row r="476" spans="16:30"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</row>
    <row r="477" spans="16:30"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</row>
    <row r="478" spans="16:30"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</row>
    <row r="479" spans="16:30"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</row>
    <row r="480" spans="16:30"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</row>
    <row r="481" spans="16:30"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</row>
    <row r="482" spans="16:30"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</row>
    <row r="483" spans="16:30"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</row>
    <row r="484" spans="16:30"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</row>
    <row r="485" spans="16:30"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</row>
    <row r="486" spans="16:30"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</row>
    <row r="487" spans="16:30"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</row>
    <row r="488" spans="16:30"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</row>
    <row r="489" spans="16:30"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</row>
    <row r="490" spans="16:30"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</row>
    <row r="491" spans="16:30"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</row>
    <row r="492" spans="16:30"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</row>
    <row r="493" spans="16:30"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</row>
    <row r="494" spans="16:30"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</row>
    <row r="495" spans="16:30"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</row>
    <row r="496" spans="16:30"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</row>
    <row r="497" spans="16:30"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</row>
    <row r="498" spans="16:30"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</row>
    <row r="499" spans="16:30"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</row>
    <row r="500" spans="16:30"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</row>
    <row r="501" spans="16:30"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</row>
    <row r="502" spans="16:30"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</row>
    <row r="503" spans="16:30"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</row>
    <row r="504" spans="16:30"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</row>
    <row r="505" spans="16:30"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</row>
    <row r="506" spans="16:30"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</row>
    <row r="507" spans="16:30"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</row>
    <row r="508" spans="16:30"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</row>
    <row r="509" spans="16:30"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</row>
    <row r="510" spans="16:30"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</row>
    <row r="511" spans="16:30"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</row>
    <row r="512" spans="16:30"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</row>
    <row r="513" spans="16:30"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</row>
    <row r="514" spans="16:30"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</row>
    <row r="515" spans="16:30"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</row>
    <row r="516" spans="16:30"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</row>
    <row r="517" spans="16:30"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</row>
    <row r="518" spans="16:30"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</row>
    <row r="519" spans="16:30"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</row>
    <row r="520" spans="16:30"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</row>
    <row r="521" spans="16:30"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</row>
    <row r="522" spans="16:30"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</row>
    <row r="523" spans="16:30"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</row>
    <row r="524" spans="16:30"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</row>
    <row r="525" spans="16:30"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</row>
    <row r="526" spans="16:30"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</row>
    <row r="527" spans="16:30"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</row>
    <row r="528" spans="16:30"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</row>
    <row r="529" spans="16:30"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</row>
    <row r="530" spans="16:30"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</row>
    <row r="531" spans="16:30"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</row>
    <row r="532" spans="16:30"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</row>
    <row r="533" spans="16:30"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</row>
    <row r="534" spans="16:30"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</row>
    <row r="535" spans="16:30"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</row>
    <row r="536" spans="16:30"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</row>
    <row r="537" spans="16:30"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</row>
    <row r="538" spans="16:30"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</row>
    <row r="539" spans="16:30"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</row>
    <row r="540" spans="16:30"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</row>
    <row r="541" spans="16:30"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</row>
    <row r="542" spans="16:30"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</row>
    <row r="543" spans="16:30"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</row>
    <row r="544" spans="16:30"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</row>
    <row r="545" spans="16:30"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</row>
    <row r="546" spans="16:30"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</row>
    <row r="547" spans="16:30"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</row>
    <row r="548" spans="16:30"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</row>
    <row r="549" spans="16:30"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</row>
    <row r="550" spans="16:30"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</row>
    <row r="551" spans="16:30"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</row>
    <row r="552" spans="16:30"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</row>
    <row r="553" spans="16:30"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</row>
    <row r="554" spans="16:30"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</row>
    <row r="555" spans="16:30"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</row>
    <row r="556" spans="16:30"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</row>
    <row r="557" spans="16:30"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</row>
    <row r="558" spans="16:30"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</row>
    <row r="559" spans="16:30"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</row>
    <row r="560" spans="16:30"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</row>
    <row r="561" spans="16:30"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</row>
    <row r="562" spans="16:30"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</row>
    <row r="563" spans="16:30"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</row>
    <row r="564" spans="16:30"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</row>
    <row r="565" spans="16:30"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</row>
    <row r="566" spans="16:30"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</row>
    <row r="567" spans="16:30"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</row>
    <row r="568" spans="16:30"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</row>
    <row r="569" spans="16:30"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</row>
    <row r="570" spans="16:30"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</row>
    <row r="571" spans="16:30"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</row>
    <row r="572" spans="16:30"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</row>
    <row r="573" spans="16:30"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</row>
    <row r="574" spans="16:30"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</row>
    <row r="575" spans="16:30"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</row>
    <row r="576" spans="16:30"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</row>
    <row r="577" spans="16:30"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</row>
    <row r="578" spans="16:30"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</row>
    <row r="579" spans="16:30"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</row>
    <row r="580" spans="16:30"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</row>
    <row r="581" spans="16:30"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</row>
    <row r="582" spans="16:30"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</row>
    <row r="583" spans="16:30"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</row>
    <row r="584" spans="16:30"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</row>
    <row r="585" spans="16:30"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</row>
    <row r="586" spans="16:30"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</row>
    <row r="587" spans="16:30"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</row>
    <row r="588" spans="16:30"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</row>
    <row r="589" spans="16:30"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</row>
    <row r="590" spans="16:30"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</row>
    <row r="591" spans="16:30"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</row>
    <row r="592" spans="16:30"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</row>
    <row r="593" spans="16:30"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</row>
    <row r="594" spans="16:30"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</row>
    <row r="595" spans="16:30"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</row>
    <row r="596" spans="16:30"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</row>
    <row r="597" spans="16:30"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</row>
    <row r="598" spans="16:30"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</row>
    <row r="599" spans="16:30"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</row>
    <row r="600" spans="16:30"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</row>
    <row r="601" spans="16:30"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</row>
    <row r="602" spans="16:30"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</row>
    <row r="603" spans="16:30"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</row>
    <row r="604" spans="16:30"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</row>
    <row r="605" spans="16:30"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</row>
    <row r="606" spans="16:30"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</row>
    <row r="607" spans="16:30"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</row>
    <row r="608" spans="16:30"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</row>
    <row r="609" spans="16:30"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</row>
    <row r="610" spans="16:30"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</row>
    <row r="611" spans="16:30"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</row>
    <row r="612" spans="16:30"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</row>
    <row r="613" spans="16:30"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</row>
    <row r="614" spans="16:30"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</row>
    <row r="615" spans="16:30"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</row>
    <row r="616" spans="16:30"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</row>
    <row r="617" spans="16:30"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</row>
    <row r="618" spans="16:30"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</row>
    <row r="619" spans="16:30"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</row>
    <row r="620" spans="16:30"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</row>
    <row r="621" spans="16:30"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</row>
    <row r="622" spans="16:30"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</row>
    <row r="623" spans="16:30"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</row>
    <row r="624" spans="16:30"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</row>
    <row r="625" spans="16:30"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</row>
    <row r="626" spans="16:30"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</row>
    <row r="627" spans="16:30"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</row>
    <row r="628" spans="16:30"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</row>
    <row r="629" spans="16:30"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</row>
    <row r="630" spans="16:30"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</row>
    <row r="631" spans="16:30"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</row>
    <row r="632" spans="16:30"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</row>
    <row r="633" spans="16:30"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</row>
    <row r="634" spans="16:30"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</row>
    <row r="635" spans="16:30"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</row>
    <row r="636" spans="16:30"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</row>
    <row r="637" spans="16:30"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</row>
    <row r="638" spans="16:30"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</row>
    <row r="639" spans="16:30"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</row>
    <row r="640" spans="16:30"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</row>
    <row r="641" spans="16:30"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</row>
    <row r="642" spans="16:30"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</row>
    <row r="643" spans="16:30"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</row>
    <row r="644" spans="16:30"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</row>
    <row r="645" spans="16:30"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</row>
    <row r="646" spans="16:30"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</row>
    <row r="647" spans="16:30"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</row>
    <row r="648" spans="16:30"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</row>
    <row r="649" spans="16:30"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</row>
    <row r="650" spans="16:30"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</row>
    <row r="651" spans="16:30"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</row>
    <row r="652" spans="16:30"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</row>
    <row r="653" spans="16:30"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</row>
    <row r="654" spans="16:30"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</row>
    <row r="655" spans="16:30"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</row>
    <row r="656" spans="16:30"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</row>
    <row r="657" spans="16:30"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</row>
    <row r="658" spans="16:30"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</row>
    <row r="659" spans="16:30"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</row>
    <row r="660" spans="16:30"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</row>
    <row r="661" spans="16:30"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</row>
    <row r="662" spans="16:30"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</row>
    <row r="663" spans="16:30"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</row>
    <row r="664" spans="16:30"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</row>
    <row r="665" spans="16:30"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</row>
    <row r="666" spans="16:30"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</row>
    <row r="667" spans="16:30"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</row>
    <row r="668" spans="16:30"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</row>
    <row r="669" spans="16:30"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</row>
    <row r="670" spans="16:30"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</row>
    <row r="671" spans="16:30"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</row>
    <row r="672" spans="16:30"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</row>
    <row r="673" spans="16:30"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</row>
    <row r="674" spans="16:30"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</row>
    <row r="675" spans="16:30"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</row>
    <row r="676" spans="16:30"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</row>
    <row r="677" spans="16:30"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</row>
    <row r="678" spans="16:30"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</row>
    <row r="679" spans="16:30"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</row>
    <row r="680" spans="16:30"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</row>
    <row r="681" spans="16:30"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</row>
    <row r="682" spans="16:30"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</row>
    <row r="683" spans="16:30"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</row>
    <row r="684" spans="16:30"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</row>
    <row r="685" spans="16:30"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</row>
    <row r="686" spans="16:30"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</row>
    <row r="687" spans="16:30"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</row>
    <row r="688" spans="16:30"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</row>
    <row r="689" spans="16:30"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</row>
    <row r="690" spans="16:30"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</row>
    <row r="691" spans="16:30"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</row>
    <row r="692" spans="16:30"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</row>
    <row r="693" spans="16:30"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</row>
    <row r="694" spans="16:30"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</row>
    <row r="695" spans="16:30"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</row>
    <row r="696" spans="16:30"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</row>
    <row r="697" spans="16:30"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</row>
    <row r="698" spans="16:30"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</row>
    <row r="699" spans="16:30"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</row>
    <row r="700" spans="16:30"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</row>
    <row r="701" spans="16:30"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</row>
    <row r="702" spans="16:30"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</row>
    <row r="703" spans="16:30"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</row>
    <row r="704" spans="16:30"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</row>
    <row r="705" spans="16:30"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</row>
    <row r="706" spans="16:30"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</row>
    <row r="707" spans="16:30"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</row>
    <row r="708" spans="16:30"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</row>
    <row r="709" spans="16:30"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</row>
    <row r="710" spans="16:30"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</row>
    <row r="711" spans="16:30"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</row>
    <row r="712" spans="16:30"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</row>
    <row r="713" spans="16:30"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</row>
    <row r="714" spans="16:30"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</row>
    <row r="715" spans="16:30"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</row>
    <row r="716" spans="16:30"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</row>
    <row r="717" spans="16:30"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</row>
    <row r="718" spans="16:30"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</row>
    <row r="719" spans="16:30"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</row>
    <row r="720" spans="16:30"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</row>
    <row r="721" spans="16:30"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</row>
    <row r="722" spans="16:30"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</row>
    <row r="723" spans="16:30"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</row>
    <row r="724" spans="16:30"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</row>
    <row r="725" spans="16:30"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</row>
    <row r="726" spans="16:30"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</row>
    <row r="727" spans="16:30"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</row>
    <row r="728" spans="16:30"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</row>
    <row r="729" spans="16:30"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</row>
    <row r="730" spans="16:30"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</row>
    <row r="731" spans="16:30"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</row>
    <row r="732" spans="16:30"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</row>
    <row r="733" spans="16:30"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</row>
    <row r="734" spans="16:30"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</row>
    <row r="735" spans="16:30"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</row>
    <row r="736" spans="16:30"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</row>
    <row r="737" spans="16:30"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</row>
    <row r="738" spans="16:30"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</row>
    <row r="739" spans="16:30"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</row>
    <row r="740" spans="16:30"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</row>
    <row r="741" spans="16:30"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</row>
    <row r="742" spans="16:30"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</row>
    <row r="743" spans="16:30"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</row>
    <row r="744" spans="16:30"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</row>
    <row r="745" spans="16:30"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</row>
    <row r="746" spans="16:30"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</row>
    <row r="747" spans="16:30"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</row>
    <row r="748" spans="16:30"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</row>
    <row r="749" spans="16:30"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</row>
    <row r="750" spans="16:30"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</row>
    <row r="751" spans="16:30"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</row>
    <row r="752" spans="16:30"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</row>
    <row r="753" spans="16:30"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</row>
    <row r="754" spans="16:30"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</row>
    <row r="755" spans="16:30"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</row>
    <row r="756" spans="16:30"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</row>
    <row r="757" spans="16:30"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</row>
    <row r="758" spans="16:30"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</row>
    <row r="759" spans="16:30"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</row>
    <row r="760" spans="16:30"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</row>
    <row r="761" spans="16:30"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</row>
    <row r="762" spans="16:30"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</row>
    <row r="763" spans="16:30"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</row>
    <row r="764" spans="16:30"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</row>
    <row r="765" spans="16:30"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</row>
    <row r="766" spans="16:30"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</row>
    <row r="767" spans="16:30"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</row>
    <row r="768" spans="16:30"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</row>
    <row r="769" spans="16:30"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</row>
    <row r="770" spans="16:30"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</row>
    <row r="771" spans="16:30"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</row>
    <row r="772" spans="16:30"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</row>
    <row r="773" spans="16:30"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</row>
    <row r="774" spans="16:30"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</row>
    <row r="775" spans="16:30"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</row>
    <row r="776" spans="16:30"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</row>
    <row r="777" spans="16:30"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</row>
    <row r="778" spans="16:30"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</row>
    <row r="779" spans="16:30"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</row>
    <row r="780" spans="16:30"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</row>
    <row r="781" spans="16:30"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</row>
    <row r="782" spans="16:30"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</row>
    <row r="783" spans="16:30"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</row>
    <row r="784" spans="16:30"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</row>
    <row r="785" spans="16:30"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</row>
    <row r="786" spans="16:30"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</row>
    <row r="787" spans="16:30"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</row>
    <row r="788" spans="16:30"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</row>
    <row r="789" spans="16:30"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</row>
    <row r="790" spans="16:30"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</row>
    <row r="791" spans="16:30"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</row>
    <row r="792" spans="16:30"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</row>
    <row r="793" spans="16:30"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</row>
    <row r="794" spans="16:30"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</row>
    <row r="795" spans="16:30"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</row>
    <row r="796" spans="16:30"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</row>
    <row r="797" spans="16:30"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</row>
    <row r="798" spans="16:30"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</row>
    <row r="799" spans="16:30"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</row>
    <row r="800" spans="16:30"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</row>
    <row r="801" spans="16:30"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</row>
    <row r="802" spans="16:30"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</row>
    <row r="803" spans="16:30"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</row>
    <row r="804" spans="16:30"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</row>
    <row r="805" spans="16:30"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</row>
    <row r="806" spans="16:30"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</row>
    <row r="807" spans="16:30"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</row>
    <row r="808" spans="16:30"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</row>
    <row r="809" spans="16:30"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</row>
    <row r="810" spans="16:30"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</row>
    <row r="811" spans="16:30"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</row>
    <row r="812" spans="16:30"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</row>
    <row r="813" spans="16:30"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</row>
    <row r="814" spans="16:30"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</row>
    <row r="815" spans="16:30"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</row>
    <row r="816" spans="16:30"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</row>
    <row r="817" spans="16:30"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</row>
    <row r="818" spans="16:30"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</row>
    <row r="819" spans="16:30"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</row>
    <row r="820" spans="16:30"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</row>
    <row r="821" spans="16:30"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</row>
    <row r="822" spans="16:30"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</row>
    <row r="823" spans="16:30"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</row>
    <row r="824" spans="16:30"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</row>
    <row r="825" spans="16:30"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</row>
    <row r="826" spans="16:30"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</row>
    <row r="827" spans="16:30"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</row>
    <row r="828" spans="16:30"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</row>
    <row r="829" spans="16:30"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</row>
    <row r="830" spans="16:30"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</row>
    <row r="831" spans="16:30"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</row>
    <row r="832" spans="16:30"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</row>
    <row r="833" spans="16:30"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</row>
    <row r="834" spans="16:30"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</row>
    <row r="835" spans="16:30"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</row>
    <row r="836" spans="16:30"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</row>
    <row r="837" spans="16:30"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</row>
    <row r="838" spans="16:30"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</row>
    <row r="839" spans="16:30"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</row>
    <row r="840" spans="16:30"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</row>
    <row r="841" spans="16:30"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</row>
    <row r="842" spans="16:30"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</row>
    <row r="843" spans="16:30"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</row>
    <row r="844" spans="16:30"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</row>
    <row r="845" spans="16:30"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</row>
    <row r="846" spans="16:30"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</row>
    <row r="847" spans="16:30"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</row>
    <row r="848" spans="16:30"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</row>
    <row r="849" spans="16:30"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</row>
    <row r="850" spans="16:30"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</row>
    <row r="851" spans="16:30"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</row>
    <row r="852" spans="16:30"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</row>
    <row r="853" spans="16:30"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</row>
    <row r="854" spans="16:30"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</row>
    <row r="855" spans="16:30"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</row>
    <row r="856" spans="16:30"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</row>
    <row r="857" spans="16:30"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</row>
    <row r="858" spans="16:30"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</row>
    <row r="859" spans="16:30"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</row>
    <row r="860" spans="16:30"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</row>
    <row r="861" spans="16:30"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</row>
    <row r="862" spans="16:30"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</row>
    <row r="863" spans="16:30"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</row>
    <row r="864" spans="16:30"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</row>
    <row r="865" spans="16:30"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</row>
    <row r="866" spans="16:30"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</row>
    <row r="867" spans="16:30"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</row>
    <row r="868" spans="16:30"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</row>
    <row r="869" spans="16:30"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</row>
    <row r="870" spans="16:30"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</row>
    <row r="871" spans="16:30"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</row>
    <row r="872" spans="16:30"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</row>
    <row r="873" spans="16:30"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</row>
    <row r="874" spans="16:30"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</row>
    <row r="875" spans="16:30"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</row>
    <row r="876" spans="16:30"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</row>
    <row r="877" spans="16:30"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</row>
    <row r="878" spans="16:30"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</row>
    <row r="879" spans="16:30"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</row>
    <row r="880" spans="16:30"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</row>
    <row r="881" spans="16:30"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</row>
    <row r="882" spans="16:30"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</row>
    <row r="883" spans="16:30"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</row>
    <row r="884" spans="16:30"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</row>
    <row r="885" spans="16:30"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</row>
    <row r="886" spans="16:30"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</row>
    <row r="887" spans="16:30"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</row>
    <row r="888" spans="16:30"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</row>
    <row r="889" spans="16:30"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</row>
    <row r="890" spans="16:30"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</row>
    <row r="891" spans="16:30"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</row>
    <row r="892" spans="16:30"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</row>
    <row r="893" spans="16:30"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</row>
    <row r="894" spans="16:30"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</row>
  </sheetData>
  <mergeCells count="11">
    <mergeCell ref="AD7:AD8"/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C8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DGII</vt:lpstr>
      <vt:lpstr>DGII (EST)</vt:lpstr>
      <vt:lpstr>DGII!Área_de_impresión</vt:lpstr>
      <vt:lpstr>'DGII (EST)'!Área_de_impresión</vt:lpstr>
      <vt:lpstr>DGII!Títulos_a_imprimir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2024-05-01T19:52:44Z</dcterms:created>
  <dcterms:modified xsi:type="dcterms:W3CDTF">2024-05-01T19:54:24Z</dcterms:modified>
</cp:coreProperties>
</file>