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perez\Desktop\2024\INGRESOS FISCALES PARA INTERNET 2024\"/>
    </mc:Choice>
  </mc:AlternateContent>
  <xr:revisionPtr revIDLastSave="0" documentId="8_{C88F5D2B-B81A-4212-99DE-4737BC0212A9}" xr6:coauthVersionLast="47" xr6:coauthVersionMax="47" xr10:uidLastSave="{00000000-0000-0000-0000-000000000000}"/>
  <bookViews>
    <workbookView xWindow="-120" yWindow="-120" windowWidth="29040" windowHeight="15720" activeTab="1" xr2:uid="{F389BDFA-1C27-4BE7-9059-50CA0ED2143E}"/>
  </bookViews>
  <sheets>
    <sheet name="DGII" sheetId="1" r:id="rId1"/>
    <sheet name="DGII (EST)" sheetId="2" r:id="rId2"/>
  </sheets>
  <externalReferences>
    <externalReference r:id="rId3"/>
    <externalReference r:id="rId4"/>
  </externalReferences>
  <definedNames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ROS1">#N/A</definedName>
    <definedName name="_______ROS2">#N/A</definedName>
    <definedName name="_______ROS3">#N/A</definedName>
    <definedName name="_______ROS4">#N/A</definedName>
    <definedName name="______ROS1">#N/A</definedName>
    <definedName name="______ROS2">#N/A</definedName>
    <definedName name="______ROS3">#N/A</definedName>
    <definedName name="______ROS4">#N/A</definedName>
    <definedName name="_____ROS1">#N/A</definedName>
    <definedName name="_____ROS2">#N/A</definedName>
    <definedName name="_____ROS3">#N/A</definedName>
    <definedName name="_____ROS4">#N/A</definedName>
    <definedName name="____ROS1">#N/A</definedName>
    <definedName name="____ROS2">#N/A</definedName>
    <definedName name="____ROS3">#N/A</definedName>
    <definedName name="____ROS4">#N/A</definedName>
    <definedName name="___ROS1">#N/A</definedName>
    <definedName name="___ROS2">#N/A</definedName>
    <definedName name="___ROS3">#N/A</definedName>
    <definedName name="___ROS4">#N/A</definedName>
    <definedName name="__123Graph_B" hidden="1">[2]FLUJO!$B$7929:$C$7929</definedName>
    <definedName name="__123Graph_C" hidden="1">[2]FLUJO!$B$7936:$C$7936</definedName>
    <definedName name="__123Graph_D" hidden="1">[2]FLUJO!$B$7942:$C$7942</definedName>
    <definedName name="__123Graph_X" hidden="1">[2]FLUJO!$B$7906:$C$7906</definedName>
    <definedName name="__ROS1">#N/A</definedName>
    <definedName name="__ROS2">#N/A</definedName>
    <definedName name="__ROS3">#N/A</definedName>
    <definedName name="__ROS4">#N/A</definedName>
    <definedName name="_1">#N/A</definedName>
    <definedName name="_1987">#N/A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_xlnm.Print_Area" localSheetId="0">DGII!$B$4:$AD$71</definedName>
    <definedName name="_xlnm.Print_Area" localSheetId="1">'DGII (EST)'!$A$1:$AD$58</definedName>
    <definedName name="Button_13">"CLAGA2000_Consolidado_2001_List"</definedName>
    <definedName name="FORMATO">#N/A</definedName>
    <definedName name="FUENTE">#REF!</definedName>
    <definedName name="OCTUBRE">#N/A</definedName>
    <definedName name="ROS">#N/A</definedName>
    <definedName name="_xlnm.Print_Titles" localSheetId="0">DGII!$4:$8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64" i="2" l="1"/>
  <c r="N64" i="2"/>
  <c r="M64" i="2"/>
  <c r="L64" i="2"/>
  <c r="K64" i="2"/>
  <c r="J64" i="2"/>
  <c r="I64" i="2"/>
  <c r="H64" i="2"/>
  <c r="G64" i="2"/>
  <c r="F64" i="2"/>
  <c r="E64" i="2"/>
  <c r="D64" i="2"/>
  <c r="C64" i="2"/>
  <c r="AB63" i="2"/>
  <c r="N63" i="2"/>
  <c r="M63" i="2"/>
  <c r="L63" i="2"/>
  <c r="K63" i="2"/>
  <c r="J63" i="2"/>
  <c r="I63" i="2"/>
  <c r="H63" i="2"/>
  <c r="G63" i="2"/>
  <c r="F63" i="2"/>
  <c r="E63" i="2"/>
  <c r="D63" i="2"/>
  <c r="C63" i="2"/>
  <c r="O63" i="2" s="1"/>
  <c r="AC63" i="2" s="1"/>
  <c r="AB62" i="2"/>
  <c r="N62" i="2"/>
  <c r="M62" i="2"/>
  <c r="L62" i="2"/>
  <c r="K62" i="2"/>
  <c r="J62" i="2"/>
  <c r="I62" i="2"/>
  <c r="H62" i="2"/>
  <c r="G62" i="2"/>
  <c r="F62" i="2"/>
  <c r="E62" i="2"/>
  <c r="D62" i="2"/>
  <c r="C62" i="2"/>
  <c r="O62" i="2" s="1"/>
  <c r="AB61" i="2"/>
  <c r="N61" i="2"/>
  <c r="N59" i="2" s="1"/>
  <c r="N58" i="2" s="1"/>
  <c r="M61" i="2"/>
  <c r="L61" i="2"/>
  <c r="L59" i="2" s="1"/>
  <c r="L58" i="2" s="1"/>
  <c r="L57" i="2" s="1"/>
  <c r="K61" i="2"/>
  <c r="J61" i="2"/>
  <c r="I61" i="2"/>
  <c r="H61" i="2"/>
  <c r="H59" i="2" s="1"/>
  <c r="H58" i="2" s="1"/>
  <c r="G61" i="2"/>
  <c r="F61" i="2"/>
  <c r="F59" i="2" s="1"/>
  <c r="F58" i="2" s="1"/>
  <c r="F57" i="2" s="1"/>
  <c r="E61" i="2"/>
  <c r="D61" i="2"/>
  <c r="C61" i="2"/>
  <c r="AB60" i="2"/>
  <c r="AB59" i="2" s="1"/>
  <c r="AB58" i="2" s="1"/>
  <c r="N60" i="2"/>
  <c r="M60" i="2"/>
  <c r="L60" i="2"/>
  <c r="K60" i="2"/>
  <c r="K59" i="2" s="1"/>
  <c r="J60" i="2"/>
  <c r="J59" i="2" s="1"/>
  <c r="J58" i="2" s="1"/>
  <c r="I60" i="2"/>
  <c r="I59" i="2" s="1"/>
  <c r="I58" i="2" s="1"/>
  <c r="I57" i="2" s="1"/>
  <c r="H60" i="2"/>
  <c r="G60" i="2"/>
  <c r="F60" i="2"/>
  <c r="E60" i="2"/>
  <c r="E59" i="2" s="1"/>
  <c r="D60" i="2"/>
  <c r="D59" i="2" s="1"/>
  <c r="D58" i="2" s="1"/>
  <c r="C60" i="2"/>
  <c r="C59" i="2" s="1"/>
  <c r="C58" i="2" s="1"/>
  <c r="C57" i="2" s="1"/>
  <c r="AA59" i="2"/>
  <c r="AA58" i="2" s="1"/>
  <c r="AA57" i="2" s="1"/>
  <c r="Z59" i="2"/>
  <c r="Z58" i="2" s="1"/>
  <c r="Z57" i="2" s="1"/>
  <c r="Y59" i="2"/>
  <c r="X59" i="2"/>
  <c r="W59" i="2"/>
  <c r="V59" i="2"/>
  <c r="U59" i="2"/>
  <c r="U58" i="2" s="1"/>
  <c r="U57" i="2" s="1"/>
  <c r="T59" i="2"/>
  <c r="T58" i="2" s="1"/>
  <c r="T57" i="2" s="1"/>
  <c r="S59" i="2"/>
  <c r="R59" i="2"/>
  <c r="Q59" i="2"/>
  <c r="P59" i="2"/>
  <c r="M59" i="2"/>
  <c r="M58" i="2" s="1"/>
  <c r="M57" i="2" s="1"/>
  <c r="G59" i="2"/>
  <c r="Y58" i="2"/>
  <c r="Y57" i="2" s="1"/>
  <c r="X58" i="2"/>
  <c r="X57" i="2" s="1"/>
  <c r="W58" i="2"/>
  <c r="V58" i="2"/>
  <c r="S58" i="2"/>
  <c r="S57" i="2" s="1"/>
  <c r="R58" i="2"/>
  <c r="R57" i="2" s="1"/>
  <c r="Q58" i="2"/>
  <c r="Q57" i="2" s="1"/>
  <c r="P58" i="2"/>
  <c r="K58" i="2"/>
  <c r="K57" i="2" s="1"/>
  <c r="G58" i="2"/>
  <c r="G57" i="2" s="1"/>
  <c r="E58" i="2"/>
  <c r="E57" i="2" s="1"/>
  <c r="W57" i="2"/>
  <c r="V57" i="2"/>
  <c r="P57" i="2"/>
  <c r="AB56" i="2"/>
  <c r="N56" i="2"/>
  <c r="M56" i="2"/>
  <c r="L56" i="2"/>
  <c r="K56" i="2"/>
  <c r="J56" i="2"/>
  <c r="I56" i="2"/>
  <c r="H56" i="2"/>
  <c r="G56" i="2"/>
  <c r="F56" i="2"/>
  <c r="E56" i="2"/>
  <c r="D56" i="2"/>
  <c r="C56" i="2"/>
  <c r="O56" i="2" s="1"/>
  <c r="AB55" i="2"/>
  <c r="N55" i="2"/>
  <c r="M55" i="2"/>
  <c r="M53" i="2" s="1"/>
  <c r="L55" i="2"/>
  <c r="L53" i="2" s="1"/>
  <c r="K55" i="2"/>
  <c r="J55" i="2"/>
  <c r="I55" i="2"/>
  <c r="H55" i="2"/>
  <c r="G55" i="2"/>
  <c r="F55" i="2"/>
  <c r="F53" i="2" s="1"/>
  <c r="E55" i="2"/>
  <c r="D55" i="2"/>
  <c r="C55" i="2"/>
  <c r="AB54" i="2"/>
  <c r="AB53" i="2" s="1"/>
  <c r="N54" i="2"/>
  <c r="M54" i="2"/>
  <c r="L54" i="2"/>
  <c r="K54" i="2"/>
  <c r="J54" i="2"/>
  <c r="J53" i="2" s="1"/>
  <c r="I54" i="2"/>
  <c r="I53" i="2" s="1"/>
  <c r="H54" i="2"/>
  <c r="G54" i="2"/>
  <c r="F54" i="2"/>
  <c r="E54" i="2"/>
  <c r="D54" i="2"/>
  <c r="D53" i="2" s="1"/>
  <c r="C54" i="2"/>
  <c r="C53" i="2" s="1"/>
  <c r="AA53" i="2"/>
  <c r="AA49" i="2" s="1"/>
  <c r="Z53" i="2"/>
  <c r="Y53" i="2"/>
  <c r="X53" i="2"/>
  <c r="W53" i="2"/>
  <c r="V53" i="2"/>
  <c r="U53" i="2"/>
  <c r="U49" i="2" s="1"/>
  <c r="T53" i="2"/>
  <c r="S53" i="2"/>
  <c r="R53" i="2"/>
  <c r="Q53" i="2"/>
  <c r="P53" i="2"/>
  <c r="N53" i="2"/>
  <c r="H53" i="2"/>
  <c r="G53" i="2"/>
  <c r="AB52" i="2"/>
  <c r="N52" i="2"/>
  <c r="M52" i="2"/>
  <c r="L52" i="2"/>
  <c r="L50" i="2" s="1"/>
  <c r="L49" i="2" s="1"/>
  <c r="K52" i="2"/>
  <c r="K50" i="2" s="1"/>
  <c r="J52" i="2"/>
  <c r="I52" i="2"/>
  <c r="H52" i="2"/>
  <c r="G52" i="2"/>
  <c r="F52" i="2"/>
  <c r="F50" i="2" s="1"/>
  <c r="F49" i="2" s="1"/>
  <c r="E52" i="2"/>
  <c r="E50" i="2" s="1"/>
  <c r="D52" i="2"/>
  <c r="C52" i="2"/>
  <c r="AB51" i="2"/>
  <c r="AB50" i="2" s="1"/>
  <c r="N51" i="2"/>
  <c r="M51" i="2"/>
  <c r="L51" i="2"/>
  <c r="K51" i="2"/>
  <c r="J51" i="2"/>
  <c r="I51" i="2"/>
  <c r="I50" i="2" s="1"/>
  <c r="H51" i="2"/>
  <c r="H50" i="2" s="1"/>
  <c r="H49" i="2" s="1"/>
  <c r="G51" i="2"/>
  <c r="F51" i="2"/>
  <c r="E51" i="2"/>
  <c r="D51" i="2"/>
  <c r="C51" i="2"/>
  <c r="AA50" i="2"/>
  <c r="Z50" i="2"/>
  <c r="Z49" i="2" s="1"/>
  <c r="Y50" i="2"/>
  <c r="Y49" i="2" s="1"/>
  <c r="X50" i="2"/>
  <c r="W50" i="2"/>
  <c r="V50" i="2"/>
  <c r="U50" i="2"/>
  <c r="T50" i="2"/>
  <c r="T49" i="2" s="1"/>
  <c r="S50" i="2"/>
  <c r="S49" i="2" s="1"/>
  <c r="S9" i="2" s="1"/>
  <c r="S65" i="2" s="1"/>
  <c r="R50" i="2"/>
  <c r="Q50" i="2"/>
  <c r="P50" i="2"/>
  <c r="N50" i="2"/>
  <c r="N49" i="2" s="1"/>
  <c r="M50" i="2"/>
  <c r="G50" i="2"/>
  <c r="AB49" i="2"/>
  <c r="X49" i="2"/>
  <c r="W49" i="2"/>
  <c r="V49" i="2"/>
  <c r="R49" i="2"/>
  <c r="Q49" i="2"/>
  <c r="P49" i="2"/>
  <c r="AB48" i="2"/>
  <c r="N48" i="2"/>
  <c r="M48" i="2"/>
  <c r="L48" i="2"/>
  <c r="K48" i="2"/>
  <c r="J48" i="2"/>
  <c r="I48" i="2"/>
  <c r="H48" i="2"/>
  <c r="G48" i="2"/>
  <c r="F48" i="2"/>
  <c r="E48" i="2"/>
  <c r="D48" i="2"/>
  <c r="C48" i="2"/>
  <c r="AD47" i="2"/>
  <c r="AB47" i="2"/>
  <c r="N47" i="2"/>
  <c r="M47" i="2"/>
  <c r="L47" i="2"/>
  <c r="K47" i="2"/>
  <c r="J47" i="2"/>
  <c r="I47" i="2"/>
  <c r="H47" i="2"/>
  <c r="G47" i="2"/>
  <c r="F47" i="2"/>
  <c r="E47" i="2"/>
  <c r="D47" i="2"/>
  <c r="C47" i="2"/>
  <c r="O47" i="2" s="1"/>
  <c r="AC47" i="2" s="1"/>
  <c r="AB46" i="2"/>
  <c r="N46" i="2"/>
  <c r="M46" i="2"/>
  <c r="L46" i="2"/>
  <c r="L44" i="2" s="1"/>
  <c r="K46" i="2"/>
  <c r="K44" i="2" s="1"/>
  <c r="J46" i="2"/>
  <c r="I46" i="2"/>
  <c r="H46" i="2"/>
  <c r="G46" i="2"/>
  <c r="F46" i="2"/>
  <c r="F44" i="2" s="1"/>
  <c r="E46" i="2"/>
  <c r="E44" i="2" s="1"/>
  <c r="D46" i="2"/>
  <c r="C46" i="2"/>
  <c r="AB45" i="2"/>
  <c r="AB44" i="2" s="1"/>
  <c r="N45" i="2"/>
  <c r="M45" i="2"/>
  <c r="L45" i="2"/>
  <c r="K45" i="2"/>
  <c r="J45" i="2"/>
  <c r="J44" i="2" s="1"/>
  <c r="I45" i="2"/>
  <c r="I44" i="2" s="1"/>
  <c r="H45" i="2"/>
  <c r="H44" i="2" s="1"/>
  <c r="G45" i="2"/>
  <c r="F45" i="2"/>
  <c r="E45" i="2"/>
  <c r="D45" i="2"/>
  <c r="D44" i="2" s="1"/>
  <c r="C45" i="2"/>
  <c r="AA44" i="2"/>
  <c r="Z44" i="2"/>
  <c r="Y44" i="2"/>
  <c r="X44" i="2"/>
  <c r="W44" i="2"/>
  <c r="V44" i="2"/>
  <c r="U44" i="2"/>
  <c r="T44" i="2"/>
  <c r="S44" i="2"/>
  <c r="R44" i="2"/>
  <c r="Q44" i="2"/>
  <c r="P44" i="2"/>
  <c r="N44" i="2"/>
  <c r="M44" i="2"/>
  <c r="G44" i="2"/>
  <c r="AB43" i="2"/>
  <c r="N43" i="2"/>
  <c r="M43" i="2"/>
  <c r="L43" i="2"/>
  <c r="K43" i="2"/>
  <c r="J43" i="2"/>
  <c r="I43" i="2"/>
  <c r="H43" i="2"/>
  <c r="G43" i="2"/>
  <c r="F43" i="2"/>
  <c r="E43" i="2"/>
  <c r="D43" i="2"/>
  <c r="C43" i="2"/>
  <c r="AB42" i="2"/>
  <c r="N42" i="2"/>
  <c r="M42" i="2"/>
  <c r="L42" i="2"/>
  <c r="K42" i="2"/>
  <c r="J42" i="2"/>
  <c r="I42" i="2"/>
  <c r="H42" i="2"/>
  <c r="G42" i="2"/>
  <c r="F42" i="2"/>
  <c r="E42" i="2"/>
  <c r="D42" i="2"/>
  <c r="C42" i="2"/>
  <c r="AB41" i="2"/>
  <c r="N41" i="2"/>
  <c r="N38" i="2" s="1"/>
  <c r="M41" i="2"/>
  <c r="L41" i="2"/>
  <c r="K41" i="2"/>
  <c r="J41" i="2"/>
  <c r="I41" i="2"/>
  <c r="H41" i="2"/>
  <c r="G41" i="2"/>
  <c r="F41" i="2"/>
  <c r="E41" i="2"/>
  <c r="D41" i="2"/>
  <c r="C41" i="2"/>
  <c r="AB40" i="2"/>
  <c r="N40" i="2"/>
  <c r="M40" i="2"/>
  <c r="L40" i="2"/>
  <c r="K40" i="2"/>
  <c r="K38" i="2" s="1"/>
  <c r="J40" i="2"/>
  <c r="I40" i="2"/>
  <c r="H40" i="2"/>
  <c r="G40" i="2"/>
  <c r="F40" i="2"/>
  <c r="F38" i="2" s="1"/>
  <c r="E40" i="2"/>
  <c r="E38" i="2" s="1"/>
  <c r="D40" i="2"/>
  <c r="C40" i="2"/>
  <c r="O40" i="2" s="1"/>
  <c r="AC40" i="2" s="1"/>
  <c r="AB39" i="2"/>
  <c r="N39" i="2"/>
  <c r="M39" i="2"/>
  <c r="L39" i="2"/>
  <c r="K39" i="2"/>
  <c r="J39" i="2"/>
  <c r="J38" i="2" s="1"/>
  <c r="I39" i="2"/>
  <c r="I38" i="2" s="1"/>
  <c r="H39" i="2"/>
  <c r="G39" i="2"/>
  <c r="F39" i="2"/>
  <c r="E39" i="2"/>
  <c r="D39" i="2"/>
  <c r="D38" i="2" s="1"/>
  <c r="C39" i="2"/>
  <c r="AA38" i="2"/>
  <c r="Z38" i="2"/>
  <c r="Y38" i="2"/>
  <c r="X38" i="2"/>
  <c r="X26" i="2" s="1"/>
  <c r="W38" i="2"/>
  <c r="V38" i="2"/>
  <c r="U38" i="2"/>
  <c r="T38" i="2"/>
  <c r="S38" i="2"/>
  <c r="R38" i="2"/>
  <c r="R26" i="2" s="1"/>
  <c r="Q38" i="2"/>
  <c r="P38" i="2"/>
  <c r="M38" i="2"/>
  <c r="L38" i="2"/>
  <c r="H38" i="2"/>
  <c r="G38" i="2"/>
  <c r="AB37" i="2"/>
  <c r="N37" i="2"/>
  <c r="M37" i="2"/>
  <c r="L37" i="2"/>
  <c r="K37" i="2"/>
  <c r="J37" i="2"/>
  <c r="I37" i="2"/>
  <c r="H37" i="2"/>
  <c r="G37" i="2"/>
  <c r="F37" i="2"/>
  <c r="E37" i="2"/>
  <c r="D37" i="2"/>
  <c r="C37" i="2"/>
  <c r="AB36" i="2"/>
  <c r="N36" i="2"/>
  <c r="N29" i="2" s="1"/>
  <c r="N26" i="2" s="1"/>
  <c r="M36" i="2"/>
  <c r="L36" i="2"/>
  <c r="K36" i="2"/>
  <c r="J36" i="2"/>
  <c r="I36" i="2"/>
  <c r="H36" i="2"/>
  <c r="G36" i="2"/>
  <c r="F36" i="2"/>
  <c r="E36" i="2"/>
  <c r="D36" i="2"/>
  <c r="C36" i="2"/>
  <c r="AD35" i="2"/>
  <c r="AB35" i="2"/>
  <c r="N35" i="2"/>
  <c r="M35" i="2"/>
  <c r="L35" i="2"/>
  <c r="K35" i="2"/>
  <c r="J35" i="2"/>
  <c r="I35" i="2"/>
  <c r="H35" i="2"/>
  <c r="G35" i="2"/>
  <c r="F35" i="2"/>
  <c r="E35" i="2"/>
  <c r="D35" i="2"/>
  <c r="C35" i="2"/>
  <c r="O35" i="2" s="1"/>
  <c r="AC35" i="2" s="1"/>
  <c r="AB34" i="2"/>
  <c r="N34" i="2"/>
  <c r="M34" i="2"/>
  <c r="L34" i="2"/>
  <c r="K34" i="2"/>
  <c r="J34" i="2"/>
  <c r="I34" i="2"/>
  <c r="H34" i="2"/>
  <c r="G34" i="2"/>
  <c r="F34" i="2"/>
  <c r="E34" i="2"/>
  <c r="D34" i="2"/>
  <c r="C34" i="2"/>
  <c r="AB33" i="2"/>
  <c r="N33" i="2"/>
  <c r="M33" i="2"/>
  <c r="L33" i="2"/>
  <c r="K33" i="2"/>
  <c r="J33" i="2"/>
  <c r="I33" i="2"/>
  <c r="H33" i="2"/>
  <c r="G33" i="2"/>
  <c r="F33" i="2"/>
  <c r="E33" i="2"/>
  <c r="D33" i="2"/>
  <c r="C33" i="2"/>
  <c r="AB32" i="2"/>
  <c r="N32" i="2"/>
  <c r="M32" i="2"/>
  <c r="L32" i="2"/>
  <c r="K32" i="2"/>
  <c r="J32" i="2"/>
  <c r="I32" i="2"/>
  <c r="H32" i="2"/>
  <c r="G32" i="2"/>
  <c r="F32" i="2"/>
  <c r="E32" i="2"/>
  <c r="D32" i="2"/>
  <c r="C32" i="2"/>
  <c r="O32" i="2" s="1"/>
  <c r="AC32" i="2" s="1"/>
  <c r="AB31" i="2"/>
  <c r="N31" i="2"/>
  <c r="M31" i="2"/>
  <c r="L31" i="2"/>
  <c r="L29" i="2" s="1"/>
  <c r="L26" i="2" s="1"/>
  <c r="K31" i="2"/>
  <c r="K29" i="2" s="1"/>
  <c r="J31" i="2"/>
  <c r="I31" i="2"/>
  <c r="H31" i="2"/>
  <c r="G31" i="2"/>
  <c r="F31" i="2"/>
  <c r="F29" i="2" s="1"/>
  <c r="E31" i="2"/>
  <c r="E29" i="2" s="1"/>
  <c r="D31" i="2"/>
  <c r="C31" i="2"/>
  <c r="AB30" i="2"/>
  <c r="N30" i="2"/>
  <c r="M30" i="2"/>
  <c r="L30" i="2"/>
  <c r="K30" i="2"/>
  <c r="J30" i="2"/>
  <c r="I30" i="2"/>
  <c r="I29" i="2" s="1"/>
  <c r="H30" i="2"/>
  <c r="H29" i="2" s="1"/>
  <c r="G30" i="2"/>
  <c r="F30" i="2"/>
  <c r="E30" i="2"/>
  <c r="D30" i="2"/>
  <c r="C30" i="2"/>
  <c r="AA29" i="2"/>
  <c r="Z29" i="2"/>
  <c r="Z26" i="2" s="1"/>
  <c r="Y29" i="2"/>
  <c r="X29" i="2"/>
  <c r="W29" i="2"/>
  <c r="V29" i="2"/>
  <c r="U29" i="2"/>
  <c r="T29" i="2"/>
  <c r="T26" i="2" s="1"/>
  <c r="S29" i="2"/>
  <c r="R29" i="2"/>
  <c r="Q29" i="2"/>
  <c r="P29" i="2"/>
  <c r="M29" i="2"/>
  <c r="G29" i="2"/>
  <c r="AB28" i="2"/>
  <c r="AB27" i="2" s="1"/>
  <c r="N28" i="2"/>
  <c r="M28" i="2"/>
  <c r="L28" i="2"/>
  <c r="L27" i="2" s="1"/>
  <c r="K28" i="2"/>
  <c r="K27" i="2" s="1"/>
  <c r="J28" i="2"/>
  <c r="J27" i="2" s="1"/>
  <c r="I28" i="2"/>
  <c r="H28" i="2"/>
  <c r="G28" i="2"/>
  <c r="F28" i="2"/>
  <c r="F27" i="2" s="1"/>
  <c r="E28" i="2"/>
  <c r="E27" i="2" s="1"/>
  <c r="D28" i="2"/>
  <c r="D27" i="2" s="1"/>
  <c r="C28" i="2"/>
  <c r="O28" i="2" s="1"/>
  <c r="AA27" i="2"/>
  <c r="AA26" i="2" s="1"/>
  <c r="Z27" i="2"/>
  <c r="Y27" i="2"/>
  <c r="X27" i="2"/>
  <c r="W27" i="2"/>
  <c r="V27" i="2"/>
  <c r="V26" i="2" s="1"/>
  <c r="U27" i="2"/>
  <c r="U26" i="2" s="1"/>
  <c r="T27" i="2"/>
  <c r="S27" i="2"/>
  <c r="R27" i="2"/>
  <c r="Q27" i="2"/>
  <c r="P27" i="2"/>
  <c r="P26" i="2" s="1"/>
  <c r="N27" i="2"/>
  <c r="M27" i="2"/>
  <c r="I27" i="2"/>
  <c r="I26" i="2" s="1"/>
  <c r="H27" i="2"/>
  <c r="G27" i="2"/>
  <c r="C27" i="2"/>
  <c r="Y26" i="2"/>
  <c r="W26" i="2"/>
  <c r="S26" i="2"/>
  <c r="Q26" i="2"/>
  <c r="M26" i="2"/>
  <c r="G26" i="2"/>
  <c r="AB25" i="2"/>
  <c r="N25" i="2"/>
  <c r="M25" i="2"/>
  <c r="L25" i="2"/>
  <c r="K25" i="2"/>
  <c r="J25" i="2"/>
  <c r="I25" i="2"/>
  <c r="H25" i="2"/>
  <c r="G25" i="2"/>
  <c r="F25" i="2"/>
  <c r="E25" i="2"/>
  <c r="D25" i="2"/>
  <c r="C25" i="2"/>
  <c r="AB24" i="2"/>
  <c r="N24" i="2"/>
  <c r="M24" i="2"/>
  <c r="L24" i="2"/>
  <c r="K24" i="2"/>
  <c r="J24" i="2"/>
  <c r="I24" i="2"/>
  <c r="H24" i="2"/>
  <c r="G24" i="2"/>
  <c r="F24" i="2"/>
  <c r="E24" i="2"/>
  <c r="D24" i="2"/>
  <c r="C24" i="2"/>
  <c r="AB23" i="2"/>
  <c r="N23" i="2"/>
  <c r="M23" i="2"/>
  <c r="L23" i="2"/>
  <c r="K23" i="2"/>
  <c r="J23" i="2"/>
  <c r="I23" i="2"/>
  <c r="H23" i="2"/>
  <c r="G23" i="2"/>
  <c r="F23" i="2"/>
  <c r="E23" i="2"/>
  <c r="D23" i="2"/>
  <c r="C23" i="2"/>
  <c r="AB22" i="2"/>
  <c r="N22" i="2"/>
  <c r="M22" i="2"/>
  <c r="L22" i="2"/>
  <c r="K22" i="2"/>
  <c r="J22" i="2"/>
  <c r="I22" i="2"/>
  <c r="H22" i="2"/>
  <c r="G22" i="2"/>
  <c r="F22" i="2"/>
  <c r="E22" i="2"/>
  <c r="D22" i="2"/>
  <c r="C22" i="2"/>
  <c r="AB21" i="2"/>
  <c r="N21" i="2"/>
  <c r="M21" i="2"/>
  <c r="L21" i="2"/>
  <c r="K21" i="2"/>
  <c r="J21" i="2"/>
  <c r="I21" i="2"/>
  <c r="H21" i="2"/>
  <c r="G21" i="2"/>
  <c r="F21" i="2"/>
  <c r="E21" i="2"/>
  <c r="D21" i="2"/>
  <c r="C21" i="2"/>
  <c r="AB20" i="2"/>
  <c r="N20" i="2"/>
  <c r="N17" i="2" s="1"/>
  <c r="N16" i="2" s="1"/>
  <c r="M20" i="2"/>
  <c r="L20" i="2"/>
  <c r="K20" i="2"/>
  <c r="J20" i="2"/>
  <c r="I20" i="2"/>
  <c r="H20" i="2"/>
  <c r="H17" i="2" s="1"/>
  <c r="H16" i="2" s="1"/>
  <c r="G20" i="2"/>
  <c r="F20" i="2"/>
  <c r="F17" i="2" s="1"/>
  <c r="F16" i="2" s="1"/>
  <c r="E20" i="2"/>
  <c r="D20" i="2"/>
  <c r="C20" i="2"/>
  <c r="AB19" i="2"/>
  <c r="N19" i="2"/>
  <c r="M19" i="2"/>
  <c r="L19" i="2"/>
  <c r="K19" i="2"/>
  <c r="J19" i="2"/>
  <c r="I19" i="2"/>
  <c r="H19" i="2"/>
  <c r="G19" i="2"/>
  <c r="F19" i="2"/>
  <c r="E19" i="2"/>
  <c r="D19" i="2"/>
  <c r="C19" i="2"/>
  <c r="O19" i="2" s="1"/>
  <c r="AC19" i="2" s="1"/>
  <c r="AB18" i="2"/>
  <c r="N18" i="2"/>
  <c r="M18" i="2"/>
  <c r="L18" i="2"/>
  <c r="K18" i="2"/>
  <c r="J18" i="2"/>
  <c r="J17" i="2" s="1"/>
  <c r="J16" i="2" s="1"/>
  <c r="I18" i="2"/>
  <c r="H18" i="2"/>
  <c r="G18" i="2"/>
  <c r="F18" i="2"/>
  <c r="E18" i="2"/>
  <c r="D18" i="2"/>
  <c r="D17" i="2" s="1"/>
  <c r="D16" i="2" s="1"/>
  <c r="C18" i="2"/>
  <c r="AA17" i="2"/>
  <c r="Z17" i="2"/>
  <c r="Z16" i="2" s="1"/>
  <c r="Y17" i="2"/>
  <c r="X17" i="2"/>
  <c r="X16" i="2" s="1"/>
  <c r="W17" i="2"/>
  <c r="V17" i="2"/>
  <c r="U17" i="2"/>
  <c r="T17" i="2"/>
  <c r="T16" i="2" s="1"/>
  <c r="S17" i="2"/>
  <c r="R17" i="2"/>
  <c r="R16" i="2" s="1"/>
  <c r="Q17" i="2"/>
  <c r="P17" i="2"/>
  <c r="M17" i="2"/>
  <c r="L17" i="2"/>
  <c r="L16" i="2" s="1"/>
  <c r="K17" i="2"/>
  <c r="I17" i="2"/>
  <c r="G17" i="2"/>
  <c r="E17" i="2"/>
  <c r="C17" i="2"/>
  <c r="Y16" i="2"/>
  <c r="W16" i="2"/>
  <c r="V16" i="2"/>
  <c r="U16" i="2"/>
  <c r="S16" i="2"/>
  <c r="Q16" i="2"/>
  <c r="P16" i="2"/>
  <c r="P10" i="2" s="1"/>
  <c r="P9" i="2" s="1"/>
  <c r="P65" i="2" s="1"/>
  <c r="M16" i="2"/>
  <c r="K16" i="2"/>
  <c r="I16" i="2"/>
  <c r="G16" i="2"/>
  <c r="E16" i="2"/>
  <c r="C16" i="2"/>
  <c r="AB15" i="2"/>
  <c r="N15" i="2"/>
  <c r="M15" i="2"/>
  <c r="L15" i="2"/>
  <c r="K15" i="2"/>
  <c r="J15" i="2"/>
  <c r="I15" i="2"/>
  <c r="H15" i="2"/>
  <c r="G15" i="2"/>
  <c r="F15" i="2"/>
  <c r="E15" i="2"/>
  <c r="D15" i="2"/>
  <c r="C15" i="2"/>
  <c r="O15" i="2" s="1"/>
  <c r="AB14" i="2"/>
  <c r="N14" i="2"/>
  <c r="M14" i="2"/>
  <c r="L14" i="2"/>
  <c r="K14" i="2"/>
  <c r="J14" i="2"/>
  <c r="I14" i="2"/>
  <c r="H14" i="2"/>
  <c r="G14" i="2"/>
  <c r="F14" i="2"/>
  <c r="E14" i="2"/>
  <c r="D14" i="2"/>
  <c r="C14" i="2"/>
  <c r="O14" i="2" s="1"/>
  <c r="AD14" i="2" s="1"/>
  <c r="AB13" i="2"/>
  <c r="AB11" i="2" s="1"/>
  <c r="N13" i="2"/>
  <c r="M13" i="2"/>
  <c r="L13" i="2"/>
  <c r="K13" i="2"/>
  <c r="K11" i="2" s="1"/>
  <c r="J13" i="2"/>
  <c r="J11" i="2" s="1"/>
  <c r="I13" i="2"/>
  <c r="H13" i="2"/>
  <c r="G13" i="2"/>
  <c r="F13" i="2"/>
  <c r="E13" i="2"/>
  <c r="D13" i="2"/>
  <c r="D11" i="2" s="1"/>
  <c r="C13" i="2"/>
  <c r="O13" i="2" s="1"/>
  <c r="AB12" i="2"/>
  <c r="N12" i="2"/>
  <c r="N11" i="2" s="1"/>
  <c r="M12" i="2"/>
  <c r="M11" i="2" s="1"/>
  <c r="M10" i="2" s="1"/>
  <c r="L12" i="2"/>
  <c r="K12" i="2"/>
  <c r="J12" i="2"/>
  <c r="I12" i="2"/>
  <c r="I11" i="2" s="1"/>
  <c r="H12" i="2"/>
  <c r="H11" i="2" s="1"/>
  <c r="G12" i="2"/>
  <c r="G11" i="2" s="1"/>
  <c r="G10" i="2" s="1"/>
  <c r="F12" i="2"/>
  <c r="E12" i="2"/>
  <c r="D12" i="2"/>
  <c r="C12" i="2"/>
  <c r="C11" i="2" s="1"/>
  <c r="AA11" i="2"/>
  <c r="Z11" i="2"/>
  <c r="Y11" i="2"/>
  <c r="Y10" i="2" s="1"/>
  <c r="X11" i="2"/>
  <c r="W11" i="2"/>
  <c r="W10" i="2" s="1"/>
  <c r="W9" i="2" s="1"/>
  <c r="W65" i="2" s="1"/>
  <c r="V11" i="2"/>
  <c r="U11" i="2"/>
  <c r="T11" i="2"/>
  <c r="S11" i="2"/>
  <c r="S10" i="2" s="1"/>
  <c r="R11" i="2"/>
  <c r="Q11" i="2"/>
  <c r="Q10" i="2" s="1"/>
  <c r="P11" i="2"/>
  <c r="L11" i="2"/>
  <c r="F11" i="2"/>
  <c r="E11" i="2"/>
  <c r="AA10" i="2"/>
  <c r="V10" i="2"/>
  <c r="V9" i="2" s="1"/>
  <c r="V65" i="2" s="1"/>
  <c r="U10" i="2"/>
  <c r="U9" i="2" s="1"/>
  <c r="U65" i="2" s="1"/>
  <c r="I10" i="2"/>
  <c r="Y9" i="2"/>
  <c r="Y65" i="2" s="1"/>
  <c r="S70" i="1"/>
  <c r="R70" i="1"/>
  <c r="AB70" i="1" s="1"/>
  <c r="O70" i="1"/>
  <c r="U69" i="1"/>
  <c r="T69" i="1"/>
  <c r="S69" i="1"/>
  <c r="R69" i="1"/>
  <c r="Q69" i="1"/>
  <c r="P69" i="1"/>
  <c r="N69" i="1"/>
  <c r="M69" i="1"/>
  <c r="L69" i="1"/>
  <c r="L66" i="1" s="1"/>
  <c r="K69" i="1"/>
  <c r="J69" i="1"/>
  <c r="I69" i="1"/>
  <c r="H69" i="1"/>
  <c r="G69" i="1"/>
  <c r="F69" i="1"/>
  <c r="F66" i="1" s="1"/>
  <c r="E69" i="1"/>
  <c r="D69" i="1"/>
  <c r="C69" i="1"/>
  <c r="AA68" i="1"/>
  <c r="Z68" i="1"/>
  <c r="Y68" i="1"/>
  <c r="Y66" i="1" s="1"/>
  <c r="X68" i="1"/>
  <c r="W68" i="1"/>
  <c r="V68" i="1"/>
  <c r="V66" i="1" s="1"/>
  <c r="U68" i="1"/>
  <c r="T68" i="1"/>
  <c r="S68" i="1"/>
  <c r="S66" i="1" s="1"/>
  <c r="R68" i="1"/>
  <c r="Q68" i="1"/>
  <c r="P68" i="1"/>
  <c r="P66" i="1" s="1"/>
  <c r="O68" i="1"/>
  <c r="AC67" i="1"/>
  <c r="AD67" i="1" s="1"/>
  <c r="AB67" i="1"/>
  <c r="O67" i="1"/>
  <c r="AA66" i="1"/>
  <c r="Z66" i="1"/>
  <c r="X66" i="1"/>
  <c r="W66" i="1"/>
  <c r="U66" i="1"/>
  <c r="T66" i="1"/>
  <c r="R66" i="1"/>
  <c r="Q66" i="1"/>
  <c r="N66" i="1"/>
  <c r="M66" i="1"/>
  <c r="K66" i="1"/>
  <c r="J66" i="1"/>
  <c r="I66" i="1"/>
  <c r="H66" i="1"/>
  <c r="G66" i="1"/>
  <c r="E66" i="1"/>
  <c r="D66" i="1"/>
  <c r="C66" i="1"/>
  <c r="AA64" i="1"/>
  <c r="Z64" i="1"/>
  <c r="Y64" i="1"/>
  <c r="X64" i="1"/>
  <c r="W64" i="1"/>
  <c r="V64" i="1"/>
  <c r="U64" i="1"/>
  <c r="T64" i="1"/>
  <c r="S64" i="1"/>
  <c r="R64" i="1"/>
  <c r="Q64" i="1"/>
  <c r="P64" i="1"/>
  <c r="AB64" i="1" s="1"/>
  <c r="N64" i="1"/>
  <c r="M64" i="1"/>
  <c r="L64" i="1"/>
  <c r="K64" i="1"/>
  <c r="J64" i="1"/>
  <c r="I64" i="1"/>
  <c r="H64" i="1"/>
  <c r="G64" i="1"/>
  <c r="F64" i="1"/>
  <c r="E64" i="1"/>
  <c r="D64" i="1"/>
  <c r="AA63" i="1"/>
  <c r="Z63" i="1"/>
  <c r="Y63" i="1"/>
  <c r="X63" i="1"/>
  <c r="W63" i="1"/>
  <c r="V63" i="1"/>
  <c r="U63" i="1"/>
  <c r="T63" i="1"/>
  <c r="S63" i="1"/>
  <c r="R63" i="1"/>
  <c r="Q63" i="1"/>
  <c r="P63" i="1"/>
  <c r="AB63" i="1" s="1"/>
  <c r="AC63" i="1" s="1"/>
  <c r="AD63" i="1" s="1"/>
  <c r="G63" i="1"/>
  <c r="F63" i="1"/>
  <c r="E63" i="1"/>
  <c r="D63" i="1"/>
  <c r="O63" i="1" s="1"/>
  <c r="AB62" i="1"/>
  <c r="AC62" i="1" s="1"/>
  <c r="AD62" i="1" s="1"/>
  <c r="O62" i="1"/>
  <c r="AC61" i="1"/>
  <c r="AD61" i="1" s="1"/>
  <c r="AB61" i="1"/>
  <c r="O61" i="1"/>
  <c r="AB60" i="1"/>
  <c r="O60" i="1"/>
  <c r="O59" i="1" s="1"/>
  <c r="O58" i="1" s="1"/>
  <c r="O57" i="1" s="1"/>
  <c r="AB59" i="1"/>
  <c r="AC59" i="1" s="1"/>
  <c r="AD59" i="1" s="1"/>
  <c r="AA59" i="1"/>
  <c r="Z59" i="1"/>
  <c r="Y59" i="1"/>
  <c r="Y58" i="1" s="1"/>
  <c r="Y57" i="1" s="1"/>
  <c r="X59" i="1"/>
  <c r="W59" i="1"/>
  <c r="V59" i="1"/>
  <c r="V58" i="1" s="1"/>
  <c r="V57" i="1" s="1"/>
  <c r="U59" i="1"/>
  <c r="T59" i="1"/>
  <c r="S59" i="1"/>
  <c r="S58" i="1" s="1"/>
  <c r="S57" i="1" s="1"/>
  <c r="R59" i="1"/>
  <c r="Q59" i="1"/>
  <c r="P59" i="1"/>
  <c r="P58" i="1" s="1"/>
  <c r="P57" i="1" s="1"/>
  <c r="N59" i="1"/>
  <c r="M59" i="1"/>
  <c r="M58" i="1" s="1"/>
  <c r="M57" i="1" s="1"/>
  <c r="L59" i="1"/>
  <c r="K59" i="1"/>
  <c r="J59" i="1"/>
  <c r="J58" i="1" s="1"/>
  <c r="J57" i="1" s="1"/>
  <c r="I59" i="1"/>
  <c r="H59" i="1"/>
  <c r="G59" i="1"/>
  <c r="G58" i="1" s="1"/>
  <c r="G57" i="1" s="1"/>
  <c r="F59" i="1"/>
  <c r="E59" i="1"/>
  <c r="D59" i="1"/>
  <c r="D58" i="1" s="1"/>
  <c r="D57" i="1" s="1"/>
  <c r="C59" i="1"/>
  <c r="AA58" i="1"/>
  <c r="Z58" i="1"/>
  <c r="Z57" i="1" s="1"/>
  <c r="X58" i="1"/>
  <c r="W58" i="1"/>
  <c r="W57" i="1" s="1"/>
  <c r="U58" i="1"/>
  <c r="T58" i="1"/>
  <c r="T57" i="1" s="1"/>
  <c r="R58" i="1"/>
  <c r="Q58" i="1"/>
  <c r="Q57" i="1" s="1"/>
  <c r="N58" i="1"/>
  <c r="N57" i="1" s="1"/>
  <c r="L58" i="1"/>
  <c r="K58" i="1"/>
  <c r="K57" i="1" s="1"/>
  <c r="I58" i="1"/>
  <c r="H58" i="1"/>
  <c r="H57" i="1" s="1"/>
  <c r="F58" i="1"/>
  <c r="E58" i="1"/>
  <c r="E57" i="1" s="1"/>
  <c r="C58" i="1"/>
  <c r="AA57" i="1"/>
  <c r="X57" i="1"/>
  <c r="U57" i="1"/>
  <c r="R57" i="1"/>
  <c r="L57" i="1"/>
  <c r="I57" i="1"/>
  <c r="F57" i="1"/>
  <c r="C57" i="1"/>
  <c r="Z56" i="1"/>
  <c r="Y56" i="1"/>
  <c r="X56" i="1"/>
  <c r="W56" i="1"/>
  <c r="V56" i="1"/>
  <c r="U56" i="1"/>
  <c r="AB56" i="1" s="1"/>
  <c r="AC56" i="1" s="1"/>
  <c r="AD56" i="1" s="1"/>
  <c r="F56" i="1"/>
  <c r="E56" i="1"/>
  <c r="D56" i="1"/>
  <c r="O56" i="1" s="1"/>
  <c r="AA55" i="1"/>
  <c r="Z55" i="1"/>
  <c r="Z53" i="1" s="1"/>
  <c r="Z49" i="1" s="1"/>
  <c r="Y55" i="1"/>
  <c r="X55" i="1"/>
  <c r="W55" i="1"/>
  <c r="W53" i="1" s="1"/>
  <c r="W49" i="1" s="1"/>
  <c r="V55" i="1"/>
  <c r="U55" i="1"/>
  <c r="T55" i="1"/>
  <c r="T53" i="1" s="1"/>
  <c r="T49" i="1" s="1"/>
  <c r="S55" i="1"/>
  <c r="R55" i="1"/>
  <c r="Q55" i="1"/>
  <c r="Q53" i="1" s="1"/>
  <c r="Q49" i="1" s="1"/>
  <c r="P55" i="1"/>
  <c r="AB55" i="1" s="1"/>
  <c r="N55" i="1"/>
  <c r="N53" i="1" s="1"/>
  <c r="N49" i="1" s="1"/>
  <c r="M55" i="1"/>
  <c r="L55" i="1"/>
  <c r="K55" i="1"/>
  <c r="K53" i="1" s="1"/>
  <c r="K49" i="1" s="1"/>
  <c r="J55" i="1"/>
  <c r="I55" i="1"/>
  <c r="H55" i="1"/>
  <c r="H53" i="1" s="1"/>
  <c r="H49" i="1" s="1"/>
  <c r="G55" i="1"/>
  <c r="F55" i="1"/>
  <c r="E55" i="1"/>
  <c r="E53" i="1" s="1"/>
  <c r="E49" i="1" s="1"/>
  <c r="D55" i="1"/>
  <c r="C55" i="1"/>
  <c r="AA54" i="1"/>
  <c r="AA53" i="1" s="1"/>
  <c r="Z54" i="1"/>
  <c r="Y54" i="1"/>
  <c r="X54" i="1"/>
  <c r="X53" i="1" s="1"/>
  <c r="W54" i="1"/>
  <c r="V54" i="1"/>
  <c r="U54" i="1"/>
  <c r="U53" i="1" s="1"/>
  <c r="T54" i="1"/>
  <c r="S54" i="1"/>
  <c r="R54" i="1"/>
  <c r="R53" i="1" s="1"/>
  <c r="Q54" i="1"/>
  <c r="P54" i="1"/>
  <c r="AB54" i="1" s="1"/>
  <c r="AB53" i="1" s="1"/>
  <c r="N54" i="1"/>
  <c r="M54" i="1"/>
  <c r="L54" i="1"/>
  <c r="L53" i="1" s="1"/>
  <c r="K54" i="1"/>
  <c r="J54" i="1"/>
  <c r="I54" i="1"/>
  <c r="I53" i="1" s="1"/>
  <c r="H54" i="1"/>
  <c r="G54" i="1"/>
  <c r="F54" i="1"/>
  <c r="F53" i="1" s="1"/>
  <c r="E54" i="1"/>
  <c r="D54" i="1"/>
  <c r="C54" i="1"/>
  <c r="O54" i="1" s="1"/>
  <c r="Y53" i="1"/>
  <c r="V53" i="1"/>
  <c r="V49" i="1" s="1"/>
  <c r="S53" i="1"/>
  <c r="P53" i="1"/>
  <c r="P49" i="1" s="1"/>
  <c r="M53" i="1"/>
  <c r="J53" i="1"/>
  <c r="J49" i="1" s="1"/>
  <c r="G53" i="1"/>
  <c r="D53" i="1"/>
  <c r="D49" i="1" s="1"/>
  <c r="AB52" i="1"/>
  <c r="AC52" i="1" s="1"/>
  <c r="O52" i="1"/>
  <c r="AC51" i="1"/>
  <c r="AD51" i="1" s="1"/>
  <c r="AB51" i="1"/>
  <c r="O51" i="1"/>
  <c r="AA50" i="1"/>
  <c r="AA49" i="1" s="1"/>
  <c r="Z50" i="1"/>
  <c r="Y50" i="1"/>
  <c r="X50" i="1"/>
  <c r="X49" i="1" s="1"/>
  <c r="W50" i="1"/>
  <c r="V50" i="1"/>
  <c r="U50" i="1"/>
  <c r="U49" i="1" s="1"/>
  <c r="T50" i="1"/>
  <c r="S50" i="1"/>
  <c r="R50" i="1"/>
  <c r="R49" i="1" s="1"/>
  <c r="Q50" i="1"/>
  <c r="P50" i="1"/>
  <c r="O50" i="1"/>
  <c r="N50" i="1"/>
  <c r="M50" i="1"/>
  <c r="L50" i="1"/>
  <c r="L49" i="1" s="1"/>
  <c r="K50" i="1"/>
  <c r="J50" i="1"/>
  <c r="I50" i="1"/>
  <c r="I49" i="1" s="1"/>
  <c r="H50" i="1"/>
  <c r="G50" i="1"/>
  <c r="F50" i="1"/>
  <c r="F49" i="1" s="1"/>
  <c r="E50" i="1"/>
  <c r="D50" i="1"/>
  <c r="C50" i="1"/>
  <c r="Y49" i="1"/>
  <c r="S49" i="1"/>
  <c r="M49" i="1"/>
  <c r="G49" i="1"/>
  <c r="AA48" i="1"/>
  <c r="Z48" i="1"/>
  <c r="Y48" i="1"/>
  <c r="X48" i="1"/>
  <c r="W48" i="1"/>
  <c r="V48" i="1"/>
  <c r="U48" i="1"/>
  <c r="T48" i="1"/>
  <c r="S48" i="1"/>
  <c r="R48" i="1"/>
  <c r="Q48" i="1"/>
  <c r="P48" i="1"/>
  <c r="AB48" i="1" s="1"/>
  <c r="N48" i="1"/>
  <c r="M48" i="1"/>
  <c r="L48" i="1"/>
  <c r="K48" i="1"/>
  <c r="J48" i="1"/>
  <c r="I48" i="1"/>
  <c r="H48" i="1"/>
  <c r="G48" i="1"/>
  <c r="F48" i="1"/>
  <c r="E48" i="1"/>
  <c r="D48" i="1"/>
  <c r="AA47" i="1"/>
  <c r="Z47" i="1"/>
  <c r="Y47" i="1"/>
  <c r="X47" i="1"/>
  <c r="W47" i="1"/>
  <c r="V47" i="1"/>
  <c r="U47" i="1"/>
  <c r="T47" i="1"/>
  <c r="S47" i="1"/>
  <c r="R47" i="1"/>
  <c r="Q47" i="1"/>
  <c r="P47" i="1"/>
  <c r="N47" i="1"/>
  <c r="M47" i="1"/>
  <c r="L47" i="1"/>
  <c r="K47" i="1"/>
  <c r="J47" i="1"/>
  <c r="I47" i="1"/>
  <c r="H47" i="1"/>
  <c r="G47" i="1"/>
  <c r="F47" i="1"/>
  <c r="E47" i="1"/>
  <c r="D47" i="1"/>
  <c r="C47" i="1"/>
  <c r="AB46" i="1"/>
  <c r="AC46" i="1" s="1"/>
  <c r="AD46" i="1" s="1"/>
  <c r="O46" i="1"/>
  <c r="AA45" i="1"/>
  <c r="Z45" i="1"/>
  <c r="Y45" i="1"/>
  <c r="Y44" i="1" s="1"/>
  <c r="X45" i="1"/>
  <c r="W45" i="1"/>
  <c r="V45" i="1"/>
  <c r="V44" i="1" s="1"/>
  <c r="U45" i="1"/>
  <c r="T45" i="1"/>
  <c r="S45" i="1"/>
  <c r="S44" i="1" s="1"/>
  <c r="R45" i="1"/>
  <c r="Q45" i="1"/>
  <c r="P45" i="1"/>
  <c r="P44" i="1" s="1"/>
  <c r="N45" i="1"/>
  <c r="M45" i="1"/>
  <c r="M44" i="1" s="1"/>
  <c r="L45" i="1"/>
  <c r="K45" i="1"/>
  <c r="J45" i="1"/>
  <c r="J44" i="1" s="1"/>
  <c r="I45" i="1"/>
  <c r="H45" i="1"/>
  <c r="G45" i="1"/>
  <c r="G44" i="1" s="1"/>
  <c r="F45" i="1"/>
  <c r="E45" i="1"/>
  <c r="D45" i="1"/>
  <c r="D44" i="1" s="1"/>
  <c r="C45" i="1"/>
  <c r="O45" i="1" s="1"/>
  <c r="O44" i="1" s="1"/>
  <c r="AA44" i="1"/>
  <c r="Z44" i="1"/>
  <c r="X44" i="1"/>
  <c r="W44" i="1"/>
  <c r="U44" i="1"/>
  <c r="T44" i="1"/>
  <c r="R44" i="1"/>
  <c r="Q44" i="1"/>
  <c r="N44" i="1"/>
  <c r="L44" i="1"/>
  <c r="K44" i="1"/>
  <c r="I44" i="1"/>
  <c r="H44" i="1"/>
  <c r="F44" i="1"/>
  <c r="E44" i="1"/>
  <c r="C44" i="1"/>
  <c r="AB43" i="1"/>
  <c r="AC43" i="1" s="1"/>
  <c r="AD43" i="1" s="1"/>
  <c r="O43" i="1"/>
  <c r="AA42" i="1"/>
  <c r="Z42" i="1"/>
  <c r="Y42" i="1"/>
  <c r="X42" i="1"/>
  <c r="W42" i="1"/>
  <c r="V42" i="1"/>
  <c r="U42" i="1"/>
  <c r="T42" i="1"/>
  <c r="S42" i="1"/>
  <c r="R42" i="1"/>
  <c r="Q42" i="1"/>
  <c r="P42" i="1"/>
  <c r="AB42" i="1" s="1"/>
  <c r="AC42" i="1" s="1"/>
  <c r="AD42" i="1" s="1"/>
  <c r="O42" i="1"/>
  <c r="C42" i="1"/>
  <c r="AA41" i="1"/>
  <c r="Z41" i="1"/>
  <c r="Y41" i="1"/>
  <c r="X41" i="1"/>
  <c r="W41" i="1"/>
  <c r="V41" i="1"/>
  <c r="U41" i="1"/>
  <c r="T41" i="1"/>
  <c r="S41" i="1"/>
  <c r="R41" i="1"/>
  <c r="Q41" i="1"/>
  <c r="P41" i="1"/>
  <c r="AB41" i="1" s="1"/>
  <c r="N41" i="1"/>
  <c r="M41" i="1"/>
  <c r="L41" i="1"/>
  <c r="K41" i="1"/>
  <c r="J41" i="1"/>
  <c r="I41" i="1"/>
  <c r="H41" i="1"/>
  <c r="G41" i="1"/>
  <c r="F41" i="1"/>
  <c r="E41" i="1"/>
  <c r="D41" i="1"/>
  <c r="C41" i="1"/>
  <c r="O41" i="1" s="1"/>
  <c r="AA40" i="1"/>
  <c r="Z40" i="1"/>
  <c r="Y40" i="1"/>
  <c r="Y38" i="1" s="1"/>
  <c r="X40" i="1"/>
  <c r="W40" i="1"/>
  <c r="V40" i="1"/>
  <c r="U40" i="1"/>
  <c r="T40" i="1"/>
  <c r="S40" i="1"/>
  <c r="S38" i="1" s="1"/>
  <c r="R40" i="1"/>
  <c r="Q40" i="1"/>
  <c r="P40" i="1"/>
  <c r="N40" i="1"/>
  <c r="M40" i="1"/>
  <c r="M38" i="1" s="1"/>
  <c r="L40" i="1"/>
  <c r="K40" i="1"/>
  <c r="J40" i="1"/>
  <c r="J38" i="1" s="1"/>
  <c r="I40" i="1"/>
  <c r="H40" i="1"/>
  <c r="G40" i="1"/>
  <c r="G38" i="1" s="1"/>
  <c r="F40" i="1"/>
  <c r="E40" i="1"/>
  <c r="D40" i="1"/>
  <c r="D38" i="1" s="1"/>
  <c r="C40" i="1"/>
  <c r="AA39" i="1"/>
  <c r="Z39" i="1"/>
  <c r="Z38" i="1" s="1"/>
  <c r="Y39" i="1"/>
  <c r="X39" i="1"/>
  <c r="W39" i="1"/>
  <c r="W38" i="1" s="1"/>
  <c r="V39" i="1"/>
  <c r="U39" i="1"/>
  <c r="T39" i="1"/>
  <c r="T38" i="1" s="1"/>
  <c r="S39" i="1"/>
  <c r="R39" i="1"/>
  <c r="Q39" i="1"/>
  <c r="Q38" i="1" s="1"/>
  <c r="P39" i="1"/>
  <c r="AB39" i="1" s="1"/>
  <c r="N39" i="1"/>
  <c r="N38" i="1" s="1"/>
  <c r="M39" i="1"/>
  <c r="L39" i="1"/>
  <c r="K39" i="1"/>
  <c r="K38" i="1" s="1"/>
  <c r="J39" i="1"/>
  <c r="I39" i="1"/>
  <c r="H39" i="1"/>
  <c r="H38" i="1" s="1"/>
  <c r="G39" i="1"/>
  <c r="F39" i="1"/>
  <c r="E39" i="1"/>
  <c r="E38" i="1" s="1"/>
  <c r="D39" i="1"/>
  <c r="C39" i="1"/>
  <c r="AA38" i="1"/>
  <c r="X38" i="1"/>
  <c r="U38" i="1"/>
  <c r="R38" i="1"/>
  <c r="L38" i="1"/>
  <c r="I38" i="1"/>
  <c r="F38" i="1"/>
  <c r="C38" i="1"/>
  <c r="AB37" i="1"/>
  <c r="AC37" i="1" s="1"/>
  <c r="AD37" i="1" s="1"/>
  <c r="O37" i="1"/>
  <c r="AA36" i="1"/>
  <c r="Z36" i="1"/>
  <c r="Y36" i="1"/>
  <c r="X36" i="1"/>
  <c r="W36" i="1"/>
  <c r="W29" i="1" s="1"/>
  <c r="W26" i="1" s="1"/>
  <c r="V36" i="1"/>
  <c r="U36" i="1"/>
  <c r="T36" i="1"/>
  <c r="S36" i="1"/>
  <c r="R36" i="1"/>
  <c r="Q36" i="1"/>
  <c r="Q29" i="1" s="1"/>
  <c r="Q26" i="1" s="1"/>
  <c r="P36" i="1"/>
  <c r="AB36" i="1" s="1"/>
  <c r="N36" i="1"/>
  <c r="M36" i="1"/>
  <c r="L36" i="1"/>
  <c r="K36" i="1"/>
  <c r="K29" i="1" s="1"/>
  <c r="K26" i="1" s="1"/>
  <c r="J36" i="1"/>
  <c r="I36" i="1"/>
  <c r="H36" i="1"/>
  <c r="G36" i="1"/>
  <c r="F36" i="1"/>
  <c r="E36" i="1"/>
  <c r="E29" i="1" s="1"/>
  <c r="E26" i="1" s="1"/>
  <c r="D36" i="1"/>
  <c r="C36" i="1"/>
  <c r="AA35" i="1"/>
  <c r="Z35" i="1"/>
  <c r="Y35" i="1"/>
  <c r="X35" i="1"/>
  <c r="W35" i="1"/>
  <c r="V35" i="1"/>
  <c r="U35" i="1"/>
  <c r="T35" i="1"/>
  <c r="S35" i="1"/>
  <c r="R35" i="1"/>
  <c r="P35" i="1"/>
  <c r="N35" i="1"/>
  <c r="M35" i="1"/>
  <c r="L35" i="1"/>
  <c r="K35" i="1"/>
  <c r="J35" i="1"/>
  <c r="I35" i="1"/>
  <c r="H35" i="1"/>
  <c r="G35" i="1"/>
  <c r="F35" i="1"/>
  <c r="E35" i="1"/>
  <c r="D35" i="1"/>
  <c r="C35" i="1"/>
  <c r="AB34" i="1"/>
  <c r="AC34" i="1" s="1"/>
  <c r="AD34" i="1" s="1"/>
  <c r="O34" i="1"/>
  <c r="AB33" i="1"/>
  <c r="AC33" i="1" s="1"/>
  <c r="AD33" i="1" s="1"/>
  <c r="O33" i="1"/>
  <c r="AC32" i="1"/>
  <c r="AD32" i="1" s="1"/>
  <c r="AB32" i="1"/>
  <c r="O32" i="1"/>
  <c r="AA31" i="1"/>
  <c r="Z31" i="1"/>
  <c r="Y31" i="1"/>
  <c r="X31" i="1"/>
  <c r="X29" i="1" s="1"/>
  <c r="W31" i="1"/>
  <c r="V31" i="1"/>
  <c r="U31" i="1"/>
  <c r="T31" i="1"/>
  <c r="S31" i="1"/>
  <c r="R31" i="1"/>
  <c r="R29" i="1" s="1"/>
  <c r="Q31" i="1"/>
  <c r="P31" i="1"/>
  <c r="N31" i="1"/>
  <c r="M31" i="1"/>
  <c r="L31" i="1"/>
  <c r="L29" i="1" s="1"/>
  <c r="K31" i="1"/>
  <c r="J31" i="1"/>
  <c r="I31" i="1"/>
  <c r="I29" i="1" s="1"/>
  <c r="H31" i="1"/>
  <c r="G31" i="1"/>
  <c r="F31" i="1"/>
  <c r="F29" i="1" s="1"/>
  <c r="E31" i="1"/>
  <c r="D31" i="1"/>
  <c r="C31" i="1"/>
  <c r="O31" i="1" s="1"/>
  <c r="AA30" i="1"/>
  <c r="Z30" i="1"/>
  <c r="Y30" i="1"/>
  <c r="Y29" i="1" s="1"/>
  <c r="X30" i="1"/>
  <c r="W30" i="1"/>
  <c r="V30" i="1"/>
  <c r="V29" i="1" s="1"/>
  <c r="U30" i="1"/>
  <c r="T30" i="1"/>
  <c r="S30" i="1"/>
  <c r="S29" i="1" s="1"/>
  <c r="R30" i="1"/>
  <c r="Q30" i="1"/>
  <c r="P30" i="1"/>
  <c r="P29" i="1" s="1"/>
  <c r="N30" i="1"/>
  <c r="M30" i="1"/>
  <c r="M29" i="1" s="1"/>
  <c r="L30" i="1"/>
  <c r="K30" i="1"/>
  <c r="J30" i="1"/>
  <c r="J29" i="1" s="1"/>
  <c r="I30" i="1"/>
  <c r="H30" i="1"/>
  <c r="G30" i="1"/>
  <c r="G29" i="1" s="1"/>
  <c r="F30" i="1"/>
  <c r="E30" i="1"/>
  <c r="D30" i="1"/>
  <c r="D29" i="1" s="1"/>
  <c r="C30" i="1"/>
  <c r="O30" i="1" s="1"/>
  <c r="Z29" i="1"/>
  <c r="Z26" i="1" s="1"/>
  <c r="T29" i="1"/>
  <c r="N29" i="1"/>
  <c r="H29" i="1"/>
  <c r="H26" i="1" s="1"/>
  <c r="AA28" i="1"/>
  <c r="AA27" i="1" s="1"/>
  <c r="Z28" i="1"/>
  <c r="Y28" i="1"/>
  <c r="X28" i="1"/>
  <c r="X27" i="1" s="1"/>
  <c r="X26" i="1" s="1"/>
  <c r="W28" i="1"/>
  <c r="V28" i="1"/>
  <c r="U28" i="1"/>
  <c r="U27" i="1" s="1"/>
  <c r="T28" i="1"/>
  <c r="S28" i="1"/>
  <c r="R28" i="1"/>
  <c r="R27" i="1" s="1"/>
  <c r="R26" i="1" s="1"/>
  <c r="Q28" i="1"/>
  <c r="P28" i="1"/>
  <c r="N28" i="1"/>
  <c r="M28" i="1"/>
  <c r="L28" i="1"/>
  <c r="L27" i="1" s="1"/>
  <c r="L26" i="1" s="1"/>
  <c r="K28" i="1"/>
  <c r="J28" i="1"/>
  <c r="I28" i="1"/>
  <c r="I27" i="1" s="1"/>
  <c r="H28" i="1"/>
  <c r="G28" i="1"/>
  <c r="F28" i="1"/>
  <c r="F27" i="1" s="1"/>
  <c r="F26" i="1" s="1"/>
  <c r="E28" i="1"/>
  <c r="D28" i="1"/>
  <c r="C28" i="1"/>
  <c r="O28" i="1" s="1"/>
  <c r="O27" i="1" s="1"/>
  <c r="Z27" i="1"/>
  <c r="Y27" i="1"/>
  <c r="W27" i="1"/>
  <c r="V27" i="1"/>
  <c r="T27" i="1"/>
  <c r="S27" i="1"/>
  <c r="S26" i="1" s="1"/>
  <c r="Q27" i="1"/>
  <c r="P27" i="1"/>
  <c r="N27" i="1"/>
  <c r="M27" i="1"/>
  <c r="M26" i="1" s="1"/>
  <c r="K27" i="1"/>
  <c r="J27" i="1"/>
  <c r="H27" i="1"/>
  <c r="G27" i="1"/>
  <c r="E27" i="1"/>
  <c r="D27" i="1"/>
  <c r="D26" i="1" s="1"/>
  <c r="T26" i="1"/>
  <c r="N26" i="1"/>
  <c r="AA25" i="1"/>
  <c r="Z25" i="1"/>
  <c r="Y25" i="1"/>
  <c r="X25" i="1"/>
  <c r="W25" i="1"/>
  <c r="V25" i="1"/>
  <c r="U25" i="1"/>
  <c r="T25" i="1"/>
  <c r="S25" i="1"/>
  <c r="R25" i="1"/>
  <c r="Q25" i="1"/>
  <c r="P25" i="1"/>
  <c r="N25" i="1"/>
  <c r="M25" i="1"/>
  <c r="L25" i="1"/>
  <c r="L16" i="1" s="1"/>
  <c r="K25" i="1"/>
  <c r="J25" i="1"/>
  <c r="I25" i="1"/>
  <c r="H25" i="1"/>
  <c r="G25" i="1"/>
  <c r="F25" i="1"/>
  <c r="E25" i="1"/>
  <c r="D25" i="1"/>
  <c r="C25" i="1"/>
  <c r="AB24" i="1"/>
  <c r="AC24" i="1" s="1"/>
  <c r="AD24" i="1" s="1"/>
  <c r="O24" i="1"/>
  <c r="AA23" i="1"/>
  <c r="Z23" i="1"/>
  <c r="Y23" i="1"/>
  <c r="X23" i="1"/>
  <c r="W23" i="1"/>
  <c r="V23" i="1"/>
  <c r="U23" i="1"/>
  <c r="T23" i="1"/>
  <c r="S23" i="1"/>
  <c r="R23" i="1"/>
  <c r="Q23" i="1"/>
  <c r="P23" i="1"/>
  <c r="N23" i="1"/>
  <c r="M23" i="1"/>
  <c r="L23" i="1"/>
  <c r="K23" i="1"/>
  <c r="J23" i="1"/>
  <c r="I23" i="1"/>
  <c r="H23" i="1"/>
  <c r="H17" i="1" s="1"/>
  <c r="H16" i="1" s="1"/>
  <c r="G23" i="1"/>
  <c r="F23" i="1"/>
  <c r="E23" i="1"/>
  <c r="D23" i="1"/>
  <c r="C23" i="1"/>
  <c r="AB22" i="1"/>
  <c r="AC22" i="1" s="1"/>
  <c r="AD22" i="1" s="1"/>
  <c r="O22" i="1"/>
  <c r="AA21" i="1"/>
  <c r="Z21" i="1"/>
  <c r="Y21" i="1"/>
  <c r="X21" i="1"/>
  <c r="W21" i="1"/>
  <c r="V21" i="1"/>
  <c r="U21" i="1"/>
  <c r="T21" i="1"/>
  <c r="S21" i="1"/>
  <c r="R21" i="1"/>
  <c r="Q21" i="1"/>
  <c r="P21" i="1"/>
  <c r="AB21" i="1" s="1"/>
  <c r="AC21" i="1" s="1"/>
  <c r="AD21" i="1" s="1"/>
  <c r="N21" i="1"/>
  <c r="M21" i="1"/>
  <c r="L21" i="1"/>
  <c r="K21" i="1"/>
  <c r="J21" i="1"/>
  <c r="I21" i="1"/>
  <c r="H21" i="1"/>
  <c r="G21" i="1"/>
  <c r="F21" i="1"/>
  <c r="E21" i="1"/>
  <c r="D21" i="1"/>
  <c r="C21" i="1"/>
  <c r="O21" i="1" s="1"/>
  <c r="AA20" i="1"/>
  <c r="Z20" i="1"/>
  <c r="Z17" i="1" s="1"/>
  <c r="Z16" i="1" s="1"/>
  <c r="Y20" i="1"/>
  <c r="X20" i="1"/>
  <c r="W20" i="1"/>
  <c r="V20" i="1"/>
  <c r="U20" i="1"/>
  <c r="T20" i="1"/>
  <c r="T17" i="1" s="1"/>
  <c r="T16" i="1" s="1"/>
  <c r="S20" i="1"/>
  <c r="R20" i="1"/>
  <c r="Q20" i="1"/>
  <c r="P20" i="1"/>
  <c r="AB20" i="1" s="1"/>
  <c r="AC20" i="1" s="1"/>
  <c r="AD20" i="1" s="1"/>
  <c r="N20" i="1"/>
  <c r="M20" i="1"/>
  <c r="L20" i="1"/>
  <c r="K20" i="1"/>
  <c r="J20" i="1"/>
  <c r="I20" i="1"/>
  <c r="H20" i="1"/>
  <c r="G20" i="1"/>
  <c r="F20" i="1"/>
  <c r="E20" i="1"/>
  <c r="D20" i="1"/>
  <c r="C20" i="1"/>
  <c r="O20" i="1" s="1"/>
  <c r="AA19" i="1"/>
  <c r="AA17" i="1" s="1"/>
  <c r="Z19" i="1"/>
  <c r="Y19" i="1"/>
  <c r="X19" i="1"/>
  <c r="X17" i="1" s="1"/>
  <c r="X16" i="1" s="1"/>
  <c r="W19" i="1"/>
  <c r="V19" i="1"/>
  <c r="U19" i="1"/>
  <c r="U17" i="1" s="1"/>
  <c r="U16" i="1" s="1"/>
  <c r="T19" i="1"/>
  <c r="S19" i="1"/>
  <c r="R19" i="1"/>
  <c r="R17" i="1" s="1"/>
  <c r="R16" i="1" s="1"/>
  <c r="Q19" i="1"/>
  <c r="P19" i="1"/>
  <c r="N19" i="1"/>
  <c r="M19" i="1"/>
  <c r="L19" i="1"/>
  <c r="L17" i="1" s="1"/>
  <c r="K19" i="1"/>
  <c r="J19" i="1"/>
  <c r="I19" i="1"/>
  <c r="I17" i="1" s="1"/>
  <c r="I16" i="1" s="1"/>
  <c r="H19" i="1"/>
  <c r="G19" i="1"/>
  <c r="F19" i="1"/>
  <c r="F17" i="1" s="1"/>
  <c r="E19" i="1"/>
  <c r="D19" i="1"/>
  <c r="C19" i="1"/>
  <c r="C17" i="1" s="1"/>
  <c r="C16" i="1" s="1"/>
  <c r="AA18" i="1"/>
  <c r="Z18" i="1"/>
  <c r="Y18" i="1"/>
  <c r="Y17" i="1" s="1"/>
  <c r="X18" i="1"/>
  <c r="W18" i="1"/>
  <c r="V18" i="1"/>
  <c r="V17" i="1" s="1"/>
  <c r="V16" i="1" s="1"/>
  <c r="U18" i="1"/>
  <c r="T18" i="1"/>
  <c r="S18" i="1"/>
  <c r="S17" i="1" s="1"/>
  <c r="R18" i="1"/>
  <c r="Q18" i="1"/>
  <c r="P18" i="1"/>
  <c r="P17" i="1" s="1"/>
  <c r="P16" i="1" s="1"/>
  <c r="N18" i="1"/>
  <c r="M18" i="1"/>
  <c r="M17" i="1" s="1"/>
  <c r="M16" i="1" s="1"/>
  <c r="L18" i="1"/>
  <c r="K18" i="1"/>
  <c r="J18" i="1"/>
  <c r="J17" i="1" s="1"/>
  <c r="I18" i="1"/>
  <c r="H18" i="1"/>
  <c r="G18" i="1"/>
  <c r="G17" i="1" s="1"/>
  <c r="F18" i="1"/>
  <c r="E18" i="1"/>
  <c r="D18" i="1"/>
  <c r="D17" i="1" s="1"/>
  <c r="D16" i="1" s="1"/>
  <c r="C18" i="1"/>
  <c r="O18" i="1" s="1"/>
  <c r="W17" i="1"/>
  <c r="W16" i="1" s="1"/>
  <c r="Q17" i="1"/>
  <c r="Q16" i="1" s="1"/>
  <c r="N17" i="1"/>
  <c r="N16" i="1" s="1"/>
  <c r="K17" i="1"/>
  <c r="K16" i="1" s="1"/>
  <c r="E17" i="1"/>
  <c r="E16" i="1" s="1"/>
  <c r="AA16" i="1"/>
  <c r="Y16" i="1"/>
  <c r="S16" i="1"/>
  <c r="J16" i="1"/>
  <c r="G16" i="1"/>
  <c r="F16" i="1"/>
  <c r="AA15" i="1"/>
  <c r="Z15" i="1"/>
  <c r="Y15" i="1"/>
  <c r="X15" i="1"/>
  <c r="W15" i="1"/>
  <c r="V15" i="1"/>
  <c r="U15" i="1"/>
  <c r="T15" i="1"/>
  <c r="S15" i="1"/>
  <c r="R15" i="1"/>
  <c r="Q15" i="1"/>
  <c r="P15" i="1"/>
  <c r="AB15" i="1" s="1"/>
  <c r="AC15" i="1" s="1"/>
  <c r="AD15" i="1" s="1"/>
  <c r="N15" i="1"/>
  <c r="M15" i="1"/>
  <c r="L15" i="1"/>
  <c r="K15" i="1"/>
  <c r="J15" i="1"/>
  <c r="I15" i="1"/>
  <c r="H15" i="1"/>
  <c r="G15" i="1"/>
  <c r="F15" i="1"/>
  <c r="E15" i="1"/>
  <c r="D15" i="1"/>
  <c r="C15" i="1"/>
  <c r="O15" i="1" s="1"/>
  <c r="AA14" i="1"/>
  <c r="Z14" i="1"/>
  <c r="Y14" i="1"/>
  <c r="X14" i="1"/>
  <c r="W14" i="1"/>
  <c r="V14" i="1"/>
  <c r="U14" i="1"/>
  <c r="T14" i="1"/>
  <c r="S14" i="1"/>
  <c r="R14" i="1"/>
  <c r="Q14" i="1"/>
  <c r="P14" i="1"/>
  <c r="AB14" i="1" s="1"/>
  <c r="N14" i="1"/>
  <c r="M14" i="1"/>
  <c r="L14" i="1"/>
  <c r="K14" i="1"/>
  <c r="J14" i="1"/>
  <c r="I14" i="1"/>
  <c r="H14" i="1"/>
  <c r="G14" i="1"/>
  <c r="F14" i="1"/>
  <c r="E14" i="1"/>
  <c r="D14" i="1"/>
  <c r="C14" i="1"/>
  <c r="O14" i="1" s="1"/>
  <c r="AA13" i="1"/>
  <c r="Z13" i="1"/>
  <c r="Y13" i="1"/>
  <c r="Y11" i="1" s="1"/>
  <c r="X13" i="1"/>
  <c r="W13" i="1"/>
  <c r="V13" i="1"/>
  <c r="V11" i="1" s="1"/>
  <c r="U13" i="1"/>
  <c r="T13" i="1"/>
  <c r="S13" i="1"/>
  <c r="S11" i="1" s="1"/>
  <c r="S10" i="1" s="1"/>
  <c r="S9" i="1" s="1"/>
  <c r="S65" i="1" s="1"/>
  <c r="R13" i="1"/>
  <c r="Q13" i="1"/>
  <c r="P13" i="1"/>
  <c r="AB13" i="1" s="1"/>
  <c r="AC13" i="1" s="1"/>
  <c r="AD13" i="1" s="1"/>
  <c r="N13" i="1"/>
  <c r="M13" i="1"/>
  <c r="M11" i="1" s="1"/>
  <c r="L13" i="1"/>
  <c r="K13" i="1"/>
  <c r="J13" i="1"/>
  <c r="J11" i="1" s="1"/>
  <c r="I13" i="1"/>
  <c r="H13" i="1"/>
  <c r="G13" i="1"/>
  <c r="G11" i="1" s="1"/>
  <c r="F13" i="1"/>
  <c r="E13" i="1"/>
  <c r="D13" i="1"/>
  <c r="D11" i="1" s="1"/>
  <c r="C13" i="1"/>
  <c r="O13" i="1" s="1"/>
  <c r="AA12" i="1"/>
  <c r="Z12" i="1"/>
  <c r="Z11" i="1" s="1"/>
  <c r="Y12" i="1"/>
  <c r="X12" i="1"/>
  <c r="W12" i="1"/>
  <c r="W11" i="1" s="1"/>
  <c r="W10" i="1" s="1"/>
  <c r="W9" i="1" s="1"/>
  <c r="W65" i="1" s="1"/>
  <c r="W71" i="1" s="1"/>
  <c r="V12" i="1"/>
  <c r="U12" i="1"/>
  <c r="T12" i="1"/>
  <c r="T11" i="1" s="1"/>
  <c r="S12" i="1"/>
  <c r="R12" i="1"/>
  <c r="Q12" i="1"/>
  <c r="Q11" i="1" s="1"/>
  <c r="Q10" i="1" s="1"/>
  <c r="Q9" i="1" s="1"/>
  <c r="Q65" i="1" s="1"/>
  <c r="Q71" i="1" s="1"/>
  <c r="P12" i="1"/>
  <c r="AB12" i="1" s="1"/>
  <c r="N12" i="1"/>
  <c r="N11" i="1" s="1"/>
  <c r="N10" i="1" s="1"/>
  <c r="N9" i="1" s="1"/>
  <c r="N65" i="1" s="1"/>
  <c r="N71" i="1" s="1"/>
  <c r="M12" i="1"/>
  <c r="L12" i="1"/>
  <c r="K12" i="1"/>
  <c r="K11" i="1" s="1"/>
  <c r="K10" i="1" s="1"/>
  <c r="K9" i="1" s="1"/>
  <c r="K65" i="1" s="1"/>
  <c r="K71" i="1" s="1"/>
  <c r="J12" i="1"/>
  <c r="I12" i="1"/>
  <c r="H12" i="1"/>
  <c r="H11" i="1" s="1"/>
  <c r="G12" i="1"/>
  <c r="F12" i="1"/>
  <c r="E12" i="1"/>
  <c r="E11" i="1" s="1"/>
  <c r="E10" i="1" s="1"/>
  <c r="E9" i="1" s="1"/>
  <c r="E65" i="1" s="1"/>
  <c r="E71" i="1" s="1"/>
  <c r="D12" i="1"/>
  <c r="C12" i="1"/>
  <c r="O12" i="1" s="1"/>
  <c r="O11" i="1" s="1"/>
  <c r="AA11" i="1"/>
  <c r="X11" i="1"/>
  <c r="U11" i="1"/>
  <c r="R11" i="1"/>
  <c r="L11" i="1"/>
  <c r="I11" i="1"/>
  <c r="F11" i="1"/>
  <c r="F10" i="1" s="1"/>
  <c r="F9" i="1" s="1"/>
  <c r="F65" i="1" s="1"/>
  <c r="C11" i="1"/>
  <c r="G9" i="2" l="1"/>
  <c r="G65" i="2" s="1"/>
  <c r="H26" i="2"/>
  <c r="I9" i="2"/>
  <c r="I65" i="2" s="1"/>
  <c r="AD56" i="2"/>
  <c r="AC56" i="2"/>
  <c r="Q9" i="2"/>
  <c r="Q65" i="2" s="1"/>
  <c r="AD13" i="2"/>
  <c r="AC13" i="2"/>
  <c r="K10" i="2"/>
  <c r="AD15" i="2"/>
  <c r="AC15" i="2"/>
  <c r="J26" i="2"/>
  <c r="J10" i="2" s="1"/>
  <c r="J9" i="2" s="1"/>
  <c r="J65" i="2" s="1"/>
  <c r="F26" i="2"/>
  <c r="AA9" i="2"/>
  <c r="AA65" i="2" s="1"/>
  <c r="AC28" i="2"/>
  <c r="O27" i="2"/>
  <c r="O54" i="2"/>
  <c r="H10" i="2"/>
  <c r="H9" i="2" s="1"/>
  <c r="H65" i="2" s="1"/>
  <c r="AD19" i="2"/>
  <c r="O23" i="2"/>
  <c r="AD28" i="2"/>
  <c r="O36" i="2"/>
  <c r="O60" i="2"/>
  <c r="R10" i="2"/>
  <c r="R9" i="2" s="1"/>
  <c r="R65" i="2" s="1"/>
  <c r="X10" i="2"/>
  <c r="X9" i="2" s="1"/>
  <c r="X65" i="2" s="1"/>
  <c r="O12" i="2"/>
  <c r="AC14" i="2"/>
  <c r="T10" i="2"/>
  <c r="T9" i="2" s="1"/>
  <c r="T65" i="2" s="1"/>
  <c r="Z10" i="2"/>
  <c r="Z9" i="2" s="1"/>
  <c r="Z65" i="2" s="1"/>
  <c r="O20" i="2"/>
  <c r="E26" i="2"/>
  <c r="E10" i="2" s="1"/>
  <c r="K26" i="2"/>
  <c r="O33" i="2"/>
  <c r="O37" i="2"/>
  <c r="O41" i="2"/>
  <c r="O45" i="2"/>
  <c r="E53" i="2"/>
  <c r="E49" i="2" s="1"/>
  <c r="K53" i="2"/>
  <c r="D57" i="2"/>
  <c r="J57" i="2"/>
  <c r="AB57" i="2"/>
  <c r="AD63" i="2"/>
  <c r="K49" i="2"/>
  <c r="N10" i="2"/>
  <c r="N9" i="2" s="1"/>
  <c r="N65" i="2" s="1"/>
  <c r="AD32" i="2"/>
  <c r="O48" i="2"/>
  <c r="O24" i="2"/>
  <c r="C26" i="2"/>
  <c r="C10" i="2" s="1"/>
  <c r="C9" i="2" s="1"/>
  <c r="C65" i="2" s="1"/>
  <c r="O30" i="2"/>
  <c r="AB29" i="2"/>
  <c r="AB26" i="2" s="1"/>
  <c r="O34" i="2"/>
  <c r="O46" i="2"/>
  <c r="G49" i="2"/>
  <c r="O51" i="2"/>
  <c r="I49" i="2"/>
  <c r="O55" i="2"/>
  <c r="H57" i="2"/>
  <c r="N57" i="2"/>
  <c r="O64" i="2"/>
  <c r="M49" i="2"/>
  <c r="M9" i="2" s="1"/>
  <c r="M65" i="2" s="1"/>
  <c r="AD62" i="2"/>
  <c r="AC62" i="2"/>
  <c r="F10" i="2"/>
  <c r="F9" i="2" s="1"/>
  <c r="F65" i="2" s="1"/>
  <c r="AD40" i="2"/>
  <c r="L10" i="2"/>
  <c r="L9" i="2" s="1"/>
  <c r="L65" i="2" s="1"/>
  <c r="O21" i="2"/>
  <c r="O25" i="2"/>
  <c r="D29" i="2"/>
  <c r="D26" i="2" s="1"/>
  <c r="D10" i="2" s="1"/>
  <c r="D9" i="2" s="1"/>
  <c r="D65" i="2" s="1"/>
  <c r="J29" i="2"/>
  <c r="O31" i="2"/>
  <c r="O42" i="2"/>
  <c r="D50" i="2"/>
  <c r="D49" i="2" s="1"/>
  <c r="J50" i="2"/>
  <c r="J49" i="2" s="1"/>
  <c r="O52" i="2"/>
  <c r="AC52" i="2" s="1"/>
  <c r="O61" i="2"/>
  <c r="O18" i="2"/>
  <c r="AB17" i="2"/>
  <c r="AB16" i="2" s="1"/>
  <c r="O22" i="2"/>
  <c r="O39" i="2"/>
  <c r="AB38" i="2"/>
  <c r="O43" i="2"/>
  <c r="C29" i="2"/>
  <c r="C38" i="2"/>
  <c r="C44" i="2"/>
  <c r="C50" i="2"/>
  <c r="C49" i="2" s="1"/>
  <c r="H10" i="1"/>
  <c r="H9" i="1" s="1"/>
  <c r="H65" i="1" s="1"/>
  <c r="H71" i="1" s="1"/>
  <c r="F71" i="1"/>
  <c r="L71" i="1"/>
  <c r="AC12" i="1"/>
  <c r="AD12" i="1" s="1"/>
  <c r="AB11" i="1"/>
  <c r="AC14" i="1"/>
  <c r="AD14" i="1" s="1"/>
  <c r="L10" i="1"/>
  <c r="L9" i="1" s="1"/>
  <c r="L65" i="1" s="1"/>
  <c r="D10" i="1"/>
  <c r="D9" i="1" s="1"/>
  <c r="D65" i="1" s="1"/>
  <c r="AC36" i="1"/>
  <c r="AD36" i="1" s="1"/>
  <c r="R10" i="1"/>
  <c r="R9" i="1" s="1"/>
  <c r="R65" i="1" s="1"/>
  <c r="AC53" i="1"/>
  <c r="AD53" i="1" s="1"/>
  <c r="Y10" i="1"/>
  <c r="Y9" i="1" s="1"/>
  <c r="Y65" i="1" s="1"/>
  <c r="Y71" i="1" s="1"/>
  <c r="X10" i="1"/>
  <c r="X9" i="1" s="1"/>
  <c r="X65" i="1" s="1"/>
  <c r="T10" i="1"/>
  <c r="T9" i="1" s="1"/>
  <c r="T65" i="1" s="1"/>
  <c r="T71" i="1" s="1"/>
  <c r="Z10" i="1"/>
  <c r="Z9" i="1" s="1"/>
  <c r="Z65" i="1" s="1"/>
  <c r="Z71" i="1" s="1"/>
  <c r="M10" i="1"/>
  <c r="M9" i="1" s="1"/>
  <c r="M65" i="1" s="1"/>
  <c r="U29" i="1"/>
  <c r="AB19" i="1"/>
  <c r="AC19" i="1" s="1"/>
  <c r="AD19" i="1" s="1"/>
  <c r="O23" i="1"/>
  <c r="AB23" i="1"/>
  <c r="AC23" i="1" s="1"/>
  <c r="AD23" i="1" s="1"/>
  <c r="I26" i="1"/>
  <c r="I10" i="1" s="1"/>
  <c r="I9" i="1" s="1"/>
  <c r="I65" i="1" s="1"/>
  <c r="I71" i="1" s="1"/>
  <c r="AB28" i="1"/>
  <c r="AB31" i="1"/>
  <c r="AC31" i="1" s="1"/>
  <c r="AD31" i="1" s="1"/>
  <c r="O47" i="1"/>
  <c r="AB47" i="1"/>
  <c r="AC47" i="1" s="1"/>
  <c r="AD47" i="1" s="1"/>
  <c r="O48" i="1"/>
  <c r="AC48" i="1" s="1"/>
  <c r="AD48" i="1" s="1"/>
  <c r="R71" i="1"/>
  <c r="P11" i="1"/>
  <c r="O25" i="1"/>
  <c r="AB25" i="1"/>
  <c r="O36" i="1"/>
  <c r="O39" i="1"/>
  <c r="AB38" i="1"/>
  <c r="AC39" i="1"/>
  <c r="AD39" i="1" s="1"/>
  <c r="AB45" i="1"/>
  <c r="O55" i="1"/>
  <c r="AC55" i="1"/>
  <c r="AD55" i="1" s="1"/>
  <c r="O64" i="1"/>
  <c r="O69" i="1"/>
  <c r="O66" i="1" s="1"/>
  <c r="AB69" i="1"/>
  <c r="V26" i="1"/>
  <c r="V10" i="1" s="1"/>
  <c r="V9" i="1" s="1"/>
  <c r="V65" i="1" s="1"/>
  <c r="V71" i="1" s="1"/>
  <c r="O53" i="1"/>
  <c r="AC54" i="1"/>
  <c r="AD54" i="1" s="1"/>
  <c r="AC64" i="1"/>
  <c r="AD64" i="1" s="1"/>
  <c r="D71" i="1"/>
  <c r="AB68" i="1"/>
  <c r="G26" i="1"/>
  <c r="G10" i="1" s="1"/>
  <c r="G9" i="1" s="1"/>
  <c r="G65" i="1" s="1"/>
  <c r="G71" i="1" s="1"/>
  <c r="P26" i="1"/>
  <c r="Y26" i="1"/>
  <c r="O35" i="1"/>
  <c r="O29" i="1" s="1"/>
  <c r="AB35" i="1"/>
  <c r="O40" i="1"/>
  <c r="AB40" i="1"/>
  <c r="AC40" i="1" s="1"/>
  <c r="AD40" i="1" s="1"/>
  <c r="V38" i="1"/>
  <c r="AC60" i="1"/>
  <c r="AD60" i="1" s="1"/>
  <c r="AC41" i="1"/>
  <c r="AD41" i="1" s="1"/>
  <c r="O49" i="1"/>
  <c r="M71" i="1"/>
  <c r="S71" i="1"/>
  <c r="AC70" i="1"/>
  <c r="AD70" i="1" s="1"/>
  <c r="O17" i="1"/>
  <c r="AB18" i="1"/>
  <c r="O19" i="1"/>
  <c r="J26" i="1"/>
  <c r="J10" i="1" s="1"/>
  <c r="J9" i="1" s="1"/>
  <c r="J65" i="1" s="1"/>
  <c r="J71" i="1" s="1"/>
  <c r="U26" i="1"/>
  <c r="U10" i="1" s="1"/>
  <c r="U9" i="1" s="1"/>
  <c r="U65" i="1" s="1"/>
  <c r="U71" i="1" s="1"/>
  <c r="AA26" i="1"/>
  <c r="AA10" i="1" s="1"/>
  <c r="AA9" i="1" s="1"/>
  <c r="AA65" i="1" s="1"/>
  <c r="AA71" i="1" s="1"/>
  <c r="AB30" i="1"/>
  <c r="AA29" i="1"/>
  <c r="X71" i="1"/>
  <c r="C27" i="1"/>
  <c r="C53" i="1"/>
  <c r="C49" i="1" s="1"/>
  <c r="AB58" i="1"/>
  <c r="C29" i="1"/>
  <c r="P38" i="1"/>
  <c r="AB50" i="1"/>
  <c r="AB10" i="2" l="1"/>
  <c r="AB9" i="2" s="1"/>
  <c r="AB65" i="2" s="1"/>
  <c r="E9" i="2"/>
  <c r="E65" i="2" s="1"/>
  <c r="AD18" i="2"/>
  <c r="AC18" i="2"/>
  <c r="O17" i="2"/>
  <c r="AC31" i="2"/>
  <c r="AD31" i="2"/>
  <c r="AD55" i="2"/>
  <c r="AC55" i="2"/>
  <c r="AD33" i="2"/>
  <c r="AC33" i="2"/>
  <c r="AD36" i="2"/>
  <c r="AC36" i="2"/>
  <c r="AD54" i="2"/>
  <c r="O53" i="2"/>
  <c r="AC54" i="2"/>
  <c r="AC43" i="2"/>
  <c r="AD43" i="2"/>
  <c r="AC61" i="2"/>
  <c r="AD61" i="2"/>
  <c r="AD30" i="2"/>
  <c r="AC30" i="2"/>
  <c r="O29" i="2"/>
  <c r="AD12" i="2"/>
  <c r="AC12" i="2"/>
  <c r="O11" i="2"/>
  <c r="AD27" i="2"/>
  <c r="AC27" i="2"/>
  <c r="O26" i="2"/>
  <c r="AC23" i="2"/>
  <c r="AD23" i="2"/>
  <c r="AD39" i="2"/>
  <c r="AC39" i="2"/>
  <c r="O38" i="2"/>
  <c r="AC25" i="2"/>
  <c r="AD25" i="2"/>
  <c r="AC64" i="2"/>
  <c r="AD64" i="2"/>
  <c r="AD24" i="2"/>
  <c r="AC24" i="2"/>
  <c r="AD45" i="2"/>
  <c r="AC45" i="2"/>
  <c r="O44" i="2"/>
  <c r="AC20" i="2"/>
  <c r="AD20" i="2"/>
  <c r="AD51" i="2"/>
  <c r="AC51" i="2"/>
  <c r="O50" i="2"/>
  <c r="AC22" i="2"/>
  <c r="AD22" i="2"/>
  <c r="AD21" i="2"/>
  <c r="AC21" i="2"/>
  <c r="AC46" i="2"/>
  <c r="AD46" i="2"/>
  <c r="AD48" i="2"/>
  <c r="AC48" i="2"/>
  <c r="AC41" i="2"/>
  <c r="AD41" i="2"/>
  <c r="K9" i="2"/>
  <c r="K65" i="2" s="1"/>
  <c r="AD42" i="2"/>
  <c r="AC42" i="2"/>
  <c r="AC34" i="2"/>
  <c r="AD34" i="2"/>
  <c r="AC37" i="2"/>
  <c r="AD37" i="2"/>
  <c r="O59" i="2"/>
  <c r="AC60" i="2"/>
  <c r="O26" i="1"/>
  <c r="AB17" i="1"/>
  <c r="AC18" i="1"/>
  <c r="AD18" i="1" s="1"/>
  <c r="AB44" i="1"/>
  <c r="AC44" i="1" s="1"/>
  <c r="AD44" i="1" s="1"/>
  <c r="AC45" i="1"/>
  <c r="AD45" i="1" s="1"/>
  <c r="AB57" i="1"/>
  <c r="AC57" i="1" s="1"/>
  <c r="AD57" i="1" s="1"/>
  <c r="AC58" i="1"/>
  <c r="AD58" i="1" s="1"/>
  <c r="O16" i="1"/>
  <c r="O10" i="1" s="1"/>
  <c r="O9" i="1" s="1"/>
  <c r="O65" i="1" s="1"/>
  <c r="O71" i="1" s="1"/>
  <c r="AC69" i="1"/>
  <c r="AD69" i="1" s="1"/>
  <c r="P10" i="1"/>
  <c r="P9" i="1" s="1"/>
  <c r="P65" i="1" s="1"/>
  <c r="P71" i="1" s="1"/>
  <c r="O38" i="1"/>
  <c r="AC38" i="1" s="1"/>
  <c r="AD38" i="1" s="1"/>
  <c r="AC11" i="1"/>
  <c r="AD11" i="1" s="1"/>
  <c r="AB66" i="1"/>
  <c r="AC66" i="1" s="1"/>
  <c r="AD66" i="1" s="1"/>
  <c r="AC68" i="1"/>
  <c r="AD68" i="1" s="1"/>
  <c r="AB29" i="1"/>
  <c r="AC29" i="1" s="1"/>
  <c r="AD29" i="1" s="1"/>
  <c r="AC30" i="1"/>
  <c r="AD30" i="1" s="1"/>
  <c r="C26" i="1"/>
  <c r="C10" i="1" s="1"/>
  <c r="C9" i="1" s="1"/>
  <c r="C65" i="1" s="1"/>
  <c r="C71" i="1" s="1"/>
  <c r="AB49" i="1"/>
  <c r="AC49" i="1" s="1"/>
  <c r="AD49" i="1" s="1"/>
  <c r="AC50" i="1"/>
  <c r="AD50" i="1" s="1"/>
  <c r="AC35" i="1"/>
  <c r="AD35" i="1" s="1"/>
  <c r="AC25" i="1"/>
  <c r="AD25" i="1" s="1"/>
  <c r="AC28" i="1"/>
  <c r="AD28" i="1" s="1"/>
  <c r="AB27" i="1"/>
  <c r="AC44" i="2" l="1"/>
  <c r="AD44" i="2"/>
  <c r="AD59" i="2"/>
  <c r="AC59" i="2"/>
  <c r="O58" i="2"/>
  <c r="AC50" i="2"/>
  <c r="O49" i="2"/>
  <c r="AD50" i="2"/>
  <c r="AD11" i="2"/>
  <c r="AC11" i="2"/>
  <c r="AC26" i="2"/>
  <c r="AD26" i="2"/>
  <c r="AC29" i="2"/>
  <c r="AD29" i="2"/>
  <c r="AC17" i="2"/>
  <c r="AD17" i="2"/>
  <c r="O16" i="2"/>
  <c r="AC38" i="2"/>
  <c r="AD38" i="2"/>
  <c r="AD53" i="2"/>
  <c r="AC53" i="2"/>
  <c r="AB16" i="1"/>
  <c r="AC17" i="1"/>
  <c r="AD17" i="1" s="1"/>
  <c r="AB26" i="1"/>
  <c r="AC26" i="1" s="1"/>
  <c r="AD26" i="1" s="1"/>
  <c r="AC27" i="1"/>
  <c r="AD27" i="1" s="1"/>
  <c r="AC16" i="2" l="1"/>
  <c r="AD16" i="2"/>
  <c r="AD58" i="2"/>
  <c r="O57" i="2"/>
  <c r="AC58" i="2"/>
  <c r="O10" i="2"/>
  <c r="AC49" i="2"/>
  <c r="AD49" i="2"/>
  <c r="AC16" i="1"/>
  <c r="AD16" i="1" s="1"/>
  <c r="AB10" i="1"/>
  <c r="AD10" i="2" l="1"/>
  <c r="AC10" i="2"/>
  <c r="O9" i="2"/>
  <c r="AD57" i="2"/>
  <c r="AC57" i="2"/>
  <c r="AC10" i="1"/>
  <c r="AD10" i="1" s="1"/>
  <c r="AB9" i="1"/>
  <c r="O65" i="2" l="1"/>
  <c r="AD9" i="2"/>
  <c r="AC9" i="2"/>
  <c r="AB65" i="1"/>
  <c r="AC9" i="1"/>
  <c r="AD9" i="1" s="1"/>
  <c r="AD65" i="2" l="1"/>
  <c r="AC65" i="2"/>
  <c r="AC65" i="1"/>
  <c r="AD65" i="1" s="1"/>
  <c r="AB71" i="1"/>
  <c r="AC71" i="1" s="1"/>
  <c r="AD71" i="1" s="1"/>
</calcChain>
</file>

<file path=xl/sharedStrings.xml><?xml version="1.0" encoding="utf-8"?>
<sst xmlns="http://schemas.openxmlformats.org/spreadsheetml/2006/main" count="350" uniqueCount="93">
  <si>
    <t xml:space="preserve"> CUADRO No.2</t>
  </si>
  <si>
    <t>INGRESOS FISCALES COMPARADOS POR PARTIDAS, DIRECCION GENERAL DE IMPUESTOS INTERNOS</t>
  </si>
  <si>
    <t>ENERO-DICIEMBRE 2023/2022</t>
  </si>
  <si>
    <t xml:space="preserve">(En millones RD$) </t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</si>
  <si>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</si>
  <si>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</si>
  <si>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</si>
  <si>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</si>
  <si>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</si>
  <si>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</si>
  <si>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</si>
  <si>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</si>
  <si>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</si>
  <si>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</si>
  <si>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</si>
  <si>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</si>
  <si>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</si>
  <si>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</si>
  <si>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</si>
  <si>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>%</t>
  </si>
  <si>
    <t>A) INGRESOS CORRIENTES</t>
  </si>
  <si>
    <t>I) IMPUESTOS</t>
  </si>
  <si>
    <t>1) IMPUESTOS SOBRE LOS INGRESOS</t>
  </si>
  <si>
    <t>- Impuestos Sobre la Renta de las Personas</t>
  </si>
  <si>
    <t>- Impuestos Sobre Los Ingresos de las Empresas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</si>
  <si>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</si>
  <si>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</si>
  <si>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</si>
  <si>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</si>
  <si>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 (Impuesto a las Viviendas Suntuarias IVSS)</t>
  </si>
  <si>
    <t>- Impuestos sobre Activos</t>
  </si>
  <si>
    <t>- Impuesto sobre Operaciones Inmobiliarias</t>
  </si>
  <si>
    <t>- Impuestos sobre Transferencias de Bienes Muebles</t>
  </si>
  <si>
    <t>- Impuesto sobre las Sucesiones y Donaciones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</si>
  <si>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</si>
  <si>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</si>
  <si>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</si>
  <si>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</si>
  <si>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</si>
  <si>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</si>
  <si>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</si>
  <si>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 específico sobre los hidrocarburos, Ley No. 112-00</t>
  </si>
  <si>
    <t>- Impuesto selectivo Ad Valorem sobre hidrocarburos, Ley No.557-05</t>
  </si>
  <si>
    <t>- Impuestos Selectivos a Productos Derivados del Alcohol</t>
  </si>
  <si>
    <t>- Impuesto Selectivo a las Cervezas</t>
  </si>
  <si>
    <t>- Impuesto Selectivo al Tabaco y los Cigarrillos</t>
  </si>
  <si>
    <t>- Impuestos Selectivo a las Telecomunicaciones</t>
  </si>
  <si>
    <t>- Impuestos Selectivo a los Seguros</t>
  </si>
  <si>
    <t xml:space="preserve"> - Impuestos Sobre el Uso de Bienes y Licencias</t>
  </si>
  <si>
    <t>- 17% Registro de Propiedad de vehículo</t>
  </si>
  <si>
    <t>- Derecho de Circulación Vehículos de Motor</t>
  </si>
  <si>
    <t>- Imp.especifico Bancas de Apuestas de Loteria</t>
  </si>
  <si>
    <t xml:space="preserve">- Imp.especifico Bancas de Apuestas  deportivas  </t>
  </si>
  <si>
    <t>- Accesorios sobre Impuestos Internos a  Mercancías y  Servicios</t>
  </si>
  <si>
    <t>4) IMPUESTOS SOBRE EL COMERCIO Y LAS TRANSACCIONES/COMERCIO EXTERIOR</t>
  </si>
  <si>
    <t>- Salida de Pasajeros al Exterior por Aeropuertos</t>
  </si>
  <si>
    <t>5) IMPUESTOS ECOLOGICOS</t>
  </si>
  <si>
    <t>6)  IMPUESTOS DIVERSOS</t>
  </si>
  <si>
    <t>II) INGRESOS POR CONTRAPRESTACION</t>
  </si>
  <si>
    <t>- Ventas de Bienes y Servicios</t>
  </si>
  <si>
    <t>- Ventas de Mercancías del Estado</t>
  </si>
  <si>
    <t>- Ventas Servicios del Estado</t>
  </si>
  <si>
    <t>- Tasas</t>
  </si>
  <si>
    <t>- Tarjetas de Turismo</t>
  </si>
  <si>
    <t>- Derechos Administrativos</t>
  </si>
  <si>
    <t>III) OTROS INGRESOS</t>
  </si>
  <si>
    <t>- Rentas de la Propiedad</t>
  </si>
  <si>
    <t>- Arriendo de Activos Tangibles No Producidos</t>
  </si>
  <si>
    <t>- Regalia neta por fundicion- RNF</t>
  </si>
  <si>
    <t>- Multas y Sanciones</t>
  </si>
  <si>
    <t>- Ingresos Diversos</t>
  </si>
  <si>
    <t>-Ingresos por diferencial del gas licuado de petróleo</t>
  </si>
  <si>
    <t xml:space="preserve">   TOTAL </t>
  </si>
  <si>
    <t>Otros Ingresos:</t>
  </si>
  <si>
    <t>Depósitos a Cargo del Estado o Fondos Especiales y de Terceros</t>
  </si>
  <si>
    <t>Fondo de contribución especial para la gestión integral de residuos</t>
  </si>
  <si>
    <t>Devolución impuesto selectivo al consumo de combustibles</t>
  </si>
  <si>
    <t xml:space="preserve">Fondo para Registro y Devolución de los Depositos en excesos en la Cuenta Unica del Tesoro </t>
  </si>
  <si>
    <t>TOTAL DE INGRESOS REPORTADOS EN EL SIGEF</t>
  </si>
  <si>
    <t>FUENTE: Elaborado por la Direción General de Polí ítica y Legislación Tributaria (DGPLT) del Ministerio de Hacienda, con los datos del Sistema Integrado de Gestión Financiera (SIGEF), Informe de Ejecución de Ingresos.</t>
  </si>
  <si>
    <t xml:space="preserve">NOTAS: </t>
  </si>
  <si>
    <t xml:space="preserve">(1) Cifras sujetas a rectificación.  Incluye los dólares convertidos a la tasa oficial. </t>
  </si>
  <si>
    <t xml:space="preserve">     Excluye los Depósitos a Cargo del Estado, Fondos Especiales y de Terceros, </t>
  </si>
  <si>
    <t xml:space="preserve">     Fondo de devolución impuesto Selectivo al consumo de combustibles, los depósitos en exceso de la recaudadora.</t>
  </si>
  <si>
    <t>Las informaciones presentadas difieren de las presentadas en  Portal de Transparencia Fiscal,  ya que solo incluyen los ingresos presupuestarios.</t>
  </si>
  <si>
    <t>ENERO-DICIEMBRE 2023/PRESUPUESTO REFORMULADO  2023</t>
  </si>
  <si>
    <t>RECAUDADO 2023</t>
  </si>
  <si>
    <t>PRESUPUESTO REFORMULADO  2023</t>
  </si>
  <si>
    <t>DIFERENCIA</t>
  </si>
  <si>
    <t xml:space="preserve">% ALCANZADO </t>
  </si>
  <si>
    <t>-</t>
  </si>
  <si>
    <t>C:\Documents and Settings\fperez\My Documents\Ingresos Mensuales 2004\Enero 2004.xls</t>
  </si>
  <si>
    <t>- Ingresos por diferencial del gas licuado de petróleo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</si>
</sst>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#,##0.000_);\(#,##0.000\)"/>
    <numFmt numFmtId="167" formatCode="0.0"/>
  </numFmts>
  <fonts count="27"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Gotham"/>
    </font>
    <font>
      <b/>
      <sz val="12"/>
      <color indexed="8"/>
      <name val="Gotham"/>
    </font>
    <font>
      <sz val="12"/>
      <name val="Gotham"/>
    </font>
    <font>
      <i/>
      <sz val="11"/>
      <color indexed="8"/>
      <name val="Gotham"/>
    </font>
    <font>
      <b/>
      <sz val="10"/>
      <color theme="0"/>
      <name val="Gotham"/>
    </font>
    <font>
      <b/>
      <sz val="10"/>
      <color indexed="8"/>
      <name val="Gotham"/>
    </font>
    <font>
      <sz val="12"/>
      <name val="Courier"/>
      <family val="3"/>
    </font>
    <font>
      <sz val="10"/>
      <color indexed="8"/>
      <name val="Gotham"/>
    </font>
    <font>
      <b/>
      <sz val="10"/>
      <name val="Gotham"/>
    </font>
    <font>
      <b/>
      <sz val="10"/>
      <name val="Arial"/>
      <family val="2"/>
    </font>
    <font>
      <sz val="11"/>
      <name val="Arial"/>
      <family val="2"/>
    </font>
    <font>
      <u/>
      <sz val="7"/>
      <color indexed="12"/>
      <name val="Arial"/>
      <family val="2"/>
    </font>
    <font>
      <u/>
      <sz val="10"/>
      <color indexed="12"/>
      <name val="Arial"/>
      <family val="2"/>
    </font>
    <font>
      <b/>
      <u/>
      <sz val="7"/>
      <color indexed="12"/>
      <name val="Arial"/>
      <family val="2"/>
    </font>
    <font>
      <b/>
      <sz val="9"/>
      <name val="Gotham"/>
    </font>
    <font>
      <sz val="10"/>
      <name val="Gotham"/>
    </font>
    <font>
      <b/>
      <sz val="9"/>
      <color indexed="8"/>
      <name val="Gotham"/>
    </font>
    <font>
      <sz val="8"/>
      <color indexed="8"/>
      <name val="Gotham"/>
    </font>
    <font>
      <b/>
      <sz val="8"/>
      <color indexed="8"/>
      <name val="Gotham"/>
    </font>
    <font>
      <sz val="10"/>
      <name val="Segoe UI"/>
      <family val="2"/>
    </font>
    <font>
      <sz val="11"/>
      <name val="Segoe UI"/>
      <family val="2"/>
    </font>
    <font>
      <sz val="8"/>
      <name val="Gotham"/>
    </font>
    <font>
      <sz val="10"/>
      <name val="Antique Olive"/>
      <family val="2"/>
    </font>
    <font>
      <sz val="9"/>
      <color indexed="8"/>
      <name val="Gotha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39" fontId="9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167">
    <xf numFmtId="0" fontId="0" fillId="0" borderId="0" xfId="0"/>
    <xf numFmtId="0" fontId="2" fillId="0" borderId="0" xfId="0" applyFont="1"/>
    <xf numFmtId="0" fontId="1" fillId="2" borderId="0" xfId="0" applyFont="1" applyFill="1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0" xfId="0" applyFont="1" applyFill="1"/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3" borderId="1" xfId="2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2" applyFont="1" applyFill="1" applyBorder="1" applyAlignment="1">
      <alignment horizontal="center" vertical="center"/>
    </xf>
    <xf numFmtId="0" fontId="7" fillId="3" borderId="6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164" fontId="8" fillId="2" borderId="8" xfId="3" applyNumberFormat="1" applyFont="1" applyFill="1" applyBorder="1"/>
    <xf numFmtId="0" fontId="8" fillId="0" borderId="8" xfId="2" applyFont="1" applyBorder="1"/>
    <xf numFmtId="164" fontId="8" fillId="2" borderId="9" xfId="2" applyNumberFormat="1" applyFont="1" applyFill="1" applyBorder="1"/>
    <xf numFmtId="49" fontId="10" fillId="0" borderId="8" xfId="4" applyNumberFormat="1" applyFont="1" applyBorder="1" applyAlignment="1">
      <alignment horizontal="left" indent="1"/>
    </xf>
    <xf numFmtId="164" fontId="10" fillId="2" borderId="9" xfId="2" applyNumberFormat="1" applyFont="1" applyFill="1" applyBorder="1"/>
    <xf numFmtId="49" fontId="8" fillId="0" borderId="8" xfId="2" applyNumberFormat="1" applyFont="1" applyBorder="1" applyAlignment="1">
      <alignment horizontal="left" indent="1"/>
    </xf>
    <xf numFmtId="49" fontId="10" fillId="0" borderId="8" xfId="4" applyNumberFormat="1" applyFont="1" applyBorder="1" applyAlignment="1">
      <alignment horizontal="left" indent="2"/>
    </xf>
    <xf numFmtId="49" fontId="10" fillId="0" borderId="8" xfId="0" applyNumberFormat="1" applyFont="1" applyBorder="1" applyAlignment="1">
      <alignment horizontal="left" indent="2"/>
    </xf>
    <xf numFmtId="43" fontId="0" fillId="0" borderId="0" xfId="1" applyFont="1"/>
    <xf numFmtId="164" fontId="0" fillId="0" borderId="0" xfId="0" applyNumberFormat="1"/>
    <xf numFmtId="49" fontId="10" fillId="0" borderId="8" xfId="2" applyNumberFormat="1" applyFont="1" applyBorder="1" applyAlignment="1">
      <alignment horizontal="left" indent="2"/>
    </xf>
    <xf numFmtId="0" fontId="8" fillId="0" borderId="8" xfId="2" applyFont="1" applyBorder="1" applyAlignment="1">
      <alignment horizontal="left" indent="1"/>
    </xf>
    <xf numFmtId="39" fontId="0" fillId="0" borderId="0" xfId="0" applyNumberFormat="1"/>
    <xf numFmtId="49" fontId="10" fillId="0" borderId="8" xfId="5" applyNumberFormat="1" applyFont="1" applyBorder="1" applyAlignment="1">
      <alignment horizontal="left" indent="2"/>
    </xf>
    <xf numFmtId="43" fontId="0" fillId="0" borderId="0" xfId="0" applyNumberFormat="1"/>
    <xf numFmtId="0" fontId="11" fillId="0" borderId="8" xfId="0" applyFont="1" applyBorder="1"/>
    <xf numFmtId="0" fontId="12" fillId="0" borderId="0" xfId="0" applyFont="1"/>
    <xf numFmtId="49" fontId="8" fillId="0" borderId="8" xfId="5" applyNumberFormat="1" applyFont="1" applyBorder="1" applyAlignment="1">
      <alignment horizontal="left" indent="1"/>
    </xf>
    <xf numFmtId="43" fontId="10" fillId="2" borderId="9" xfId="1" applyFont="1" applyFill="1" applyBorder="1"/>
    <xf numFmtId="0" fontId="0" fillId="0" borderId="0" xfId="0" applyAlignment="1">
      <alignment vertical="center"/>
    </xf>
    <xf numFmtId="164" fontId="8" fillId="2" borderId="8" xfId="2" applyNumberFormat="1" applyFont="1" applyFill="1" applyBorder="1"/>
    <xf numFmtId="49" fontId="8" fillId="0" borderId="8" xfId="5" applyNumberFormat="1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0" fontId="16" fillId="0" borderId="0" xfId="6" applyFont="1" applyAlignment="1" applyProtection="1"/>
    <xf numFmtId="0" fontId="7" fillId="3" borderId="10" xfId="2" applyFont="1" applyFill="1" applyBorder="1" applyAlignment="1">
      <alignment horizontal="left" vertical="center"/>
    </xf>
    <xf numFmtId="164" fontId="7" fillId="3" borderId="10" xfId="2" applyNumberFormat="1" applyFont="1" applyFill="1" applyBorder="1" applyAlignment="1">
      <alignment vertical="center"/>
    </xf>
    <xf numFmtId="0" fontId="8" fillId="0" borderId="11" xfId="2" applyFont="1" applyBorder="1" applyAlignment="1">
      <alignment horizontal="left" vertical="center"/>
    </xf>
    <xf numFmtId="164" fontId="8" fillId="0" borderId="9" xfId="2" applyNumberFormat="1" applyFont="1" applyBorder="1" applyAlignment="1">
      <alignment vertical="center"/>
    </xf>
    <xf numFmtId="49" fontId="10" fillId="0" borderId="8" xfId="0" applyNumberFormat="1" applyFont="1" applyBorder="1" applyAlignment="1">
      <alignment horizontal="left"/>
    </xf>
    <xf numFmtId="164" fontId="10" fillId="2" borderId="8" xfId="2" applyNumberFormat="1" applyFont="1" applyFill="1" applyBorder="1" applyAlignment="1">
      <alignment vertical="center"/>
    </xf>
    <xf numFmtId="165" fontId="10" fillId="2" borderId="8" xfId="1" applyNumberFormat="1" applyFont="1" applyFill="1" applyBorder="1" applyAlignment="1" applyProtection="1">
      <alignment vertical="center"/>
    </xf>
    <xf numFmtId="164" fontId="10" fillId="2" borderId="8" xfId="1" applyNumberFormat="1" applyFont="1" applyFill="1" applyBorder="1" applyAlignment="1" applyProtection="1">
      <alignment vertical="center"/>
    </xf>
    <xf numFmtId="49" fontId="10" fillId="0" borderId="12" xfId="0" applyNumberFormat="1" applyFont="1" applyBorder="1" applyAlignment="1">
      <alignment horizontal="left"/>
    </xf>
    <xf numFmtId="49" fontId="7" fillId="3" borderId="13" xfId="0" applyNumberFormat="1" applyFont="1" applyFill="1" applyBorder="1" applyAlignment="1">
      <alignment horizontal="left" vertical="center"/>
    </xf>
    <xf numFmtId="164" fontId="7" fillId="3" borderId="14" xfId="0" applyNumberFormat="1" applyFont="1" applyFill="1" applyBorder="1" applyAlignment="1">
      <alignment vertical="center"/>
    </xf>
    <xf numFmtId="164" fontId="7" fillId="3" borderId="14" xfId="1" applyNumberFormat="1" applyFont="1" applyFill="1" applyBorder="1" applyAlignment="1">
      <alignment vertical="center"/>
    </xf>
    <xf numFmtId="164" fontId="17" fillId="0" borderId="0" xfId="0" applyNumberFormat="1" applyFont="1"/>
    <xf numFmtId="164" fontId="10" fillId="0" borderId="0" xfId="2" applyNumberFormat="1" applyFont="1" applyAlignment="1">
      <alignment vertical="center"/>
    </xf>
    <xf numFmtId="164" fontId="18" fillId="2" borderId="0" xfId="0" applyNumberFormat="1" applyFont="1" applyFill="1"/>
    <xf numFmtId="164" fontId="10" fillId="2" borderId="0" xfId="2" applyNumberFormat="1" applyFont="1" applyFill="1" applyAlignment="1">
      <alignment vertical="center"/>
    </xf>
    <xf numFmtId="164" fontId="10" fillId="0" borderId="0" xfId="2" applyNumberFormat="1" applyFont="1"/>
    <xf numFmtId="49" fontId="19" fillId="0" borderId="0" xfId="0" applyNumberFormat="1" applyFont="1"/>
    <xf numFmtId="43" fontId="0" fillId="2" borderId="0" xfId="1" applyFont="1" applyFill="1"/>
    <xf numFmtId="165" fontId="0" fillId="2" borderId="0" xfId="1" applyNumberFormat="1" applyFont="1" applyFill="1"/>
    <xf numFmtId="165" fontId="0" fillId="2" borderId="0" xfId="0" applyNumberFormat="1" applyFill="1"/>
    <xf numFmtId="165" fontId="1" fillId="2" borderId="0" xfId="0" applyNumberFormat="1" applyFont="1" applyFill="1"/>
    <xf numFmtId="0" fontId="20" fillId="0" borderId="0" xfId="0" applyFont="1"/>
    <xf numFmtId="164" fontId="21" fillId="0" borderId="0" xfId="0" applyNumberFormat="1" applyFont="1" applyAlignment="1">
      <alignment vertical="center" wrapText="1"/>
    </xf>
    <xf numFmtId="39" fontId="22" fillId="0" borderId="0" xfId="7" applyNumberFormat="1" applyFont="1"/>
    <xf numFmtId="0" fontId="0" fillId="2" borderId="0" xfId="0" applyFill="1"/>
    <xf numFmtId="0" fontId="20" fillId="0" borderId="0" xfId="0" applyFont="1" applyAlignment="1">
      <alignment horizontal="left" indent="1"/>
    </xf>
    <xf numFmtId="164" fontId="18" fillId="0" borderId="0" xfId="0" applyNumberFormat="1" applyFont="1"/>
    <xf numFmtId="0" fontId="18" fillId="0" borderId="0" xfId="0" applyFont="1"/>
    <xf numFmtId="0" fontId="18" fillId="2" borderId="0" xfId="0" applyFont="1" applyFill="1"/>
    <xf numFmtId="165" fontId="18" fillId="0" borderId="0" xfId="1" applyNumberFormat="1" applyFont="1" applyFill="1" applyBorder="1"/>
    <xf numFmtId="39" fontId="23" fillId="0" borderId="0" xfId="7" applyNumberFormat="1" applyFont="1"/>
    <xf numFmtId="165" fontId="20" fillId="0" borderId="0" xfId="2" applyNumberFormat="1" applyFont="1" applyAlignment="1">
      <alignment vertical="center"/>
    </xf>
    <xf numFmtId="164" fontId="21" fillId="0" borderId="0" xfId="2" applyNumberFormat="1" applyFont="1" applyAlignment="1">
      <alignment vertical="center"/>
    </xf>
    <xf numFmtId="165" fontId="24" fillId="0" borderId="0" xfId="0" applyNumberFormat="1" applyFont="1"/>
    <xf numFmtId="166" fontId="21" fillId="0" borderId="0" xfId="0" applyNumberFormat="1" applyFont="1" applyAlignment="1">
      <alignment vertical="center" wrapText="1"/>
    </xf>
    <xf numFmtId="164" fontId="21" fillId="0" borderId="0" xfId="2" applyNumberFormat="1" applyFont="1"/>
    <xf numFmtId="164" fontId="24" fillId="0" borderId="0" xfId="0" applyNumberFormat="1" applyFont="1"/>
    <xf numFmtId="43" fontId="20" fillId="2" borderId="0" xfId="0" applyNumberFormat="1" applyFont="1" applyFill="1" applyAlignment="1">
      <alignment horizontal="right"/>
    </xf>
    <xf numFmtId="43" fontId="20" fillId="0" borderId="0" xfId="0" applyNumberFormat="1" applyFont="1" applyAlignment="1">
      <alignment horizontal="right"/>
    </xf>
    <xf numFmtId="164" fontId="24" fillId="2" borderId="0" xfId="0" applyNumberFormat="1" applyFont="1" applyFill="1"/>
    <xf numFmtId="0" fontId="24" fillId="0" borderId="0" xfId="0" applyFont="1"/>
    <xf numFmtId="43" fontId="18" fillId="0" borderId="0" xfId="1" applyFont="1"/>
    <xf numFmtId="165" fontId="11" fillId="2" borderId="0" xfId="0" applyNumberFormat="1" applyFont="1" applyFill="1"/>
    <xf numFmtId="165" fontId="24" fillId="2" borderId="0" xfId="1" applyNumberFormat="1" applyFont="1" applyFill="1" applyBorder="1" applyAlignment="1"/>
    <xf numFmtId="165" fontId="18" fillId="2" borderId="0" xfId="0" applyNumberFormat="1" applyFont="1" applyFill="1"/>
    <xf numFmtId="0" fontId="22" fillId="0" borderId="0" xfId="0" applyFont="1"/>
    <xf numFmtId="0" fontId="22" fillId="2" borderId="0" xfId="0" applyFont="1" applyFill="1"/>
    <xf numFmtId="0" fontId="25" fillId="0" borderId="0" xfId="0" applyFont="1"/>
    <xf numFmtId="0" fontId="2" fillId="0" borderId="0" xfId="8" applyFont="1"/>
    <xf numFmtId="0" fontId="1" fillId="0" borderId="0" xfId="8"/>
    <xf numFmtId="165" fontId="1" fillId="0" borderId="0" xfId="1" applyNumberFormat="1" applyFont="1" applyFill="1" applyBorder="1"/>
    <xf numFmtId="0" fontId="3" fillId="0" borderId="0" xfId="8" applyFont="1" applyAlignment="1">
      <alignment horizontal="center"/>
    </xf>
    <xf numFmtId="0" fontId="4" fillId="0" borderId="0" xfId="8" applyFont="1"/>
    <xf numFmtId="0" fontId="5" fillId="0" borderId="0" xfId="8" applyFont="1"/>
    <xf numFmtId="165" fontId="5" fillId="0" borderId="0" xfId="1" applyNumberFormat="1" applyFont="1" applyFill="1" applyBorder="1"/>
    <xf numFmtId="0" fontId="4" fillId="0" borderId="0" xfId="8" applyFont="1" applyAlignment="1">
      <alignment horizontal="center"/>
    </xf>
    <xf numFmtId="0" fontId="6" fillId="0" borderId="0" xfId="8" applyFont="1" applyAlignment="1">
      <alignment horizontal="center"/>
    </xf>
    <xf numFmtId="0" fontId="7" fillId="3" borderId="1" xfId="9" applyFont="1" applyFill="1" applyBorder="1" applyAlignment="1">
      <alignment horizontal="center" vertical="center"/>
    </xf>
    <xf numFmtId="0" fontId="7" fillId="3" borderId="2" xfId="8" applyFont="1" applyFill="1" applyBorder="1" applyAlignment="1">
      <alignment horizontal="center" vertical="center"/>
    </xf>
    <xf numFmtId="0" fontId="7" fillId="3" borderId="3" xfId="8" applyFont="1" applyFill="1" applyBorder="1" applyAlignment="1">
      <alignment horizontal="center" vertical="center"/>
    </xf>
    <xf numFmtId="0" fontId="7" fillId="3" borderId="1" xfId="9" applyFont="1" applyFill="1" applyBorder="1" applyAlignment="1">
      <alignment horizontal="center" vertical="center" wrapText="1"/>
    </xf>
    <xf numFmtId="0" fontId="7" fillId="3" borderId="1" xfId="8" applyFont="1" applyFill="1" applyBorder="1" applyAlignment="1">
      <alignment horizontal="center" vertical="center" wrapText="1"/>
    </xf>
    <xf numFmtId="165" fontId="7" fillId="3" borderId="1" xfId="1" applyNumberFormat="1" applyFont="1" applyFill="1" applyBorder="1" applyAlignment="1" applyProtection="1">
      <alignment horizontal="center" vertical="center" wrapText="1"/>
    </xf>
    <xf numFmtId="0" fontId="7" fillId="3" borderId="12" xfId="9" applyFont="1" applyFill="1" applyBorder="1" applyAlignment="1">
      <alignment horizontal="center" vertical="center"/>
    </xf>
    <xf numFmtId="0" fontId="7" fillId="3" borderId="10" xfId="9" applyFont="1" applyFill="1" applyBorder="1" applyAlignment="1">
      <alignment horizontal="center" vertical="center"/>
    </xf>
    <xf numFmtId="0" fontId="7" fillId="3" borderId="12" xfId="9" applyFont="1" applyFill="1" applyBorder="1" applyAlignment="1">
      <alignment horizontal="center" vertical="center" wrapText="1"/>
    </xf>
    <xf numFmtId="165" fontId="7" fillId="3" borderId="10" xfId="1" applyNumberFormat="1" applyFont="1" applyFill="1" applyBorder="1" applyAlignment="1" applyProtection="1">
      <alignment horizontal="center" vertical="center"/>
    </xf>
    <xf numFmtId="0" fontId="7" fillId="3" borderId="5" xfId="8" applyFont="1" applyFill="1" applyBorder="1" applyAlignment="1">
      <alignment horizontal="center" vertical="center" wrapText="1"/>
    </xf>
    <xf numFmtId="165" fontId="7" fillId="3" borderId="12" xfId="1" applyNumberFormat="1" applyFont="1" applyFill="1" applyBorder="1" applyAlignment="1" applyProtection="1">
      <alignment horizontal="center" vertical="center" wrapText="1"/>
    </xf>
    <xf numFmtId="0" fontId="8" fillId="0" borderId="7" xfId="8" applyFont="1" applyBorder="1" applyAlignment="1">
      <alignment horizontal="left" vertical="center"/>
    </xf>
    <xf numFmtId="164" fontId="8" fillId="0" borderId="11" xfId="7" applyNumberFormat="1" applyFont="1" applyBorder="1"/>
    <xf numFmtId="164" fontId="8" fillId="0" borderId="11" xfId="1" applyNumberFormat="1" applyFont="1" applyFill="1" applyBorder="1"/>
    <xf numFmtId="164" fontId="8" fillId="0" borderId="11" xfId="1" applyNumberFormat="1" applyFont="1" applyFill="1" applyBorder="1" applyAlignment="1">
      <alignment horizontal="right" indent="1"/>
    </xf>
    <xf numFmtId="0" fontId="8" fillId="0" borderId="8" xfId="9" applyFont="1" applyBorder="1"/>
    <xf numFmtId="164" fontId="8" fillId="0" borderId="8" xfId="9" applyNumberFormat="1" applyFont="1" applyBorder="1"/>
    <xf numFmtId="164" fontId="8" fillId="0" borderId="8" xfId="1" applyNumberFormat="1" applyFont="1" applyFill="1" applyBorder="1" applyProtection="1"/>
    <xf numFmtId="164" fontId="8" fillId="0" borderId="9" xfId="1" applyNumberFormat="1" applyFont="1" applyFill="1" applyBorder="1" applyAlignment="1" applyProtection="1">
      <alignment horizontal="right" indent="1"/>
    </xf>
    <xf numFmtId="164" fontId="8" fillId="0" borderId="8" xfId="1" applyNumberFormat="1" applyFont="1" applyFill="1" applyBorder="1" applyAlignment="1" applyProtection="1">
      <alignment horizontal="right" indent="1"/>
    </xf>
    <xf numFmtId="164" fontId="8" fillId="0" borderId="9" xfId="9" applyNumberFormat="1" applyFont="1" applyBorder="1"/>
    <xf numFmtId="164" fontId="8" fillId="0" borderId="8" xfId="1" applyNumberFormat="1" applyFont="1" applyFill="1" applyBorder="1" applyAlignment="1" applyProtection="1"/>
    <xf numFmtId="164" fontId="10" fillId="0" borderId="8" xfId="9" applyNumberFormat="1" applyFont="1" applyBorder="1"/>
    <xf numFmtId="164" fontId="10" fillId="0" borderId="9" xfId="9" applyNumberFormat="1" applyFont="1" applyBorder="1"/>
    <xf numFmtId="164" fontId="10" fillId="0" borderId="8" xfId="1" applyNumberFormat="1" applyFont="1" applyFill="1" applyBorder="1" applyAlignment="1" applyProtection="1"/>
    <xf numFmtId="164" fontId="10" fillId="0" borderId="9" xfId="1" applyNumberFormat="1" applyFont="1" applyFill="1" applyBorder="1" applyAlignment="1" applyProtection="1">
      <alignment horizontal="right" indent="1"/>
    </xf>
    <xf numFmtId="164" fontId="10" fillId="0" borderId="8" xfId="1" applyNumberFormat="1" applyFont="1" applyFill="1" applyBorder="1" applyAlignment="1" applyProtection="1">
      <alignment horizontal="right" indent="1"/>
    </xf>
    <xf numFmtId="49" fontId="8" fillId="0" borderId="8" xfId="9" applyNumberFormat="1" applyFont="1" applyBorder="1" applyAlignment="1">
      <alignment horizontal="left" indent="1"/>
    </xf>
    <xf numFmtId="164" fontId="10" fillId="0" borderId="8" xfId="1" applyNumberFormat="1" applyFont="1" applyFill="1" applyBorder="1" applyProtection="1"/>
    <xf numFmtId="49" fontId="10" fillId="0" borderId="8" xfId="8" applyNumberFormat="1" applyFont="1" applyBorder="1" applyAlignment="1">
      <alignment horizontal="left" indent="2"/>
    </xf>
    <xf numFmtId="49" fontId="10" fillId="0" borderId="8" xfId="9" applyNumberFormat="1" applyFont="1" applyBorder="1" applyAlignment="1">
      <alignment horizontal="left" indent="2"/>
    </xf>
    <xf numFmtId="0" fontId="8" fillId="0" borderId="8" xfId="9" applyFont="1" applyBorder="1" applyAlignment="1">
      <alignment horizontal="left" indent="1"/>
    </xf>
    <xf numFmtId="49" fontId="10" fillId="0" borderId="8" xfId="10" applyNumberFormat="1" applyFont="1" applyBorder="1" applyAlignment="1">
      <alignment horizontal="left" indent="2"/>
    </xf>
    <xf numFmtId="0" fontId="11" fillId="0" borderId="8" xfId="8" applyFont="1" applyBorder="1"/>
    <xf numFmtId="164" fontId="8" fillId="0" borderId="9" xfId="1" applyNumberFormat="1" applyFont="1" applyFill="1" applyBorder="1" applyProtection="1"/>
    <xf numFmtId="0" fontId="12" fillId="0" borderId="0" xfId="8" applyFont="1"/>
    <xf numFmtId="49" fontId="8" fillId="0" borderId="8" xfId="10" applyNumberFormat="1" applyFont="1" applyBorder="1" applyAlignment="1">
      <alignment horizontal="left" indent="1"/>
    </xf>
    <xf numFmtId="0" fontId="1" fillId="0" borderId="0" xfId="8" applyAlignment="1">
      <alignment vertical="center"/>
    </xf>
    <xf numFmtId="49" fontId="8" fillId="0" borderId="8" xfId="10" applyNumberFormat="1" applyFont="1" applyBorder="1" applyAlignment="1">
      <alignment horizontal="left"/>
    </xf>
    <xf numFmtId="0" fontId="13" fillId="0" borderId="0" xfId="8" applyFont="1"/>
    <xf numFmtId="0" fontId="14" fillId="0" borderId="0" xfId="8" applyFont="1"/>
    <xf numFmtId="165" fontId="10" fillId="0" borderId="9" xfId="1" applyNumberFormat="1" applyFont="1" applyFill="1" applyBorder="1" applyAlignment="1" applyProtection="1">
      <alignment horizontal="right" indent="1"/>
    </xf>
    <xf numFmtId="0" fontId="7" fillId="3" borderId="10" xfId="9" applyFont="1" applyFill="1" applyBorder="1" applyAlignment="1">
      <alignment horizontal="left" vertical="center"/>
    </xf>
    <xf numFmtId="164" fontId="7" fillId="3" borderId="10" xfId="9" applyNumberFormat="1" applyFont="1" applyFill="1" applyBorder="1" applyAlignment="1">
      <alignment vertical="center"/>
    </xf>
    <xf numFmtId="164" fontId="7" fillId="3" borderId="10" xfId="1" applyNumberFormat="1" applyFont="1" applyFill="1" applyBorder="1" applyAlignment="1" applyProtection="1">
      <alignment horizontal="right" vertical="center" indent="1"/>
    </xf>
    <xf numFmtId="164" fontId="8" fillId="0" borderId="0" xfId="9" applyNumberFormat="1" applyFont="1" applyAlignment="1">
      <alignment vertical="center"/>
    </xf>
    <xf numFmtId="165" fontId="10" fillId="0" borderId="0" xfId="1" applyNumberFormat="1" applyFont="1" applyFill="1" applyBorder="1" applyAlignment="1" applyProtection="1">
      <alignment vertical="center"/>
    </xf>
    <xf numFmtId="165" fontId="8" fillId="0" borderId="0" xfId="1" applyNumberFormat="1" applyFont="1" applyFill="1" applyBorder="1" applyAlignment="1" applyProtection="1">
      <alignment vertical="center"/>
    </xf>
    <xf numFmtId="49" fontId="19" fillId="0" borderId="0" xfId="8" applyNumberFormat="1" applyFont="1"/>
    <xf numFmtId="164" fontId="18" fillId="0" borderId="0" xfId="8" applyNumberFormat="1" applyFont="1"/>
    <xf numFmtId="165" fontId="18" fillId="0" borderId="0" xfId="1" applyNumberFormat="1" applyFont="1"/>
    <xf numFmtId="165" fontId="10" fillId="0" borderId="0" xfId="1" applyNumberFormat="1" applyFont="1" applyFill="1" applyBorder="1" applyProtection="1"/>
    <xf numFmtId="165" fontId="8" fillId="0" borderId="0" xfId="1" applyNumberFormat="1" applyFont="1" applyFill="1" applyBorder="1" applyProtection="1"/>
    <xf numFmtId="0" fontId="20" fillId="0" borderId="0" xfId="8" applyFont="1"/>
    <xf numFmtId="165" fontId="26" fillId="0" borderId="0" xfId="1" applyNumberFormat="1" applyFont="1" applyAlignment="1">
      <alignment horizontal="right"/>
    </xf>
    <xf numFmtId="0" fontId="18" fillId="0" borderId="0" xfId="8" applyFont="1"/>
    <xf numFmtId="167" fontId="18" fillId="0" borderId="0" xfId="8" applyNumberFormat="1" applyFont="1"/>
    <xf numFmtId="0" fontId="20" fillId="0" borderId="0" xfId="8" applyFont="1" applyAlignment="1">
      <alignment horizontal="left" indent="1"/>
    </xf>
    <xf numFmtId="0" fontId="24" fillId="0" borderId="0" xfId="8" applyFont="1"/>
    <xf numFmtId="0" fontId="22" fillId="0" borderId="0" xfId="8" applyFont="1"/>
    <xf numFmtId="165" fontId="22" fillId="0" borderId="0" xfId="1" applyNumberFormat="1" applyFont="1" applyFill="1" applyBorder="1"/>
    <xf numFmtId="0" fontId="25" fillId="0" borderId="0" xfId="8" applyFont="1"/>
    <xf numFmtId="165" fontId="1" fillId="0" borderId="0" xfId="1" applyNumberFormat="1" applyFill="1" applyBorder="1"/>
    <xf numFmtId="165" fontId="1" fillId="0" borderId="0" xfId="1" applyNumberFormat="1"/>
  </cellXfs>
  <cellStyles count="11">
    <cellStyle name="Hipervínculo" xfId="6" builtinId="8"/>
    <cellStyle name="Millares" xfId="1" builtinId="3"/>
    <cellStyle name="Normal" xfId="0" builtinId="0"/>
    <cellStyle name="Normal 10 2" xfId="8" xr:uid="{A7987A84-01D1-4E21-9F4D-2FCC0B7A3656}"/>
    <cellStyle name="Normal 2 2 2" xfId="3" xr:uid="{CFABDBEB-59CC-439B-BAC5-F060B0FCF43D}"/>
    <cellStyle name="Normal 2 2 2 2" xfId="7" xr:uid="{3B45E967-A198-4E6F-869F-07AE8A671D16}"/>
    <cellStyle name="Normal 3" xfId="5" xr:uid="{1DB1C9D5-70E4-479A-A617-1C8DF13851C9}"/>
    <cellStyle name="Normal 3 6" xfId="10" xr:uid="{FA316B93-1E8E-4670-9941-EC16A4CA3202}"/>
    <cellStyle name="Normal_COMPARACION 2002-2001" xfId="2" xr:uid="{D2D59DF3-05DC-4637-86EB-C95BCF05DCF7}"/>
    <cellStyle name="Normal_COMPARACION 2002-2001 2" xfId="9" xr:uid="{CB30EC7A-878F-40F3-94E2-658B2C0AF29E}"/>
    <cellStyle name="Normal_Hoja4" xfId="4" xr:uid="{AA6977E2-EFDF-4588-8ADA-93D4163FF4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ocuments/My%20Documents%20Raulina%20Perez/INGRESOS%20FISCALES%20ACUMULADOS%202023/INGRESOS%20ENERO-DICIEMBRE%202023%20cierre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ero 2022-2023"/>
      <sheetName val="FINANCIERO (2023 Est. 2023)"/>
      <sheetName val="PP (2)"/>
      <sheetName val="PP"/>
      <sheetName val="PP (EST)"/>
      <sheetName val="DGII"/>
      <sheetName val="DGII (EST)"/>
      <sheetName val="DGA"/>
      <sheetName val="DGA (EST)"/>
      <sheetName val="TESORERIA "/>
      <sheetName val="TESORERIA (EST)"/>
      <sheetName val="cut presupuestaria"/>
      <sheetName val="2023 (REC)"/>
      <sheetName val="2023 (RESUMEN)"/>
      <sheetName val="2023 REC- EST "/>
      <sheetName val="2023 REC-EST RES"/>
    </sheetNames>
    <sheetDataSet>
      <sheetData sheetId="0"/>
      <sheetData sheetId="1"/>
      <sheetData sheetId="2"/>
      <sheetData sheetId="3">
        <row r="11">
          <cell r="C11">
            <v>8213.4</v>
          </cell>
          <cell r="D11">
            <v>6823.7</v>
          </cell>
          <cell r="E11">
            <v>7665.4</v>
          </cell>
          <cell r="F11">
            <v>7677.4</v>
          </cell>
          <cell r="G11">
            <v>8262.4</v>
          </cell>
          <cell r="H11">
            <v>6881.5</v>
          </cell>
          <cell r="I11">
            <v>5893.1</v>
          </cell>
          <cell r="J11">
            <v>6865.2</v>
          </cell>
          <cell r="K11">
            <v>7789</v>
          </cell>
          <cell r="L11">
            <v>6428.4</v>
          </cell>
          <cell r="M11">
            <v>6916.1</v>
          </cell>
          <cell r="N11">
            <v>7784.1</v>
          </cell>
          <cell r="P11">
            <v>10101.6</v>
          </cell>
          <cell r="Q11">
            <v>8585.1</v>
          </cell>
          <cell r="R11">
            <v>9046.2000000000007</v>
          </cell>
          <cell r="S11">
            <v>8895.6</v>
          </cell>
          <cell r="T11">
            <v>9912.6</v>
          </cell>
          <cell r="U11">
            <v>7929.1</v>
          </cell>
          <cell r="V11">
            <v>7446.9</v>
          </cell>
          <cell r="W11">
            <v>7885.7</v>
          </cell>
          <cell r="X11">
            <v>7842.3</v>
          </cell>
          <cell r="Y11">
            <v>7744.4</v>
          </cell>
          <cell r="Z11">
            <v>8250.6</v>
          </cell>
          <cell r="AA11">
            <v>9510.1</v>
          </cell>
        </row>
        <row r="12">
          <cell r="C12">
            <v>10863.5</v>
          </cell>
          <cell r="D12">
            <v>6754.3</v>
          </cell>
          <cell r="E12">
            <v>7280.6</v>
          </cell>
          <cell r="F12">
            <v>24162.1</v>
          </cell>
          <cell r="G12">
            <v>18167.7</v>
          </cell>
          <cell r="H12">
            <v>9882.7000000000007</v>
          </cell>
          <cell r="I12">
            <v>13510.8</v>
          </cell>
          <cell r="J12">
            <v>9376.2000000000007</v>
          </cell>
          <cell r="K12">
            <v>9413.7999999999993</v>
          </cell>
          <cell r="L12">
            <v>12478</v>
          </cell>
          <cell r="M12">
            <v>9433.2999999999993</v>
          </cell>
          <cell r="N12">
            <v>9561.2999999999993</v>
          </cell>
          <cell r="P12">
            <v>12514</v>
          </cell>
          <cell r="Q12">
            <v>9348.4</v>
          </cell>
          <cell r="R12">
            <v>9907.2000000000007</v>
          </cell>
          <cell r="S12">
            <v>25353.7</v>
          </cell>
          <cell r="T12">
            <v>16932.3</v>
          </cell>
          <cell r="U12">
            <v>22657.599999999999</v>
          </cell>
          <cell r="V12">
            <v>26942.3</v>
          </cell>
          <cell r="W12">
            <v>10794.6</v>
          </cell>
          <cell r="X12">
            <v>11291.5</v>
          </cell>
          <cell r="Y12">
            <v>11978.1</v>
          </cell>
          <cell r="Z12">
            <v>13055.8</v>
          </cell>
          <cell r="AA12">
            <v>9299.9</v>
          </cell>
        </row>
        <row r="13">
          <cell r="C13">
            <v>5706.1</v>
          </cell>
          <cell r="D13">
            <v>2498.9</v>
          </cell>
          <cell r="E13">
            <v>2986.7</v>
          </cell>
          <cell r="F13">
            <v>4221.2</v>
          </cell>
          <cell r="G13">
            <v>4423.3</v>
          </cell>
          <cell r="H13">
            <v>4380.8</v>
          </cell>
          <cell r="I13">
            <v>4877.7</v>
          </cell>
          <cell r="J13">
            <v>3242.5</v>
          </cell>
          <cell r="K13">
            <v>4514</v>
          </cell>
          <cell r="L13">
            <v>3424.5</v>
          </cell>
          <cell r="M13">
            <v>3722.4</v>
          </cell>
          <cell r="N13">
            <v>4382.2</v>
          </cell>
          <cell r="P13">
            <v>6473.7</v>
          </cell>
          <cell r="Q13">
            <v>3005.7</v>
          </cell>
          <cell r="R13">
            <v>3881.6</v>
          </cell>
          <cell r="S13">
            <v>5126.3999999999996</v>
          </cell>
          <cell r="T13">
            <v>7004.1</v>
          </cell>
          <cell r="U13">
            <v>4567.5</v>
          </cell>
          <cell r="V13">
            <v>4365.3</v>
          </cell>
          <cell r="W13">
            <v>3898.9</v>
          </cell>
          <cell r="X13">
            <v>4504.8</v>
          </cell>
          <cell r="Y13">
            <v>4319.8</v>
          </cell>
          <cell r="Z13">
            <v>4440.1000000000004</v>
          </cell>
          <cell r="AA13">
            <v>5159.8</v>
          </cell>
        </row>
        <row r="14">
          <cell r="C14">
            <v>99.1</v>
          </cell>
          <cell r="D14">
            <v>170</v>
          </cell>
          <cell r="E14">
            <v>133</v>
          </cell>
          <cell r="F14">
            <v>110.7</v>
          </cell>
          <cell r="G14">
            <v>145.30000000000001</v>
          </cell>
          <cell r="H14">
            <v>177.1</v>
          </cell>
          <cell r="I14">
            <v>159</v>
          </cell>
          <cell r="J14">
            <v>199.8</v>
          </cell>
          <cell r="K14">
            <v>147.9</v>
          </cell>
          <cell r="L14">
            <v>196.1</v>
          </cell>
          <cell r="M14">
            <v>138.30000000000001</v>
          </cell>
          <cell r="N14">
            <v>361.6</v>
          </cell>
          <cell r="P14">
            <v>135.69999999999999</v>
          </cell>
          <cell r="Q14">
            <v>113.6</v>
          </cell>
          <cell r="R14">
            <v>132.1</v>
          </cell>
          <cell r="S14">
            <v>133.4</v>
          </cell>
          <cell r="T14">
            <v>230.7</v>
          </cell>
          <cell r="U14">
            <v>170.1</v>
          </cell>
          <cell r="V14">
            <v>229</v>
          </cell>
          <cell r="W14">
            <v>193.2</v>
          </cell>
          <cell r="X14">
            <v>177.7</v>
          </cell>
          <cell r="Y14">
            <v>273</v>
          </cell>
          <cell r="Z14">
            <v>187.7</v>
          </cell>
          <cell r="AA14">
            <v>284.60000000000002</v>
          </cell>
        </row>
        <row r="17">
          <cell r="C17">
            <v>95.3</v>
          </cell>
          <cell r="D17">
            <v>354</v>
          </cell>
          <cell r="E17">
            <v>1483.4</v>
          </cell>
          <cell r="F17">
            <v>189.1</v>
          </cell>
          <cell r="G17">
            <v>168.8</v>
          </cell>
          <cell r="H17">
            <v>140.1</v>
          </cell>
          <cell r="I17">
            <v>136.6</v>
          </cell>
          <cell r="J17">
            <v>334.9</v>
          </cell>
          <cell r="K17">
            <v>1180.0999999999999</v>
          </cell>
          <cell r="L17">
            <v>145.1</v>
          </cell>
          <cell r="M17">
            <v>113.4</v>
          </cell>
          <cell r="N17">
            <v>96.7</v>
          </cell>
          <cell r="P17">
            <v>103.8</v>
          </cell>
          <cell r="Q17">
            <v>380.9</v>
          </cell>
          <cell r="R17">
            <v>1696.1</v>
          </cell>
          <cell r="S17">
            <v>178.8</v>
          </cell>
          <cell r="T17">
            <v>181.5</v>
          </cell>
          <cell r="U17">
            <v>161.69999999999999</v>
          </cell>
          <cell r="V17">
            <v>143.30000000000001</v>
          </cell>
          <cell r="W17">
            <v>273.60000000000002</v>
          </cell>
          <cell r="X17">
            <v>1345.4</v>
          </cell>
          <cell r="Y17">
            <v>202</v>
          </cell>
          <cell r="Z17">
            <v>178.8</v>
          </cell>
          <cell r="AA17">
            <v>259.3</v>
          </cell>
        </row>
        <row r="18">
          <cell r="C18">
            <v>257.10000000000002</v>
          </cell>
          <cell r="D18">
            <v>217.9</v>
          </cell>
          <cell r="E18">
            <v>234.2</v>
          </cell>
          <cell r="F18">
            <v>1658.7</v>
          </cell>
          <cell r="G18">
            <v>2019.9</v>
          </cell>
          <cell r="H18">
            <v>317.10000000000002</v>
          </cell>
          <cell r="I18">
            <v>349.9</v>
          </cell>
          <cell r="J18">
            <v>170.8</v>
          </cell>
          <cell r="K18">
            <v>193.6</v>
          </cell>
          <cell r="L18">
            <v>2749.6</v>
          </cell>
          <cell r="M18">
            <v>285.89999999999998</v>
          </cell>
          <cell r="N18">
            <v>159.80000000000001</v>
          </cell>
          <cell r="P18">
            <v>246</v>
          </cell>
          <cell r="Q18">
            <v>149.4</v>
          </cell>
          <cell r="R18">
            <v>262</v>
          </cell>
          <cell r="S18">
            <v>1900.6</v>
          </cell>
          <cell r="T18">
            <v>2008.7</v>
          </cell>
          <cell r="U18">
            <v>279.3</v>
          </cell>
          <cell r="V18">
            <v>348.2</v>
          </cell>
          <cell r="W18">
            <v>147.19999999999999</v>
          </cell>
          <cell r="X18">
            <v>235.2</v>
          </cell>
          <cell r="Y18">
            <v>3019.3</v>
          </cell>
          <cell r="Z18">
            <v>350.2</v>
          </cell>
          <cell r="AA18">
            <v>454.9</v>
          </cell>
        </row>
        <row r="19">
          <cell r="C19">
            <v>810.2</v>
          </cell>
          <cell r="D19">
            <v>983.3</v>
          </cell>
          <cell r="E19">
            <v>1189.0999999999999</v>
          </cell>
          <cell r="F19">
            <v>954.5</v>
          </cell>
          <cell r="G19">
            <v>1003.2</v>
          </cell>
          <cell r="H19">
            <v>1151</v>
          </cell>
          <cell r="I19">
            <v>1047.5</v>
          </cell>
          <cell r="J19">
            <v>1359.9</v>
          </cell>
          <cell r="K19">
            <v>1113.8</v>
          </cell>
          <cell r="L19">
            <v>1011.6</v>
          </cell>
          <cell r="M19">
            <v>1121.8</v>
          </cell>
          <cell r="N19">
            <v>1268.8</v>
          </cell>
          <cell r="P19">
            <v>754.8</v>
          </cell>
          <cell r="Q19">
            <v>1023.7</v>
          </cell>
          <cell r="R19">
            <v>1321.7</v>
          </cell>
          <cell r="S19">
            <v>978</v>
          </cell>
          <cell r="T19">
            <v>1028.7</v>
          </cell>
          <cell r="U19">
            <v>1078.2</v>
          </cell>
          <cell r="V19">
            <v>1213.0999999999999</v>
          </cell>
          <cell r="W19">
            <v>1115.3</v>
          </cell>
          <cell r="X19">
            <v>1083.5999999999999</v>
          </cell>
          <cell r="Y19">
            <v>1205</v>
          </cell>
          <cell r="Z19">
            <v>1124.2</v>
          </cell>
          <cell r="AA19">
            <v>1205.5</v>
          </cell>
        </row>
        <row r="20">
          <cell r="C20">
            <v>150.19999999999999</v>
          </cell>
          <cell r="D20">
            <v>186.7</v>
          </cell>
          <cell r="E20">
            <v>205</v>
          </cell>
          <cell r="F20">
            <v>156.5</v>
          </cell>
          <cell r="G20">
            <v>171.8</v>
          </cell>
          <cell r="H20">
            <v>168.6</v>
          </cell>
          <cell r="I20">
            <v>165.1</v>
          </cell>
          <cell r="J20">
            <v>170.4</v>
          </cell>
          <cell r="K20">
            <v>159.6</v>
          </cell>
          <cell r="L20">
            <v>158</v>
          </cell>
          <cell r="M20">
            <v>176.8</v>
          </cell>
          <cell r="N20">
            <v>179.6</v>
          </cell>
          <cell r="P20">
            <v>161</v>
          </cell>
          <cell r="Q20">
            <v>167.9</v>
          </cell>
          <cell r="R20">
            <v>203.4</v>
          </cell>
          <cell r="S20">
            <v>161.80000000000001</v>
          </cell>
          <cell r="T20">
            <v>185.3</v>
          </cell>
          <cell r="U20">
            <v>180</v>
          </cell>
          <cell r="V20">
            <v>167.9</v>
          </cell>
          <cell r="W20">
            <v>166.8</v>
          </cell>
          <cell r="X20">
            <v>175.8</v>
          </cell>
          <cell r="Y20">
            <v>181.5</v>
          </cell>
          <cell r="Z20">
            <v>171.7</v>
          </cell>
          <cell r="AA20">
            <v>175.8</v>
          </cell>
        </row>
        <row r="21">
          <cell r="C21">
            <v>833.9</v>
          </cell>
          <cell r="D21">
            <v>1008.5</v>
          </cell>
          <cell r="E21">
            <v>1007.9</v>
          </cell>
          <cell r="F21">
            <v>1287.3</v>
          </cell>
          <cell r="G21">
            <v>1032.5999999999999</v>
          </cell>
          <cell r="H21">
            <v>1029.5</v>
          </cell>
          <cell r="I21">
            <v>1328.1</v>
          </cell>
          <cell r="J21">
            <v>996.7</v>
          </cell>
          <cell r="K21">
            <v>1294.5999999999999</v>
          </cell>
          <cell r="L21">
            <v>1066.3</v>
          </cell>
          <cell r="M21">
            <v>1041.9000000000001</v>
          </cell>
          <cell r="N21">
            <v>1620.2</v>
          </cell>
          <cell r="P21">
            <v>1055.2</v>
          </cell>
          <cell r="Q21">
            <v>1123.8</v>
          </cell>
          <cell r="R21">
            <v>1448.3</v>
          </cell>
          <cell r="S21">
            <v>1107.2</v>
          </cell>
          <cell r="T21">
            <v>1172.7</v>
          </cell>
          <cell r="U21">
            <v>1450.2</v>
          </cell>
          <cell r="V21">
            <v>1190.5999999999999</v>
          </cell>
          <cell r="W21">
            <v>1114.3</v>
          </cell>
          <cell r="X21">
            <v>1548.7</v>
          </cell>
          <cell r="Y21">
            <v>1215.2</v>
          </cell>
          <cell r="Z21">
            <v>1210.8</v>
          </cell>
          <cell r="AA21">
            <v>1869.1</v>
          </cell>
        </row>
        <row r="23">
          <cell r="C23">
            <v>128.69999999999999</v>
          </cell>
          <cell r="D23">
            <v>194.2</v>
          </cell>
          <cell r="E23">
            <v>246</v>
          </cell>
          <cell r="F23">
            <v>184.8</v>
          </cell>
          <cell r="G23">
            <v>220.6</v>
          </cell>
          <cell r="H23">
            <v>202</v>
          </cell>
          <cell r="I23">
            <v>194.2</v>
          </cell>
          <cell r="J23">
            <v>190.7</v>
          </cell>
          <cell r="K23">
            <v>195.2</v>
          </cell>
          <cell r="L23">
            <v>182.6</v>
          </cell>
          <cell r="M23">
            <v>167.4</v>
          </cell>
          <cell r="N23">
            <v>194.6</v>
          </cell>
          <cell r="P23">
            <v>139.80000000000001</v>
          </cell>
          <cell r="Q23">
            <v>154.19999999999999</v>
          </cell>
          <cell r="R23">
            <v>226.8</v>
          </cell>
          <cell r="S23">
            <v>157.6</v>
          </cell>
          <cell r="T23">
            <v>200.2</v>
          </cell>
          <cell r="U23">
            <v>199.1</v>
          </cell>
          <cell r="V23">
            <v>194.7</v>
          </cell>
          <cell r="W23">
            <v>146.30000000000001</v>
          </cell>
          <cell r="X23">
            <v>143.1</v>
          </cell>
          <cell r="Y23">
            <v>157</v>
          </cell>
          <cell r="Z23">
            <v>161.5</v>
          </cell>
          <cell r="AA23">
            <v>205.8</v>
          </cell>
        </row>
        <row r="26">
          <cell r="C26">
            <v>15662.9</v>
          </cell>
          <cell r="D26">
            <v>11723.7</v>
          </cell>
          <cell r="E26">
            <v>11686.7</v>
          </cell>
          <cell r="F26">
            <v>13848.8</v>
          </cell>
          <cell r="G26">
            <v>12830.5</v>
          </cell>
          <cell r="H26">
            <v>13337.9</v>
          </cell>
          <cell r="I26">
            <v>12961.8</v>
          </cell>
          <cell r="J26">
            <v>13257.7</v>
          </cell>
          <cell r="K26">
            <v>13104.2</v>
          </cell>
          <cell r="L26">
            <v>12059.5</v>
          </cell>
          <cell r="M26">
            <v>13623.9</v>
          </cell>
          <cell r="N26">
            <v>15111</v>
          </cell>
          <cell r="P26">
            <v>18118.900000000001</v>
          </cell>
          <cell r="Q26">
            <v>14379</v>
          </cell>
          <cell r="R26">
            <v>16312.1</v>
          </cell>
          <cell r="S26">
            <v>15940.7</v>
          </cell>
          <cell r="T26">
            <v>14605</v>
          </cell>
          <cell r="U26">
            <v>15586.4</v>
          </cell>
          <cell r="V26">
            <v>15449.8</v>
          </cell>
          <cell r="W26">
            <v>15381.7</v>
          </cell>
          <cell r="X26">
            <v>15633.3</v>
          </cell>
          <cell r="Y26">
            <v>14571.9</v>
          </cell>
          <cell r="Z26">
            <v>15237.7</v>
          </cell>
          <cell r="AA26">
            <v>17371.099999999999</v>
          </cell>
        </row>
        <row r="29">
          <cell r="C29">
            <v>3331.9</v>
          </cell>
          <cell r="D29">
            <v>3380.1</v>
          </cell>
          <cell r="E29">
            <v>4348.7</v>
          </cell>
          <cell r="F29">
            <v>3361</v>
          </cell>
          <cell r="G29">
            <v>3609.5</v>
          </cell>
          <cell r="H29">
            <v>4276.2</v>
          </cell>
          <cell r="I29">
            <v>3528.5</v>
          </cell>
          <cell r="J29">
            <v>3615.1</v>
          </cell>
          <cell r="K29">
            <v>4322.6000000000004</v>
          </cell>
          <cell r="L29">
            <v>4113.8</v>
          </cell>
          <cell r="M29">
            <v>3276.4</v>
          </cell>
          <cell r="N29">
            <v>4514.5</v>
          </cell>
          <cell r="P29">
            <v>3466.6</v>
          </cell>
          <cell r="Q29">
            <v>3527.9</v>
          </cell>
          <cell r="R29">
            <v>4490.5</v>
          </cell>
          <cell r="S29">
            <v>3583.4</v>
          </cell>
          <cell r="T29">
            <v>3922.8</v>
          </cell>
          <cell r="U29">
            <v>4263</v>
          </cell>
          <cell r="V29">
            <v>3776.1</v>
          </cell>
          <cell r="W29">
            <v>4543.5</v>
          </cell>
          <cell r="X29">
            <v>3762.2</v>
          </cell>
          <cell r="Y29">
            <v>3643.9</v>
          </cell>
          <cell r="Z29">
            <v>4783.8</v>
          </cell>
          <cell r="AA29">
            <v>3425</v>
          </cell>
        </row>
        <row r="30">
          <cell r="C30">
            <v>2150.6999999999998</v>
          </cell>
          <cell r="D30">
            <v>2365.4</v>
          </cell>
          <cell r="E30">
            <v>3121.7</v>
          </cell>
          <cell r="F30">
            <v>2418.1</v>
          </cell>
          <cell r="G30">
            <v>2772.3</v>
          </cell>
          <cell r="H30">
            <v>3073.6</v>
          </cell>
          <cell r="I30">
            <v>2693.2</v>
          </cell>
          <cell r="J30">
            <v>2548.8000000000002</v>
          </cell>
          <cell r="K30">
            <v>3267.4</v>
          </cell>
          <cell r="L30">
            <v>2891.7</v>
          </cell>
          <cell r="M30">
            <v>2428.6</v>
          </cell>
          <cell r="N30">
            <v>3165.1</v>
          </cell>
          <cell r="P30">
            <v>2410</v>
          </cell>
          <cell r="Q30">
            <v>2566</v>
          </cell>
          <cell r="R30">
            <v>3229.2</v>
          </cell>
          <cell r="S30">
            <v>2452.1</v>
          </cell>
          <cell r="T30">
            <v>2639.3</v>
          </cell>
          <cell r="U30">
            <v>2901.4</v>
          </cell>
          <cell r="V30">
            <v>2524.6</v>
          </cell>
          <cell r="W30">
            <v>3040.9</v>
          </cell>
          <cell r="X30">
            <v>2502.6</v>
          </cell>
          <cell r="Y30">
            <v>2489.9</v>
          </cell>
          <cell r="Z30">
            <v>2953.1</v>
          </cell>
          <cell r="AA30">
            <v>2516</v>
          </cell>
        </row>
        <row r="33">
          <cell r="C33">
            <v>746</v>
          </cell>
          <cell r="D33">
            <v>692.8</v>
          </cell>
          <cell r="E33">
            <v>704</v>
          </cell>
          <cell r="F33">
            <v>726.7</v>
          </cell>
          <cell r="G33">
            <v>718.1</v>
          </cell>
          <cell r="H33">
            <v>727.8</v>
          </cell>
          <cell r="I33">
            <v>722.4</v>
          </cell>
          <cell r="J33">
            <v>738.1</v>
          </cell>
          <cell r="K33">
            <v>728.5</v>
          </cell>
          <cell r="L33">
            <v>736.9</v>
          </cell>
          <cell r="M33">
            <v>739.2</v>
          </cell>
          <cell r="N33">
            <v>735.2</v>
          </cell>
          <cell r="P33">
            <v>759</v>
          </cell>
          <cell r="R33">
            <v>728.5</v>
          </cell>
          <cell r="S33">
            <v>741.8</v>
          </cell>
          <cell r="T33">
            <v>745.5</v>
          </cell>
          <cell r="U33">
            <v>753.8</v>
          </cell>
          <cell r="V33">
            <v>752</v>
          </cell>
          <cell r="W33">
            <v>756.7</v>
          </cell>
          <cell r="X33">
            <v>758.1</v>
          </cell>
          <cell r="Y33">
            <v>761.5</v>
          </cell>
          <cell r="Z33">
            <v>770.6</v>
          </cell>
          <cell r="AA33">
            <v>757</v>
          </cell>
        </row>
        <row r="34">
          <cell r="C34">
            <v>873.5</v>
          </cell>
          <cell r="D34">
            <v>631.5</v>
          </cell>
          <cell r="E34">
            <v>748.5</v>
          </cell>
          <cell r="F34">
            <v>1152.8</v>
          </cell>
          <cell r="G34">
            <v>793.5</v>
          </cell>
          <cell r="H34">
            <v>708.3</v>
          </cell>
          <cell r="I34">
            <v>848.9</v>
          </cell>
          <cell r="J34">
            <v>853.5</v>
          </cell>
          <cell r="K34">
            <v>778.7</v>
          </cell>
          <cell r="L34">
            <v>750.1</v>
          </cell>
          <cell r="M34">
            <v>682.9</v>
          </cell>
          <cell r="N34">
            <v>744.8</v>
          </cell>
          <cell r="P34">
            <v>897</v>
          </cell>
          <cell r="Q34">
            <v>726.7</v>
          </cell>
          <cell r="R34">
            <v>872.6</v>
          </cell>
          <cell r="S34">
            <v>966.8</v>
          </cell>
          <cell r="T34">
            <v>1111.5</v>
          </cell>
          <cell r="U34">
            <v>940.6</v>
          </cell>
          <cell r="V34">
            <v>1114.5999999999999</v>
          </cell>
          <cell r="W34">
            <v>1031.4000000000001</v>
          </cell>
          <cell r="X34">
            <v>1053.5</v>
          </cell>
          <cell r="Y34">
            <v>936.4</v>
          </cell>
          <cell r="Z34">
            <v>891.4</v>
          </cell>
          <cell r="AA34">
            <v>948.8</v>
          </cell>
        </row>
        <row r="37">
          <cell r="C37">
            <v>1169.5</v>
          </cell>
          <cell r="D37">
            <v>1542.1</v>
          </cell>
          <cell r="E37">
            <v>1576.3</v>
          </cell>
          <cell r="F37">
            <v>1231.0999999999999</v>
          </cell>
          <cell r="G37">
            <v>1448.9</v>
          </cell>
          <cell r="H37">
            <v>1428.9</v>
          </cell>
          <cell r="I37">
            <v>1373.3</v>
          </cell>
          <cell r="J37">
            <v>1383.1</v>
          </cell>
          <cell r="K37">
            <v>1285.0999999999999</v>
          </cell>
          <cell r="L37">
            <v>1295</v>
          </cell>
          <cell r="M37">
            <v>1630.4</v>
          </cell>
          <cell r="N37">
            <v>1695.4</v>
          </cell>
          <cell r="P37">
            <v>1303.4000000000001</v>
          </cell>
          <cell r="Q37">
            <v>1503.3</v>
          </cell>
          <cell r="R37">
            <v>1846</v>
          </cell>
          <cell r="S37">
            <v>1442.8</v>
          </cell>
          <cell r="T37">
            <v>1791.6</v>
          </cell>
          <cell r="U37">
            <v>1555.1</v>
          </cell>
          <cell r="V37">
            <v>1569.5</v>
          </cell>
          <cell r="W37">
            <v>1580.2</v>
          </cell>
          <cell r="X37">
            <v>1802.6</v>
          </cell>
          <cell r="Y37">
            <v>1666.4</v>
          </cell>
          <cell r="Z37">
            <v>1631.2</v>
          </cell>
          <cell r="AA37">
            <v>1637.1</v>
          </cell>
        </row>
        <row r="38">
          <cell r="C38">
            <v>759.7</v>
          </cell>
          <cell r="D38">
            <v>640.1</v>
          </cell>
          <cell r="E38">
            <v>229.9</v>
          </cell>
          <cell r="F38">
            <v>44.1</v>
          </cell>
          <cell r="G38">
            <v>42.6</v>
          </cell>
          <cell r="H38">
            <v>51.1</v>
          </cell>
          <cell r="I38">
            <v>38.200000000000003</v>
          </cell>
          <cell r="J38">
            <v>38.299999999999997</v>
          </cell>
          <cell r="K38">
            <v>35</v>
          </cell>
          <cell r="L38">
            <v>91.4</v>
          </cell>
          <cell r="M38">
            <v>344.9</v>
          </cell>
          <cell r="N38">
            <v>707.3</v>
          </cell>
          <cell r="P38">
            <v>867.8</v>
          </cell>
          <cell r="Q38">
            <v>619.79999999999995</v>
          </cell>
          <cell r="R38">
            <v>79.900000000000006</v>
          </cell>
          <cell r="S38">
            <v>42</v>
          </cell>
          <cell r="T38">
            <v>47.2</v>
          </cell>
          <cell r="U38">
            <v>41.5</v>
          </cell>
          <cell r="V38">
            <v>41.9</v>
          </cell>
          <cell r="W38">
            <v>39.5</v>
          </cell>
          <cell r="X38">
            <v>40.5</v>
          </cell>
          <cell r="Y38">
            <v>87.8</v>
          </cell>
          <cell r="Z38">
            <v>312.39999999999998</v>
          </cell>
          <cell r="AA38">
            <v>545.20000000000005</v>
          </cell>
        </row>
        <row r="42">
          <cell r="C42">
            <v>83.2</v>
          </cell>
          <cell r="D42">
            <v>83.2</v>
          </cell>
          <cell r="E42">
            <v>89.2</v>
          </cell>
          <cell r="F42">
            <v>90.9</v>
          </cell>
          <cell r="G42">
            <v>90.9</v>
          </cell>
          <cell r="H42">
            <v>94.7</v>
          </cell>
          <cell r="I42">
            <v>93.3</v>
          </cell>
          <cell r="J42">
            <v>91</v>
          </cell>
          <cell r="K42">
            <v>92.6</v>
          </cell>
          <cell r="L42">
            <v>91.1</v>
          </cell>
          <cell r="M42">
            <v>92.7</v>
          </cell>
          <cell r="N42">
            <v>91.6</v>
          </cell>
          <cell r="P42">
            <v>90.2</v>
          </cell>
          <cell r="Q42">
            <v>90.1</v>
          </cell>
          <cell r="R42">
            <v>98</v>
          </cell>
          <cell r="S42">
            <v>97.7</v>
          </cell>
          <cell r="T42">
            <v>98.1</v>
          </cell>
          <cell r="U42">
            <v>99</v>
          </cell>
          <cell r="V42">
            <v>97.9</v>
          </cell>
          <cell r="W42">
            <v>98.4</v>
          </cell>
          <cell r="X42">
            <v>102.6</v>
          </cell>
          <cell r="Y42">
            <v>101.9</v>
          </cell>
          <cell r="Z42">
            <v>101.7</v>
          </cell>
          <cell r="AA42">
            <v>141.6</v>
          </cell>
        </row>
        <row r="43">
          <cell r="C43">
            <v>26.2</v>
          </cell>
          <cell r="P43">
            <v>27.9</v>
          </cell>
          <cell r="Q43">
            <v>28</v>
          </cell>
          <cell r="R43">
            <v>30</v>
          </cell>
          <cell r="S43">
            <v>30.1</v>
          </cell>
          <cell r="T43">
            <v>30.2</v>
          </cell>
          <cell r="U43">
            <v>30.5</v>
          </cell>
          <cell r="V43">
            <v>30.3</v>
          </cell>
          <cell r="W43">
            <v>30.4</v>
          </cell>
          <cell r="X43">
            <v>31</v>
          </cell>
          <cell r="Y43">
            <v>41.7</v>
          </cell>
          <cell r="Z43">
            <v>32.799999999999997</v>
          </cell>
          <cell r="AA43">
            <v>49.2</v>
          </cell>
        </row>
        <row r="49">
          <cell r="C49">
            <v>757.5</v>
          </cell>
          <cell r="D49">
            <v>724.9</v>
          </cell>
          <cell r="E49">
            <v>684.6</v>
          </cell>
          <cell r="F49">
            <v>753.7</v>
          </cell>
          <cell r="G49">
            <v>721.1</v>
          </cell>
          <cell r="H49">
            <v>694.5</v>
          </cell>
          <cell r="I49">
            <v>719.8</v>
          </cell>
          <cell r="J49">
            <v>794.2</v>
          </cell>
          <cell r="K49">
            <v>732.6</v>
          </cell>
          <cell r="L49">
            <v>537.79999999999995</v>
          </cell>
          <cell r="M49">
            <v>646.20000000000005</v>
          </cell>
          <cell r="N49">
            <v>660.7</v>
          </cell>
          <cell r="P49">
            <v>870</v>
          </cell>
          <cell r="Q49">
            <v>830.8</v>
          </cell>
          <cell r="R49">
            <v>812.8</v>
          </cell>
          <cell r="S49">
            <v>864.6</v>
          </cell>
          <cell r="T49">
            <v>779.4</v>
          </cell>
          <cell r="U49">
            <v>775.6</v>
          </cell>
          <cell r="V49">
            <v>854.7</v>
          </cell>
          <cell r="W49">
            <v>958.2</v>
          </cell>
          <cell r="X49">
            <v>837.3</v>
          </cell>
          <cell r="Y49">
            <v>651.20000000000005</v>
          </cell>
          <cell r="Z49">
            <v>700.7</v>
          </cell>
          <cell r="AA49">
            <v>749.2</v>
          </cell>
        </row>
        <row r="52">
          <cell r="C52">
            <v>82.7</v>
          </cell>
          <cell r="D52">
            <v>106.1</v>
          </cell>
          <cell r="E52">
            <v>108.8</v>
          </cell>
          <cell r="F52">
            <v>86.8</v>
          </cell>
          <cell r="G52">
            <v>102.5</v>
          </cell>
          <cell r="H52">
            <v>104.3</v>
          </cell>
          <cell r="I52">
            <v>98.9</v>
          </cell>
          <cell r="J52">
            <v>92.9</v>
          </cell>
          <cell r="K52">
            <v>93.2</v>
          </cell>
          <cell r="L52">
            <v>94.4</v>
          </cell>
          <cell r="M52">
            <v>117.3</v>
          </cell>
          <cell r="N52">
            <v>121.1</v>
          </cell>
          <cell r="P52">
            <v>90.4</v>
          </cell>
          <cell r="Q52">
            <v>106.1</v>
          </cell>
          <cell r="R52">
            <v>130</v>
          </cell>
          <cell r="S52">
            <v>100.9</v>
          </cell>
          <cell r="T52">
            <v>133</v>
          </cell>
          <cell r="U52">
            <v>112.8</v>
          </cell>
          <cell r="V52">
            <v>120.7</v>
          </cell>
          <cell r="W52">
            <v>114.6</v>
          </cell>
          <cell r="X52">
            <v>124.4</v>
          </cell>
          <cell r="Y52">
            <v>129.1</v>
          </cell>
          <cell r="Z52">
            <v>121.6</v>
          </cell>
          <cell r="AA52">
            <v>117.7</v>
          </cell>
        </row>
        <row r="53">
          <cell r="D53">
            <v>0.6</v>
          </cell>
          <cell r="E53">
            <v>0.2</v>
          </cell>
          <cell r="F53">
            <v>0.1</v>
          </cell>
          <cell r="G53">
            <v>0.3</v>
          </cell>
          <cell r="H53">
            <v>0.2</v>
          </cell>
          <cell r="I53">
            <v>0.2</v>
          </cell>
          <cell r="J53">
            <v>0.2</v>
          </cell>
          <cell r="K53">
            <v>0.1</v>
          </cell>
          <cell r="L53">
            <v>0.3</v>
          </cell>
          <cell r="M53">
            <v>0.3</v>
          </cell>
          <cell r="N53">
            <v>0.3</v>
          </cell>
          <cell r="P53">
            <v>0.1</v>
          </cell>
          <cell r="Q53">
            <v>0.1</v>
          </cell>
          <cell r="R53">
            <v>0.5</v>
          </cell>
          <cell r="S53">
            <v>0.1</v>
          </cell>
          <cell r="T53">
            <v>0.6</v>
          </cell>
          <cell r="U53">
            <v>0.2</v>
          </cell>
          <cell r="V53">
            <v>0.3</v>
          </cell>
          <cell r="W53">
            <v>0.2</v>
          </cell>
          <cell r="X53">
            <v>0.2</v>
          </cell>
          <cell r="Y53">
            <v>0.4</v>
          </cell>
          <cell r="Z53">
            <v>0.1</v>
          </cell>
          <cell r="AA53">
            <v>0.1</v>
          </cell>
        </row>
        <row r="76">
          <cell r="C76">
            <v>318</v>
          </cell>
          <cell r="D76">
            <v>387.7</v>
          </cell>
          <cell r="E76">
            <v>391.8</v>
          </cell>
          <cell r="F76">
            <v>456.7</v>
          </cell>
          <cell r="G76">
            <v>382.1</v>
          </cell>
          <cell r="H76">
            <v>365</v>
          </cell>
          <cell r="I76">
            <v>348.2</v>
          </cell>
          <cell r="J76">
            <v>340.4</v>
          </cell>
          <cell r="K76">
            <v>342.5</v>
          </cell>
          <cell r="L76">
            <v>304.3</v>
          </cell>
          <cell r="M76">
            <v>342.4</v>
          </cell>
          <cell r="N76">
            <v>370.8</v>
          </cell>
          <cell r="P76">
            <v>379.2</v>
          </cell>
          <cell r="Q76">
            <v>499.6</v>
          </cell>
          <cell r="R76">
            <v>435.7</v>
          </cell>
          <cell r="S76">
            <v>487.8</v>
          </cell>
          <cell r="T76">
            <v>403.4</v>
          </cell>
          <cell r="U76">
            <v>390.7</v>
          </cell>
          <cell r="V76">
            <v>404.7</v>
          </cell>
          <cell r="W76">
            <v>400.1</v>
          </cell>
          <cell r="X76">
            <v>382.3</v>
          </cell>
          <cell r="Y76">
            <v>361.7</v>
          </cell>
          <cell r="Z76">
            <v>382.3</v>
          </cell>
          <cell r="AA76">
            <v>435.1</v>
          </cell>
        </row>
        <row r="78">
          <cell r="C78">
            <v>2.2000000000000002</v>
          </cell>
          <cell r="D78">
            <v>2.7</v>
          </cell>
          <cell r="E78">
            <v>3.3</v>
          </cell>
          <cell r="F78">
            <v>2.4</v>
          </cell>
          <cell r="G78">
            <v>2.9</v>
          </cell>
          <cell r="H78">
            <v>2.9</v>
          </cell>
          <cell r="I78">
            <v>3</v>
          </cell>
          <cell r="J78">
            <v>3</v>
          </cell>
          <cell r="K78">
            <v>2.9</v>
          </cell>
          <cell r="L78">
            <v>2.8</v>
          </cell>
          <cell r="M78">
            <v>2.9</v>
          </cell>
          <cell r="N78">
            <v>2.4</v>
          </cell>
          <cell r="P78">
            <v>2.6</v>
          </cell>
          <cell r="Q78">
            <v>2.5</v>
          </cell>
          <cell r="R78">
            <v>3.1</v>
          </cell>
          <cell r="S78">
            <v>2.2999999999999998</v>
          </cell>
          <cell r="T78">
            <v>2.6</v>
          </cell>
          <cell r="U78">
            <v>2.5</v>
          </cell>
          <cell r="V78">
            <v>2.5</v>
          </cell>
          <cell r="W78">
            <v>2.4</v>
          </cell>
          <cell r="X78">
            <v>2.5</v>
          </cell>
          <cell r="Y78">
            <v>2.6</v>
          </cell>
          <cell r="Z78">
            <v>2.4</v>
          </cell>
          <cell r="AA78">
            <v>2</v>
          </cell>
        </row>
        <row r="82">
          <cell r="D82">
            <v>3.8</v>
          </cell>
          <cell r="E82">
            <v>5.6</v>
          </cell>
          <cell r="F82">
            <v>3.6</v>
          </cell>
          <cell r="U82">
            <v>3.7</v>
          </cell>
          <cell r="V82">
            <v>4.3</v>
          </cell>
          <cell r="W82">
            <v>3.9</v>
          </cell>
          <cell r="X82">
            <v>3.6</v>
          </cell>
          <cell r="Y82">
            <v>4.5</v>
          </cell>
          <cell r="Z82">
            <v>3.4</v>
          </cell>
        </row>
        <row r="92">
          <cell r="D92">
            <v>797.9</v>
          </cell>
          <cell r="E92">
            <v>913.2</v>
          </cell>
          <cell r="F92">
            <v>713.2</v>
          </cell>
          <cell r="G92">
            <v>709.19999999999993</v>
          </cell>
          <cell r="P92">
            <v>750.4</v>
          </cell>
          <cell r="Q92">
            <v>742.1</v>
          </cell>
          <cell r="R92">
            <v>918.80000000000007</v>
          </cell>
          <cell r="S92">
            <v>897.5</v>
          </cell>
          <cell r="T92">
            <v>668.9</v>
          </cell>
          <cell r="U92">
            <v>951.3</v>
          </cell>
          <cell r="V92">
            <v>695.7</v>
          </cell>
          <cell r="W92">
            <v>885.80000000000007</v>
          </cell>
          <cell r="X92">
            <v>764.7</v>
          </cell>
          <cell r="Y92">
            <v>756.4</v>
          </cell>
          <cell r="Z92">
            <v>1194.3</v>
          </cell>
          <cell r="AA92">
            <v>4166.6000000000004</v>
          </cell>
        </row>
        <row r="93">
          <cell r="D93">
            <v>785.9</v>
          </cell>
          <cell r="E93">
            <v>908.1</v>
          </cell>
          <cell r="F93">
            <v>705.1</v>
          </cell>
          <cell r="G93">
            <v>701.8</v>
          </cell>
          <cell r="H93">
            <v>912.2</v>
          </cell>
          <cell r="I93">
            <v>695.3</v>
          </cell>
          <cell r="J93">
            <v>712.9</v>
          </cell>
          <cell r="K93">
            <v>832.9</v>
          </cell>
          <cell r="L93">
            <v>828.2</v>
          </cell>
          <cell r="M93">
            <v>548.79999999999995</v>
          </cell>
          <cell r="N93">
            <v>914.9</v>
          </cell>
          <cell r="P93">
            <v>745.1</v>
          </cell>
          <cell r="Q93">
            <v>737.5</v>
          </cell>
          <cell r="R93">
            <v>913.2</v>
          </cell>
          <cell r="S93">
            <v>726.3</v>
          </cell>
          <cell r="T93">
            <v>661.8</v>
          </cell>
          <cell r="U93">
            <v>946.5</v>
          </cell>
          <cell r="V93">
            <v>691.5</v>
          </cell>
          <cell r="W93">
            <v>881.6</v>
          </cell>
          <cell r="X93">
            <v>760.5</v>
          </cell>
          <cell r="Y93">
            <v>753.8</v>
          </cell>
          <cell r="Z93">
            <v>879.9</v>
          </cell>
          <cell r="AA93">
            <v>829.7</v>
          </cell>
        </row>
        <row r="94">
          <cell r="Q94">
            <v>0</v>
          </cell>
        </row>
        <row r="132">
          <cell r="P132">
            <v>63.5</v>
          </cell>
          <cell r="Q132">
            <v>21.2</v>
          </cell>
          <cell r="R132">
            <v>45</v>
          </cell>
          <cell r="S132">
            <v>883.8</v>
          </cell>
          <cell r="T132">
            <v>1053.8</v>
          </cell>
          <cell r="U132">
            <v>66.8</v>
          </cell>
          <cell r="V132">
            <v>128.9</v>
          </cell>
          <cell r="W132">
            <v>25.1</v>
          </cell>
          <cell r="X132">
            <v>22.3</v>
          </cell>
          <cell r="Y132">
            <v>96.6</v>
          </cell>
          <cell r="Z132">
            <v>19.899999999999999</v>
          </cell>
          <cell r="AA132">
            <v>15.9</v>
          </cell>
        </row>
        <row r="133">
          <cell r="C133">
            <v>288.60000000000002</v>
          </cell>
          <cell r="D133">
            <v>302.39999999999998</v>
          </cell>
          <cell r="E133">
            <v>393.2</v>
          </cell>
          <cell r="F133">
            <v>304.2</v>
          </cell>
          <cell r="G133">
            <v>335.9</v>
          </cell>
          <cell r="H133">
            <v>386.8</v>
          </cell>
          <cell r="I133">
            <v>327.5</v>
          </cell>
          <cell r="J133">
            <v>324.39999999999998</v>
          </cell>
          <cell r="K133">
            <v>399.5</v>
          </cell>
          <cell r="L133">
            <v>368.7</v>
          </cell>
          <cell r="M133">
            <v>300.3</v>
          </cell>
          <cell r="N133">
            <v>404.2</v>
          </cell>
          <cell r="P133">
            <v>309.3</v>
          </cell>
          <cell r="Q133">
            <v>320.7</v>
          </cell>
          <cell r="R133">
            <v>406.3</v>
          </cell>
          <cell r="S133">
            <v>317.5</v>
          </cell>
          <cell r="T133">
            <v>345.4</v>
          </cell>
          <cell r="U133">
            <v>377.1</v>
          </cell>
        </row>
        <row r="134">
          <cell r="R134">
            <v>0</v>
          </cell>
          <cell r="S134">
            <v>0.1</v>
          </cell>
        </row>
      </sheetData>
      <sheetData sheetId="4"/>
      <sheetData sheetId="5">
        <row r="12">
          <cell r="P12">
            <v>10101.6</v>
          </cell>
          <cell r="Q12">
            <v>8585.1</v>
          </cell>
          <cell r="R12">
            <v>9046.2000000000007</v>
          </cell>
          <cell r="S12">
            <v>8895.6</v>
          </cell>
          <cell r="T12">
            <v>9912.6</v>
          </cell>
          <cell r="U12">
            <v>7929.1</v>
          </cell>
          <cell r="V12">
            <v>7446.9</v>
          </cell>
          <cell r="W12">
            <v>7885.7</v>
          </cell>
          <cell r="X12">
            <v>7842.3</v>
          </cell>
          <cell r="Y12">
            <v>7744.4</v>
          </cell>
          <cell r="Z12">
            <v>8250.6</v>
          </cell>
          <cell r="AA12">
            <v>9510.1</v>
          </cell>
        </row>
        <row r="13">
          <cell r="P13">
            <v>12514</v>
          </cell>
          <cell r="Q13">
            <v>9348.4</v>
          </cell>
          <cell r="R13">
            <v>9907.2000000000007</v>
          </cell>
          <cell r="S13">
            <v>25353.7</v>
          </cell>
          <cell r="T13">
            <v>16932.3</v>
          </cell>
          <cell r="U13">
            <v>22657.599999999999</v>
          </cell>
          <cell r="V13">
            <v>26942.3</v>
          </cell>
          <cell r="W13">
            <v>10794.6</v>
          </cell>
          <cell r="X13">
            <v>11291.5</v>
          </cell>
          <cell r="Y13">
            <v>11978.1</v>
          </cell>
          <cell r="Z13">
            <v>13055.8</v>
          </cell>
          <cell r="AA13">
            <v>9299.9</v>
          </cell>
        </row>
        <row r="14">
          <cell r="P14">
            <v>6473.7</v>
          </cell>
          <cell r="Q14">
            <v>3005.7</v>
          </cell>
          <cell r="R14">
            <v>3881.6</v>
          </cell>
          <cell r="S14">
            <v>5126.3999999999996</v>
          </cell>
          <cell r="T14">
            <v>7004.1</v>
          </cell>
          <cell r="U14">
            <v>4567.5</v>
          </cell>
          <cell r="V14">
            <v>4365.3</v>
          </cell>
          <cell r="W14">
            <v>3898.9</v>
          </cell>
          <cell r="X14">
            <v>4504.8</v>
          </cell>
          <cell r="Y14">
            <v>4319.8</v>
          </cell>
          <cell r="Z14">
            <v>4440.1000000000004</v>
          </cell>
          <cell r="AA14">
            <v>5159.8</v>
          </cell>
        </row>
        <row r="15">
          <cell r="P15">
            <v>135.69999999999999</v>
          </cell>
          <cell r="Q15">
            <v>113.6</v>
          </cell>
          <cell r="R15">
            <v>132.1</v>
          </cell>
          <cell r="S15">
            <v>133.4</v>
          </cell>
          <cell r="T15">
            <v>230.7</v>
          </cell>
          <cell r="U15">
            <v>170.1</v>
          </cell>
          <cell r="V15">
            <v>229</v>
          </cell>
          <cell r="W15">
            <v>193.2</v>
          </cell>
          <cell r="X15">
            <v>177.7</v>
          </cell>
          <cell r="Y15">
            <v>273</v>
          </cell>
          <cell r="Z15">
            <v>187.7</v>
          </cell>
          <cell r="AA15">
            <v>284.60000000000002</v>
          </cell>
        </row>
        <row r="18">
          <cell r="P18">
            <v>103.8</v>
          </cell>
          <cell r="Q18">
            <v>380.9</v>
          </cell>
          <cell r="R18">
            <v>1696.1</v>
          </cell>
          <cell r="S18">
            <v>178.8</v>
          </cell>
          <cell r="T18">
            <v>181.5</v>
          </cell>
          <cell r="U18">
            <v>161.69999999999999</v>
          </cell>
          <cell r="V18">
            <v>143.30000000000001</v>
          </cell>
          <cell r="W18">
            <v>273.60000000000002</v>
          </cell>
          <cell r="X18">
            <v>1345.4</v>
          </cell>
          <cell r="Y18">
            <v>202</v>
          </cell>
          <cell r="Z18">
            <v>178.8</v>
          </cell>
          <cell r="AA18">
            <v>259.3</v>
          </cell>
        </row>
        <row r="19">
          <cell r="P19">
            <v>246</v>
          </cell>
          <cell r="Q19">
            <v>149.4</v>
          </cell>
          <cell r="R19">
            <v>262</v>
          </cell>
          <cell r="S19">
            <v>1900.6</v>
          </cell>
          <cell r="T19">
            <v>2008.7</v>
          </cell>
          <cell r="U19">
            <v>279.3</v>
          </cell>
          <cell r="V19">
            <v>348.2</v>
          </cell>
          <cell r="W19">
            <v>147.19999999999999</v>
          </cell>
          <cell r="X19">
            <v>235.2</v>
          </cell>
          <cell r="Y19">
            <v>3019.3</v>
          </cell>
          <cell r="Z19">
            <v>350.2</v>
          </cell>
          <cell r="AA19">
            <v>454.9</v>
          </cell>
        </row>
        <row r="20">
          <cell r="P20">
            <v>754.8</v>
          </cell>
          <cell r="Q20">
            <v>1023.7</v>
          </cell>
          <cell r="R20">
            <v>1321.7</v>
          </cell>
          <cell r="S20">
            <v>978</v>
          </cell>
          <cell r="T20">
            <v>1028.7</v>
          </cell>
          <cell r="U20">
            <v>1078.2</v>
          </cell>
          <cell r="V20">
            <v>1213.0999999999999</v>
          </cell>
          <cell r="W20">
            <v>1115.3</v>
          </cell>
          <cell r="X20">
            <v>1083.5999999999999</v>
          </cell>
          <cell r="Y20">
            <v>1205</v>
          </cell>
          <cell r="Z20">
            <v>1124.2</v>
          </cell>
          <cell r="AA20">
            <v>1205.5</v>
          </cell>
        </row>
        <row r="21">
          <cell r="P21">
            <v>161</v>
          </cell>
          <cell r="Q21">
            <v>167.9</v>
          </cell>
          <cell r="R21">
            <v>203.4</v>
          </cell>
          <cell r="S21">
            <v>161.80000000000001</v>
          </cell>
          <cell r="T21">
            <v>185.3</v>
          </cell>
          <cell r="U21">
            <v>180</v>
          </cell>
          <cell r="V21">
            <v>167.9</v>
          </cell>
          <cell r="W21">
            <v>166.8</v>
          </cell>
          <cell r="X21">
            <v>175.8</v>
          </cell>
          <cell r="Y21">
            <v>181.5</v>
          </cell>
          <cell r="Z21">
            <v>171.7</v>
          </cell>
          <cell r="AA21">
            <v>175.8</v>
          </cell>
        </row>
        <row r="22">
          <cell r="P22">
            <v>82</v>
          </cell>
          <cell r="Q22">
            <v>71.400000000000006</v>
          </cell>
          <cell r="R22">
            <v>136.6</v>
          </cell>
          <cell r="S22">
            <v>76.099999999999994</v>
          </cell>
          <cell r="T22">
            <v>72.3</v>
          </cell>
          <cell r="U22">
            <v>106.7</v>
          </cell>
          <cell r="V22">
            <v>92.6</v>
          </cell>
          <cell r="W22">
            <v>100.6</v>
          </cell>
          <cell r="X22">
            <v>96.5</v>
          </cell>
          <cell r="Y22">
            <v>97.9</v>
          </cell>
          <cell r="Z22">
            <v>84.9</v>
          </cell>
          <cell r="AA22">
            <v>140.69999999999999</v>
          </cell>
        </row>
        <row r="23">
          <cell r="P23">
            <v>1055.2</v>
          </cell>
          <cell r="Q23">
            <v>1123.8</v>
          </cell>
          <cell r="R23">
            <v>1448.3</v>
          </cell>
          <cell r="S23">
            <v>1107.2</v>
          </cell>
          <cell r="T23">
            <v>1172.7</v>
          </cell>
          <cell r="U23">
            <v>1450.2</v>
          </cell>
          <cell r="V23">
            <v>1190.5999999999999</v>
          </cell>
          <cell r="W23">
            <v>1114.3</v>
          </cell>
          <cell r="X23">
            <v>1548.7</v>
          </cell>
          <cell r="Y23">
            <v>1215.2</v>
          </cell>
          <cell r="Z23">
            <v>1210.8</v>
          </cell>
          <cell r="AA23">
            <v>1869.1</v>
          </cell>
        </row>
        <row r="24">
          <cell r="P24">
            <v>350.6</v>
          </cell>
          <cell r="Q24">
            <v>58.1</v>
          </cell>
          <cell r="R24">
            <v>181.7</v>
          </cell>
          <cell r="S24">
            <v>80.8</v>
          </cell>
          <cell r="T24">
            <v>114.9</v>
          </cell>
          <cell r="U24">
            <v>1399.8</v>
          </cell>
          <cell r="V24">
            <v>66.599999999999994</v>
          </cell>
          <cell r="W24">
            <v>67.3</v>
          </cell>
          <cell r="X24">
            <v>37.9</v>
          </cell>
          <cell r="Y24">
            <v>71.900000000000006</v>
          </cell>
          <cell r="Z24">
            <v>96.8</v>
          </cell>
          <cell r="AA24">
            <v>295.89999999999998</v>
          </cell>
        </row>
        <row r="25">
          <cell r="P25">
            <v>139.80000000000001</v>
          </cell>
          <cell r="Q25">
            <v>154.19999999999999</v>
          </cell>
          <cell r="R25">
            <v>226.8</v>
          </cell>
          <cell r="S25">
            <v>157.6</v>
          </cell>
          <cell r="T25">
            <v>200.2</v>
          </cell>
          <cell r="U25">
            <v>199.1</v>
          </cell>
          <cell r="V25">
            <v>194.7</v>
          </cell>
          <cell r="W25">
            <v>146.30000000000001</v>
          </cell>
          <cell r="X25">
            <v>143.1</v>
          </cell>
          <cell r="Y25">
            <v>157</v>
          </cell>
          <cell r="Z25">
            <v>161.5</v>
          </cell>
          <cell r="AA25">
            <v>205.8</v>
          </cell>
        </row>
        <row r="28">
          <cell r="P28">
            <v>18118.900000000001</v>
          </cell>
          <cell r="Q28">
            <v>14379</v>
          </cell>
          <cell r="R28">
            <v>16312.1</v>
          </cell>
          <cell r="S28">
            <v>15940.7</v>
          </cell>
          <cell r="T28">
            <v>14605</v>
          </cell>
          <cell r="U28">
            <v>15586.4</v>
          </cell>
          <cell r="V28">
            <v>15449.8</v>
          </cell>
          <cell r="W28">
            <v>15381.7</v>
          </cell>
          <cell r="X28">
            <v>15633.3</v>
          </cell>
          <cell r="Y28">
            <v>14571.9</v>
          </cell>
          <cell r="Z28">
            <v>15237.7</v>
          </cell>
          <cell r="AA28">
            <v>17371.099999999999</v>
          </cell>
        </row>
        <row r="30">
          <cell r="P30">
            <v>3466.6</v>
          </cell>
          <cell r="Q30">
            <v>3527.9</v>
          </cell>
          <cell r="R30">
            <v>4490.5</v>
          </cell>
          <cell r="S30">
            <v>3583.4</v>
          </cell>
          <cell r="T30">
            <v>3922.8</v>
          </cell>
          <cell r="U30">
            <v>4263</v>
          </cell>
          <cell r="V30">
            <v>3776.1</v>
          </cell>
          <cell r="W30">
            <v>4543.5</v>
          </cell>
          <cell r="X30">
            <v>3762.2</v>
          </cell>
          <cell r="Y30">
            <v>3643.9</v>
          </cell>
          <cell r="Z30">
            <v>4783.8</v>
          </cell>
          <cell r="AA30">
            <v>3425</v>
          </cell>
        </row>
        <row r="31">
          <cell r="P31">
            <v>2410</v>
          </cell>
          <cell r="Q31">
            <v>2566</v>
          </cell>
          <cell r="R31">
            <v>3229.2</v>
          </cell>
          <cell r="S31">
            <v>2452.1</v>
          </cell>
          <cell r="T31">
            <v>2639.3</v>
          </cell>
          <cell r="U31">
            <v>2901.4</v>
          </cell>
          <cell r="V31">
            <v>2524.6</v>
          </cell>
          <cell r="W31">
            <v>3040.9</v>
          </cell>
          <cell r="X31">
            <v>2502.6</v>
          </cell>
          <cell r="Y31">
            <v>2489.9</v>
          </cell>
          <cell r="Z31">
            <v>2953.1</v>
          </cell>
          <cell r="AA31">
            <v>2516</v>
          </cell>
        </row>
        <row r="32">
          <cell r="P32">
            <v>1429.6</v>
          </cell>
          <cell r="Q32">
            <v>624.29999999999995</v>
          </cell>
          <cell r="R32">
            <v>724.7</v>
          </cell>
          <cell r="S32">
            <v>904.1</v>
          </cell>
          <cell r="T32">
            <v>956.1</v>
          </cell>
          <cell r="U32">
            <v>600.6</v>
          </cell>
          <cell r="V32">
            <v>672.2</v>
          </cell>
          <cell r="W32">
            <v>624.5</v>
          </cell>
          <cell r="X32">
            <v>712.6</v>
          </cell>
          <cell r="Y32">
            <v>708.7</v>
          </cell>
          <cell r="Z32">
            <v>595.1</v>
          </cell>
          <cell r="AA32">
            <v>1001.2</v>
          </cell>
        </row>
        <row r="33">
          <cell r="P33">
            <v>1903</v>
          </cell>
          <cell r="Q33">
            <v>1480</v>
          </cell>
          <cell r="R33">
            <v>1284.8</v>
          </cell>
          <cell r="S33">
            <v>1431.5</v>
          </cell>
          <cell r="T33">
            <v>1474.8</v>
          </cell>
          <cell r="U33">
            <v>1632.1</v>
          </cell>
          <cell r="V33">
            <v>1660.3</v>
          </cell>
          <cell r="W33">
            <v>1722.7</v>
          </cell>
          <cell r="X33">
            <v>1710.1</v>
          </cell>
          <cell r="Y33">
            <v>1591.4</v>
          </cell>
          <cell r="Z33">
            <v>1694.6</v>
          </cell>
          <cell r="AA33">
            <v>1707.4</v>
          </cell>
        </row>
        <row r="34">
          <cell r="P34">
            <v>50.1</v>
          </cell>
          <cell r="Q34">
            <v>55.3</v>
          </cell>
          <cell r="R34">
            <v>26.1</v>
          </cell>
          <cell r="S34">
            <v>40.6</v>
          </cell>
          <cell r="T34">
            <v>37.799999999999997</v>
          </cell>
          <cell r="U34">
            <v>41.3</v>
          </cell>
          <cell r="V34">
            <v>6</v>
          </cell>
          <cell r="W34">
            <v>28.8</v>
          </cell>
          <cell r="X34">
            <v>77.599999999999994</v>
          </cell>
          <cell r="Y34">
            <v>33.200000000000003</v>
          </cell>
          <cell r="Z34">
            <v>44</v>
          </cell>
          <cell r="AA34">
            <v>52.4</v>
          </cell>
        </row>
        <row r="35">
          <cell r="P35">
            <v>759</v>
          </cell>
          <cell r="Q35">
            <v>751</v>
          </cell>
          <cell r="R35">
            <v>728.5</v>
          </cell>
          <cell r="S35">
            <v>741.8</v>
          </cell>
          <cell r="T35">
            <v>745.5</v>
          </cell>
          <cell r="U35">
            <v>753.8</v>
          </cell>
          <cell r="V35">
            <v>752</v>
          </cell>
          <cell r="W35">
            <v>756.7</v>
          </cell>
          <cell r="X35">
            <v>758.1</v>
          </cell>
          <cell r="Y35">
            <v>761.5</v>
          </cell>
          <cell r="Z35">
            <v>770.6</v>
          </cell>
          <cell r="AA35">
            <v>757</v>
          </cell>
        </row>
        <row r="36">
          <cell r="P36">
            <v>897</v>
          </cell>
          <cell r="Q36">
            <v>726.7</v>
          </cell>
          <cell r="R36">
            <v>872.6</v>
          </cell>
          <cell r="S36">
            <v>966.8</v>
          </cell>
          <cell r="T36">
            <v>1111.5</v>
          </cell>
          <cell r="U36">
            <v>940.6</v>
          </cell>
          <cell r="V36">
            <v>1114.5999999999999</v>
          </cell>
          <cell r="W36">
            <v>1031.4000000000001</v>
          </cell>
          <cell r="X36">
            <v>1053.5</v>
          </cell>
          <cell r="Y36">
            <v>936.4</v>
          </cell>
          <cell r="Z36">
            <v>891.4</v>
          </cell>
          <cell r="AA36">
            <v>948.8</v>
          </cell>
        </row>
        <row r="37">
          <cell r="P37">
            <v>3.4</v>
          </cell>
          <cell r="Q37">
            <v>3.4</v>
          </cell>
          <cell r="R37">
            <v>6.8</v>
          </cell>
          <cell r="S37">
            <v>0</v>
          </cell>
          <cell r="T37">
            <v>4.2</v>
          </cell>
          <cell r="U37">
            <v>3.4</v>
          </cell>
          <cell r="V37">
            <v>0.2</v>
          </cell>
          <cell r="W37">
            <v>7.1</v>
          </cell>
          <cell r="X37">
            <v>0.6</v>
          </cell>
          <cell r="Y37">
            <v>3.4</v>
          </cell>
          <cell r="Z37">
            <v>0</v>
          </cell>
          <cell r="AA37">
            <v>0</v>
          </cell>
        </row>
        <row r="39">
          <cell r="P39">
            <v>1303.4000000000001</v>
          </cell>
          <cell r="Q39">
            <v>1503.3</v>
          </cell>
          <cell r="R39">
            <v>1846</v>
          </cell>
          <cell r="S39">
            <v>1442.8</v>
          </cell>
          <cell r="T39">
            <v>1791.6</v>
          </cell>
          <cell r="U39">
            <v>1555.1</v>
          </cell>
          <cell r="V39">
            <v>1569.5</v>
          </cell>
          <cell r="W39">
            <v>1580.2</v>
          </cell>
          <cell r="X39">
            <v>1802.6</v>
          </cell>
          <cell r="Y39">
            <v>1666.4</v>
          </cell>
          <cell r="Z39">
            <v>1631.2</v>
          </cell>
          <cell r="AA39">
            <v>1637.1</v>
          </cell>
        </row>
        <row r="40">
          <cell r="P40">
            <v>867.8</v>
          </cell>
          <cell r="Q40">
            <v>619.79999999999995</v>
          </cell>
          <cell r="R40">
            <v>79.900000000000006</v>
          </cell>
          <cell r="S40">
            <v>42</v>
          </cell>
          <cell r="T40">
            <v>47.2</v>
          </cell>
          <cell r="U40">
            <v>41.5</v>
          </cell>
          <cell r="V40">
            <v>41.9</v>
          </cell>
          <cell r="W40">
            <v>39.5</v>
          </cell>
          <cell r="X40">
            <v>40.5</v>
          </cell>
          <cell r="Y40">
            <v>87.8</v>
          </cell>
          <cell r="Z40">
            <v>312.39999999999998</v>
          </cell>
          <cell r="AA40">
            <v>545.20000000000005</v>
          </cell>
        </row>
        <row r="41">
          <cell r="P41">
            <v>90.2</v>
          </cell>
          <cell r="Q41">
            <v>90.1</v>
          </cell>
          <cell r="R41">
            <v>98</v>
          </cell>
          <cell r="S41">
            <v>97.7</v>
          </cell>
          <cell r="T41">
            <v>98.1</v>
          </cell>
          <cell r="U41">
            <v>99</v>
          </cell>
          <cell r="V41">
            <v>97.9</v>
          </cell>
          <cell r="W41">
            <v>98.4</v>
          </cell>
          <cell r="X41">
            <v>102.6</v>
          </cell>
          <cell r="Y41">
            <v>101.9</v>
          </cell>
          <cell r="Z41">
            <v>101.7</v>
          </cell>
          <cell r="AA41">
            <v>141.6</v>
          </cell>
        </row>
        <row r="42">
          <cell r="P42">
            <v>27.9</v>
          </cell>
          <cell r="Q42">
            <v>28</v>
          </cell>
          <cell r="R42">
            <v>30</v>
          </cell>
          <cell r="S42">
            <v>30.1</v>
          </cell>
          <cell r="T42">
            <v>30.2</v>
          </cell>
          <cell r="U42">
            <v>30.5</v>
          </cell>
          <cell r="V42">
            <v>30.3</v>
          </cell>
          <cell r="W42">
            <v>30.4</v>
          </cell>
          <cell r="X42">
            <v>31</v>
          </cell>
          <cell r="Y42">
            <v>41.7</v>
          </cell>
          <cell r="Z42">
            <v>32.799999999999997</v>
          </cell>
          <cell r="AA42">
            <v>49.2</v>
          </cell>
        </row>
        <row r="43">
          <cell r="P43">
            <v>167.7</v>
          </cell>
          <cell r="Q43">
            <v>84.4</v>
          </cell>
          <cell r="R43">
            <v>93.3</v>
          </cell>
          <cell r="S43">
            <v>85.2</v>
          </cell>
          <cell r="T43">
            <v>105.7</v>
          </cell>
          <cell r="U43">
            <v>90.8</v>
          </cell>
          <cell r="V43">
            <v>139.4</v>
          </cell>
          <cell r="W43">
            <v>139</v>
          </cell>
          <cell r="X43">
            <v>124.6</v>
          </cell>
          <cell r="Y43">
            <v>174.6</v>
          </cell>
          <cell r="Z43">
            <v>173.9</v>
          </cell>
          <cell r="AA43">
            <v>373</v>
          </cell>
        </row>
        <row r="45">
          <cell r="P45">
            <v>870</v>
          </cell>
          <cell r="Q45">
            <v>830.8</v>
          </cell>
          <cell r="R45">
            <v>812.8</v>
          </cell>
          <cell r="S45">
            <v>864.6</v>
          </cell>
          <cell r="T45">
            <v>779.4</v>
          </cell>
          <cell r="U45">
            <v>775.6</v>
          </cell>
          <cell r="V45">
            <v>854.7</v>
          </cell>
          <cell r="W45">
            <v>958.2</v>
          </cell>
          <cell r="X45">
            <v>837.3</v>
          </cell>
          <cell r="Y45">
            <v>651.20000000000005</v>
          </cell>
          <cell r="Z45">
            <v>700.7</v>
          </cell>
          <cell r="AA45">
            <v>749.2</v>
          </cell>
        </row>
        <row r="46"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P47">
            <v>90.4</v>
          </cell>
          <cell r="Q47">
            <v>106.1</v>
          </cell>
          <cell r="R47">
            <v>130</v>
          </cell>
          <cell r="S47">
            <v>100.9</v>
          </cell>
          <cell r="T47">
            <v>133</v>
          </cell>
          <cell r="U47">
            <v>112.8</v>
          </cell>
          <cell r="V47">
            <v>120.7</v>
          </cell>
          <cell r="W47">
            <v>114.6</v>
          </cell>
          <cell r="X47">
            <v>124.4</v>
          </cell>
          <cell r="Y47">
            <v>129.1</v>
          </cell>
          <cell r="Z47">
            <v>121.6</v>
          </cell>
          <cell r="AA47">
            <v>117.7</v>
          </cell>
        </row>
        <row r="48">
          <cell r="P48">
            <v>0.1</v>
          </cell>
          <cell r="Q48">
            <v>0.1</v>
          </cell>
          <cell r="R48">
            <v>0.5</v>
          </cell>
          <cell r="S48">
            <v>0.1</v>
          </cell>
          <cell r="T48">
            <v>0.6</v>
          </cell>
          <cell r="U48">
            <v>0.2</v>
          </cell>
          <cell r="V48">
            <v>0.3</v>
          </cell>
          <cell r="W48">
            <v>0.2</v>
          </cell>
          <cell r="X48">
            <v>0.2</v>
          </cell>
          <cell r="Y48">
            <v>0.4</v>
          </cell>
          <cell r="Z48">
            <v>0.1</v>
          </cell>
          <cell r="AA48">
            <v>0.1</v>
          </cell>
        </row>
        <row r="51">
          <cell r="P51">
            <v>0.1</v>
          </cell>
          <cell r="Q51">
            <v>0.1</v>
          </cell>
          <cell r="R51">
            <v>0.2</v>
          </cell>
          <cell r="S51">
            <v>1.6</v>
          </cell>
          <cell r="T51">
            <v>0.1</v>
          </cell>
          <cell r="U51">
            <v>0.2</v>
          </cell>
          <cell r="V51">
            <v>0.1</v>
          </cell>
          <cell r="W51">
            <v>0</v>
          </cell>
          <cell r="X51">
            <v>1.6</v>
          </cell>
          <cell r="Y51">
            <v>0.1</v>
          </cell>
          <cell r="Z51">
            <v>0.2</v>
          </cell>
          <cell r="AA51">
            <v>0</v>
          </cell>
        </row>
        <row r="52"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4">
          <cell r="P54">
            <v>379.2</v>
          </cell>
          <cell r="Q54">
            <v>499.6</v>
          </cell>
          <cell r="R54">
            <v>435.7</v>
          </cell>
          <cell r="S54">
            <v>487.8</v>
          </cell>
          <cell r="T54">
            <v>403.4</v>
          </cell>
          <cell r="U54">
            <v>390.7</v>
          </cell>
          <cell r="V54">
            <v>404.7</v>
          </cell>
          <cell r="W54">
            <v>400.1</v>
          </cell>
          <cell r="X54">
            <v>382.3</v>
          </cell>
          <cell r="Y54">
            <v>361.7</v>
          </cell>
          <cell r="Z54">
            <v>382.3</v>
          </cell>
          <cell r="AA54">
            <v>435.1</v>
          </cell>
        </row>
        <row r="55">
          <cell r="P55">
            <v>2.6</v>
          </cell>
          <cell r="Q55">
            <v>2.5</v>
          </cell>
          <cell r="R55">
            <v>3.1</v>
          </cell>
          <cell r="S55">
            <v>2.2999999999999998</v>
          </cell>
          <cell r="T55">
            <v>2.6</v>
          </cell>
          <cell r="U55">
            <v>2.5</v>
          </cell>
          <cell r="V55">
            <v>2.5</v>
          </cell>
          <cell r="W55">
            <v>2.4</v>
          </cell>
          <cell r="X55">
            <v>2.5</v>
          </cell>
          <cell r="Y55">
            <v>2.6</v>
          </cell>
          <cell r="Z55">
            <v>2.4</v>
          </cell>
          <cell r="AA55">
            <v>2</v>
          </cell>
        </row>
        <row r="56">
          <cell r="P56">
            <v>3.8</v>
          </cell>
          <cell r="Q56">
            <v>4</v>
          </cell>
          <cell r="R56">
            <v>4.9000000000000004</v>
          </cell>
          <cell r="S56">
            <v>3.2</v>
          </cell>
          <cell r="T56">
            <v>4.8</v>
          </cell>
          <cell r="U56">
            <v>3.7</v>
          </cell>
          <cell r="V56">
            <v>4.3</v>
          </cell>
          <cell r="W56">
            <v>3.9</v>
          </cell>
          <cell r="X56">
            <v>3.6</v>
          </cell>
          <cell r="Y56">
            <v>4.5</v>
          </cell>
          <cell r="Z56">
            <v>3.4</v>
          </cell>
          <cell r="AA56">
            <v>3.3</v>
          </cell>
        </row>
        <row r="60"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0.4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P61">
            <v>0</v>
          </cell>
          <cell r="Q61">
            <v>0.1</v>
          </cell>
          <cell r="R61">
            <v>0</v>
          </cell>
          <cell r="S61">
            <v>0</v>
          </cell>
          <cell r="T61">
            <v>0.3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P62">
            <v>7.1</v>
          </cell>
          <cell r="Q62">
            <v>9.6</v>
          </cell>
          <cell r="R62">
            <v>24.2</v>
          </cell>
          <cell r="S62">
            <v>24</v>
          </cell>
          <cell r="T62">
            <v>20.9</v>
          </cell>
          <cell r="U62">
            <v>16.100000000000001</v>
          </cell>
          <cell r="V62">
            <v>20.6</v>
          </cell>
          <cell r="W62">
            <v>41.3</v>
          </cell>
          <cell r="X62">
            <v>35.9</v>
          </cell>
          <cell r="Y62">
            <v>54.7</v>
          </cell>
          <cell r="Z62">
            <v>65.7</v>
          </cell>
          <cell r="AA62">
            <v>161.9</v>
          </cell>
        </row>
        <row r="63">
          <cell r="P63">
            <v>750.4</v>
          </cell>
          <cell r="Q63">
            <v>742.1</v>
          </cell>
          <cell r="R63">
            <v>918.80000000000007</v>
          </cell>
          <cell r="S63">
            <v>897.5</v>
          </cell>
          <cell r="T63">
            <v>668.9</v>
          </cell>
          <cell r="U63">
            <v>951.3</v>
          </cell>
          <cell r="V63">
            <v>695.7</v>
          </cell>
          <cell r="W63">
            <v>885.80000000000007</v>
          </cell>
          <cell r="X63">
            <v>764.7</v>
          </cell>
          <cell r="Y63">
            <v>756.4</v>
          </cell>
          <cell r="Z63">
            <v>1194.3</v>
          </cell>
          <cell r="AA63">
            <v>4166.6000000000004</v>
          </cell>
        </row>
        <row r="64">
          <cell r="P64">
            <v>745.1</v>
          </cell>
          <cell r="Q64">
            <v>737.5</v>
          </cell>
          <cell r="R64">
            <v>913.2</v>
          </cell>
          <cell r="S64">
            <v>726.3</v>
          </cell>
          <cell r="T64">
            <v>661.8</v>
          </cell>
          <cell r="U64">
            <v>946.5</v>
          </cell>
          <cell r="V64">
            <v>691.5</v>
          </cell>
          <cell r="W64">
            <v>881.6</v>
          </cell>
          <cell r="X64">
            <v>760.5</v>
          </cell>
          <cell r="Y64">
            <v>753.8</v>
          </cell>
          <cell r="Z64">
            <v>879.9</v>
          </cell>
          <cell r="AA64">
            <v>829.7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5FF81-B819-46E8-A547-62B1C03CDCAD}">
  <dimension ref="A1:FO384"/>
  <sheetViews>
    <sheetView showGridLines="0" topLeftCell="D58" zoomScaleNormal="100" workbookViewId="0">
      <selection activeCell="S73" sqref="S73:X79"/>
    </sheetView>
  </sheetViews>
  <sheetFormatPr baseColWidth="10" defaultColWidth="11.42578125" defaultRowHeight="12.75"/>
  <cols>
    <col min="1" max="1" width="0.85546875" customWidth="1"/>
    <col min="2" max="2" width="75" customWidth="1"/>
    <col min="3" max="8" width="10.7109375" customWidth="1"/>
    <col min="9" max="9" width="11.140625" bestFit="1" customWidth="1"/>
    <col min="10" max="10" width="10.7109375" customWidth="1"/>
    <col min="11" max="11" width="13.42578125" bestFit="1" customWidth="1"/>
    <col min="12" max="13" width="13.42578125" customWidth="1"/>
    <col min="14" max="14" width="13.7109375" customWidth="1"/>
    <col min="15" max="15" width="12.28515625" style="69" customWidth="1"/>
    <col min="16" max="16" width="11.7109375" style="69" customWidth="1"/>
    <col min="17" max="17" width="12.5703125" style="69" customWidth="1"/>
    <col min="18" max="19" width="15" style="69" bestFit="1" customWidth="1"/>
    <col min="20" max="20" width="14.85546875" style="69" bestFit="1" customWidth="1"/>
    <col min="21" max="21" width="14.28515625" style="69" bestFit="1" customWidth="1"/>
    <col min="22" max="22" width="12" style="69" customWidth="1"/>
    <col min="23" max="23" width="12.42578125" style="69" customWidth="1"/>
    <col min="24" max="24" width="13.140625" style="69" customWidth="1"/>
    <col min="25" max="26" width="15.140625" style="69" customWidth="1"/>
    <col min="27" max="27" width="14.28515625" style="69" customWidth="1"/>
    <col min="28" max="28" width="13.28515625" customWidth="1"/>
    <col min="29" max="29" width="12.140625" bestFit="1" customWidth="1"/>
    <col min="30" max="30" width="11.5703125" customWidth="1"/>
    <col min="31" max="31" width="17.5703125" bestFit="1" customWidth="1"/>
  </cols>
  <sheetData>
    <row r="1" spans="2:30" ht="7.1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3"/>
      <c r="AD1" s="3"/>
    </row>
    <row r="2" spans="2:30" ht="15.75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2:30" ht="1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7"/>
      <c r="AC3" s="7"/>
      <c r="AD3" s="7"/>
    </row>
    <row r="4" spans="2:30" ht="18" customHeight="1">
      <c r="B4" s="8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2:30" ht="15.75" customHeight="1">
      <c r="B5" s="9" t="s">
        <v>2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 spans="2:30" ht="14.25">
      <c r="B6" s="9" t="s">
        <v>3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2:30" ht="20.25" customHeight="1">
      <c r="B7" s="10" t="s">
        <v>4</v>
      </c>
      <c r="C7" s="11">
        <v>2022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0">
        <v>2022</v>
      </c>
      <c r="P7" s="11">
        <v>2023</v>
      </c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0">
        <v>2023</v>
      </c>
      <c r="AC7" s="13" t="s">
        <v>5</v>
      </c>
      <c r="AD7" s="14"/>
    </row>
    <row r="8" spans="2:30" ht="24" customHeight="1">
      <c r="B8" s="15"/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6" t="s">
        <v>12</v>
      </c>
      <c r="J8" s="16" t="s">
        <v>13</v>
      </c>
      <c r="K8" s="16" t="s">
        <v>14</v>
      </c>
      <c r="L8" s="16" t="s">
        <v>15</v>
      </c>
      <c r="M8" s="16" t="s">
        <v>16</v>
      </c>
      <c r="N8" s="16" t="s">
        <v>17</v>
      </c>
      <c r="O8" s="15"/>
      <c r="P8" s="16" t="s">
        <v>6</v>
      </c>
      <c r="Q8" s="16" t="s">
        <v>7</v>
      </c>
      <c r="R8" s="16" t="s">
        <v>8</v>
      </c>
      <c r="S8" s="16" t="s">
        <v>9</v>
      </c>
      <c r="T8" s="16" t="s">
        <v>10</v>
      </c>
      <c r="U8" s="16" t="s">
        <v>11</v>
      </c>
      <c r="V8" s="16" t="s">
        <v>12</v>
      </c>
      <c r="W8" s="16" t="s">
        <v>13</v>
      </c>
      <c r="X8" s="16" t="s">
        <v>14</v>
      </c>
      <c r="Y8" s="16" t="s">
        <v>15</v>
      </c>
      <c r="Z8" s="16" t="s">
        <v>16</v>
      </c>
      <c r="AA8" s="16" t="s">
        <v>17</v>
      </c>
      <c r="AB8" s="15"/>
      <c r="AC8" s="16" t="s">
        <v>18</v>
      </c>
      <c r="AD8" s="17" t="s">
        <v>19</v>
      </c>
    </row>
    <row r="9" spans="2:30" ht="18" customHeight="1">
      <c r="B9" s="18" t="s">
        <v>20</v>
      </c>
      <c r="C9" s="19">
        <f>+C10+C49+C57</f>
        <v>57187.899999999987</v>
      </c>
      <c r="D9" s="19">
        <f t="shared" ref="D9:AB9" si="0">+D10+D49+D57</f>
        <v>45286.1</v>
      </c>
      <c r="E9" s="19">
        <f t="shared" si="0"/>
        <v>49563.899999999994</v>
      </c>
      <c r="F9" s="19">
        <f t="shared" si="0"/>
        <v>68198.900000000009</v>
      </c>
      <c r="G9" s="19">
        <f t="shared" si="0"/>
        <v>62484.1</v>
      </c>
      <c r="H9" s="19">
        <f t="shared" si="0"/>
        <v>52766.7</v>
      </c>
      <c r="I9" s="19">
        <f t="shared" si="0"/>
        <v>54421.4</v>
      </c>
      <c r="J9" s="19">
        <f t="shared" si="0"/>
        <v>49882.7</v>
      </c>
      <c r="K9" s="19">
        <f t="shared" si="0"/>
        <v>54245.999999999993</v>
      </c>
      <c r="L9" s="19">
        <f t="shared" si="0"/>
        <v>54314</v>
      </c>
      <c r="M9" s="19">
        <f t="shared" si="0"/>
        <v>50125.2</v>
      </c>
      <c r="N9" s="19">
        <f t="shared" si="0"/>
        <v>58342.700000000004</v>
      </c>
      <c r="O9" s="19">
        <f t="shared" si="0"/>
        <v>656819.6</v>
      </c>
      <c r="P9" s="19">
        <f t="shared" si="0"/>
        <v>65716.5</v>
      </c>
      <c r="Q9" s="19">
        <f t="shared" si="0"/>
        <v>52816.4</v>
      </c>
      <c r="R9" s="19">
        <f t="shared" si="0"/>
        <v>60596.4</v>
      </c>
      <c r="S9" s="19">
        <f t="shared" si="0"/>
        <v>74290.8</v>
      </c>
      <c r="T9" s="19">
        <f t="shared" si="0"/>
        <v>68628.2</v>
      </c>
      <c r="U9" s="19">
        <f t="shared" si="0"/>
        <v>70971.899999999994</v>
      </c>
      <c r="V9" s="19">
        <f t="shared" si="0"/>
        <v>72338.900000000009</v>
      </c>
      <c r="W9" s="19">
        <f t="shared" si="0"/>
        <v>57335.1</v>
      </c>
      <c r="X9" s="19">
        <f t="shared" si="0"/>
        <v>58946.899999999994</v>
      </c>
      <c r="Y9" s="19">
        <f t="shared" si="0"/>
        <v>59238.499999999993</v>
      </c>
      <c r="Z9" s="19">
        <f t="shared" si="0"/>
        <v>61006.100000000006</v>
      </c>
      <c r="AA9" s="19">
        <f t="shared" si="0"/>
        <v>65022.299999999988</v>
      </c>
      <c r="AB9" s="19">
        <f t="shared" si="0"/>
        <v>766908.00000000012</v>
      </c>
      <c r="AC9" s="19">
        <f t="shared" ref="AC9:AC71" si="1">+AB9-O9</f>
        <v>110088.40000000014</v>
      </c>
      <c r="AD9" s="19">
        <f t="shared" ref="AD9:AD51" si="2">+AC9/O9*100</f>
        <v>16.760827478351764</v>
      </c>
    </row>
    <row r="10" spans="2:30" ht="18" customHeight="1">
      <c r="B10" s="20" t="s">
        <v>21</v>
      </c>
      <c r="C10" s="21">
        <f>+C11+C16+C26+C44+C47+C48</f>
        <v>55946.19999999999</v>
      </c>
      <c r="D10" s="21">
        <f t="shared" ref="D10:AB10" si="3">+D11+D16+D26+D44+D47+D48</f>
        <v>44023.1</v>
      </c>
      <c r="E10" s="21">
        <f t="shared" si="3"/>
        <v>48224.899999999994</v>
      </c>
      <c r="F10" s="21">
        <f t="shared" si="3"/>
        <v>66996.700000000012</v>
      </c>
      <c r="G10" s="21">
        <f t="shared" si="3"/>
        <v>61362.6</v>
      </c>
      <c r="H10" s="21">
        <f t="shared" si="3"/>
        <v>51451.6</v>
      </c>
      <c r="I10" s="21">
        <f t="shared" si="3"/>
        <v>53350</v>
      </c>
      <c r="J10" s="21">
        <f t="shared" si="3"/>
        <v>48792.1</v>
      </c>
      <c r="K10" s="21">
        <f t="shared" si="3"/>
        <v>53045.7</v>
      </c>
      <c r="L10" s="21">
        <f t="shared" si="3"/>
        <v>53151</v>
      </c>
      <c r="M10" s="21">
        <f t="shared" si="3"/>
        <v>49210.6</v>
      </c>
      <c r="N10" s="21">
        <f t="shared" si="3"/>
        <v>57028.100000000006</v>
      </c>
      <c r="O10" s="21">
        <f t="shared" si="3"/>
        <v>642582.6</v>
      </c>
      <c r="P10" s="21">
        <f t="shared" si="3"/>
        <v>64573.3</v>
      </c>
      <c r="Q10" s="21">
        <f t="shared" si="3"/>
        <v>51558.400000000001</v>
      </c>
      <c r="R10" s="21">
        <f t="shared" si="3"/>
        <v>59209.5</v>
      </c>
      <c r="S10" s="21">
        <f t="shared" si="3"/>
        <v>72874.400000000009</v>
      </c>
      <c r="T10" s="21">
        <f t="shared" si="3"/>
        <v>67526.8</v>
      </c>
      <c r="U10" s="21">
        <f t="shared" si="3"/>
        <v>69607.399999999994</v>
      </c>
      <c r="V10" s="21">
        <f t="shared" si="3"/>
        <v>71211</v>
      </c>
      <c r="W10" s="21">
        <f t="shared" si="3"/>
        <v>56001.599999999999</v>
      </c>
      <c r="X10" s="21">
        <f t="shared" si="3"/>
        <v>57756.299999999996</v>
      </c>
      <c r="Y10" s="21">
        <f t="shared" si="3"/>
        <v>58058.499999999993</v>
      </c>
      <c r="Z10" s="21">
        <f t="shared" si="3"/>
        <v>59357.8</v>
      </c>
      <c r="AA10" s="21">
        <f t="shared" si="3"/>
        <v>60253.399999999987</v>
      </c>
      <c r="AB10" s="21">
        <f t="shared" si="3"/>
        <v>747988.4</v>
      </c>
      <c r="AC10" s="21">
        <f t="shared" si="1"/>
        <v>105405.80000000005</v>
      </c>
      <c r="AD10" s="21">
        <f t="shared" si="2"/>
        <v>16.403463150107093</v>
      </c>
    </row>
    <row r="11" spans="2:30" ht="18" customHeight="1">
      <c r="B11" s="20" t="s">
        <v>22</v>
      </c>
      <c r="C11" s="21">
        <f t="shared" ref="C11:P11" si="4">SUM(C12:C15)</f>
        <v>24882.1</v>
      </c>
      <c r="D11" s="21">
        <f t="shared" si="4"/>
        <v>16246.9</v>
      </c>
      <c r="E11" s="21">
        <f t="shared" si="4"/>
        <v>18065.7</v>
      </c>
      <c r="F11" s="21">
        <f t="shared" si="4"/>
        <v>36171.399999999994</v>
      </c>
      <c r="G11" s="21">
        <f t="shared" si="4"/>
        <v>30998.699999999997</v>
      </c>
      <c r="H11" s="21">
        <f t="shared" si="4"/>
        <v>21322.1</v>
      </c>
      <c r="I11" s="21">
        <f t="shared" si="4"/>
        <v>24440.600000000002</v>
      </c>
      <c r="J11" s="21">
        <f t="shared" ref="J11:M11" si="5">SUM(J12:J15)</f>
        <v>19683.7</v>
      </c>
      <c r="K11" s="21">
        <f t="shared" si="5"/>
        <v>21864.7</v>
      </c>
      <c r="L11" s="21">
        <f t="shared" si="5"/>
        <v>22527</v>
      </c>
      <c r="M11" s="21">
        <f t="shared" si="5"/>
        <v>20210.099999999999</v>
      </c>
      <c r="N11" s="21">
        <f t="shared" si="4"/>
        <v>22089.200000000001</v>
      </c>
      <c r="O11" s="21">
        <f t="shared" si="4"/>
        <v>278502.2</v>
      </c>
      <c r="P11" s="21">
        <f t="shared" si="4"/>
        <v>29225</v>
      </c>
      <c r="Q11" s="21">
        <f t="shared" ref="Q11:AB11" si="6">SUM(Q12:Q15)</f>
        <v>21052.799999999999</v>
      </c>
      <c r="R11" s="21">
        <f t="shared" si="6"/>
        <v>22967.1</v>
      </c>
      <c r="S11" s="21">
        <f t="shared" si="6"/>
        <v>39509.100000000006</v>
      </c>
      <c r="T11" s="21">
        <f t="shared" si="6"/>
        <v>34079.699999999997</v>
      </c>
      <c r="U11" s="21">
        <f t="shared" si="6"/>
        <v>35324.299999999996</v>
      </c>
      <c r="V11" s="21">
        <f t="shared" si="6"/>
        <v>38983.5</v>
      </c>
      <c r="W11" s="21">
        <f t="shared" si="6"/>
        <v>22772.400000000001</v>
      </c>
      <c r="X11" s="21">
        <f t="shared" si="6"/>
        <v>23816.3</v>
      </c>
      <c r="Y11" s="21">
        <f t="shared" si="6"/>
        <v>24315.3</v>
      </c>
      <c r="Z11" s="21">
        <f t="shared" si="6"/>
        <v>25934.2</v>
      </c>
      <c r="AA11" s="21">
        <f t="shared" si="6"/>
        <v>24254.399999999998</v>
      </c>
      <c r="AB11" s="21">
        <f t="shared" si="6"/>
        <v>342234.1</v>
      </c>
      <c r="AC11" s="21">
        <f t="shared" si="1"/>
        <v>63731.899999999965</v>
      </c>
      <c r="AD11" s="21">
        <f t="shared" si="2"/>
        <v>22.883804867609651</v>
      </c>
    </row>
    <row r="12" spans="2:30" ht="18" customHeight="1">
      <c r="B12" s="22" t="s">
        <v>23</v>
      </c>
      <c r="C12" s="23">
        <f>+[1]PP!C11</f>
        <v>8213.4</v>
      </c>
      <c r="D12" s="23">
        <f>+[1]PP!D11</f>
        <v>6823.7</v>
      </c>
      <c r="E12" s="23">
        <f>+[1]PP!E11</f>
        <v>7665.4</v>
      </c>
      <c r="F12" s="23">
        <f>+[1]PP!F11</f>
        <v>7677.4</v>
      </c>
      <c r="G12" s="23">
        <f>+[1]PP!G11</f>
        <v>8262.4</v>
      </c>
      <c r="H12" s="23">
        <f>+[1]PP!H11</f>
        <v>6881.5</v>
      </c>
      <c r="I12" s="23">
        <f>+[1]PP!I11</f>
        <v>5893.1</v>
      </c>
      <c r="J12" s="23">
        <f>+[1]PP!J11</f>
        <v>6865.2</v>
      </c>
      <c r="K12" s="23">
        <f>+[1]PP!K11</f>
        <v>7789</v>
      </c>
      <c r="L12" s="23">
        <f>+[1]PP!L11</f>
        <v>6428.4</v>
      </c>
      <c r="M12" s="23">
        <f>+[1]PP!M11</f>
        <v>6916.1</v>
      </c>
      <c r="N12" s="23">
        <f>+[1]PP!N11</f>
        <v>7784.1</v>
      </c>
      <c r="O12" s="23">
        <f>SUM(C12:N12)</f>
        <v>87199.700000000012</v>
      </c>
      <c r="P12" s="23">
        <f>+[1]PP!P11</f>
        <v>10101.6</v>
      </c>
      <c r="Q12" s="23">
        <f>+[1]PP!Q11</f>
        <v>8585.1</v>
      </c>
      <c r="R12" s="23">
        <f>+[1]PP!R11</f>
        <v>9046.2000000000007</v>
      </c>
      <c r="S12" s="23">
        <f>+[1]PP!S11</f>
        <v>8895.6</v>
      </c>
      <c r="T12" s="23">
        <f>+[1]PP!T11</f>
        <v>9912.6</v>
      </c>
      <c r="U12" s="23">
        <f>+[1]PP!U11</f>
        <v>7929.1</v>
      </c>
      <c r="V12" s="23">
        <f>+[1]PP!V11</f>
        <v>7446.9</v>
      </c>
      <c r="W12" s="23">
        <f>+[1]PP!W11</f>
        <v>7885.7</v>
      </c>
      <c r="X12" s="23">
        <f>+[1]PP!X11</f>
        <v>7842.3</v>
      </c>
      <c r="Y12" s="23">
        <f>+[1]PP!Y11</f>
        <v>7744.4</v>
      </c>
      <c r="Z12" s="23">
        <f>+[1]PP!Z11</f>
        <v>8250.6</v>
      </c>
      <c r="AA12" s="23">
        <f>+[1]PP!AA11</f>
        <v>9510.1</v>
      </c>
      <c r="AB12" s="23">
        <f>SUM(P12:AA12)</f>
        <v>103150.20000000001</v>
      </c>
      <c r="AC12" s="23">
        <f t="shared" si="1"/>
        <v>15950.5</v>
      </c>
      <c r="AD12" s="23">
        <f t="shared" si="2"/>
        <v>18.291920729085078</v>
      </c>
    </row>
    <row r="13" spans="2:30" ht="18" customHeight="1">
      <c r="B13" s="22" t="s">
        <v>24</v>
      </c>
      <c r="C13" s="23">
        <f>+[1]PP!C12</f>
        <v>10863.5</v>
      </c>
      <c r="D13" s="23">
        <f>+[1]PP!D12</f>
        <v>6754.3</v>
      </c>
      <c r="E13" s="23">
        <f>+[1]PP!E12</f>
        <v>7280.6</v>
      </c>
      <c r="F13" s="23">
        <f>+[1]PP!F12</f>
        <v>24162.1</v>
      </c>
      <c r="G13" s="23">
        <f>+[1]PP!G12</f>
        <v>18167.7</v>
      </c>
      <c r="H13" s="23">
        <f>+[1]PP!H12</f>
        <v>9882.7000000000007</v>
      </c>
      <c r="I13" s="23">
        <f>+[1]PP!I12</f>
        <v>13510.8</v>
      </c>
      <c r="J13" s="23">
        <f>+[1]PP!J12</f>
        <v>9376.2000000000007</v>
      </c>
      <c r="K13" s="23">
        <f>+[1]PP!K12</f>
        <v>9413.7999999999993</v>
      </c>
      <c r="L13" s="23">
        <f>+[1]PP!L12</f>
        <v>12478</v>
      </c>
      <c r="M13" s="23">
        <f>+[1]PP!M12</f>
        <v>9433.2999999999993</v>
      </c>
      <c r="N13" s="23">
        <f>+[1]PP!N12</f>
        <v>9561.2999999999993</v>
      </c>
      <c r="O13" s="23">
        <f>SUM(C13:N13)</f>
        <v>140884.29999999999</v>
      </c>
      <c r="P13" s="23">
        <f>+[1]PP!P12</f>
        <v>12514</v>
      </c>
      <c r="Q13" s="23">
        <f>+[1]PP!Q12</f>
        <v>9348.4</v>
      </c>
      <c r="R13" s="23">
        <f>+[1]PP!R12</f>
        <v>9907.2000000000007</v>
      </c>
      <c r="S13" s="23">
        <f>+[1]PP!S12</f>
        <v>25353.7</v>
      </c>
      <c r="T13" s="23">
        <f>+[1]PP!T12</f>
        <v>16932.3</v>
      </c>
      <c r="U13" s="23">
        <f>+[1]PP!U12</f>
        <v>22657.599999999999</v>
      </c>
      <c r="V13" s="23">
        <f>+[1]PP!V12</f>
        <v>26942.3</v>
      </c>
      <c r="W13" s="23">
        <f>+[1]PP!W12</f>
        <v>10794.6</v>
      </c>
      <c r="X13" s="23">
        <f>+[1]PP!X12</f>
        <v>11291.5</v>
      </c>
      <c r="Y13" s="23">
        <f>+[1]PP!Y12</f>
        <v>11978.1</v>
      </c>
      <c r="Z13" s="23">
        <f>+[1]PP!Z12</f>
        <v>13055.8</v>
      </c>
      <c r="AA13" s="23">
        <f>+[1]PP!AA12</f>
        <v>9299.9</v>
      </c>
      <c r="AB13" s="23">
        <f>SUM(P13:AA13)</f>
        <v>180075.4</v>
      </c>
      <c r="AC13" s="23">
        <f t="shared" si="1"/>
        <v>39191.100000000006</v>
      </c>
      <c r="AD13" s="23">
        <f t="shared" si="2"/>
        <v>27.817932871157403</v>
      </c>
    </row>
    <row r="14" spans="2:30" ht="18" customHeight="1">
      <c r="B14" s="22" t="s">
        <v>25</v>
      </c>
      <c r="C14" s="23">
        <f>+[1]PP!C13</f>
        <v>5706.1</v>
      </c>
      <c r="D14" s="23">
        <f>+[1]PP!D13</f>
        <v>2498.9</v>
      </c>
      <c r="E14" s="23">
        <f>+[1]PP!E13</f>
        <v>2986.7</v>
      </c>
      <c r="F14" s="23">
        <f>+[1]PP!F13</f>
        <v>4221.2</v>
      </c>
      <c r="G14" s="23">
        <f>+[1]PP!G13</f>
        <v>4423.3</v>
      </c>
      <c r="H14" s="23">
        <f>+[1]PP!H13</f>
        <v>4380.8</v>
      </c>
      <c r="I14" s="23">
        <f>+[1]PP!I13</f>
        <v>4877.7</v>
      </c>
      <c r="J14" s="23">
        <f>+[1]PP!J13</f>
        <v>3242.5</v>
      </c>
      <c r="K14" s="23">
        <f>+[1]PP!K13</f>
        <v>4514</v>
      </c>
      <c r="L14" s="23">
        <f>+[1]PP!L13</f>
        <v>3424.5</v>
      </c>
      <c r="M14" s="23">
        <f>+[1]PP!M13</f>
        <v>3722.4</v>
      </c>
      <c r="N14" s="23">
        <f>+[1]PP!N13</f>
        <v>4382.2</v>
      </c>
      <c r="O14" s="23">
        <f>SUM(C14:N14)</f>
        <v>48380.299999999996</v>
      </c>
      <c r="P14" s="23">
        <f>+[1]PP!P13</f>
        <v>6473.7</v>
      </c>
      <c r="Q14" s="23">
        <f>+[1]PP!Q13</f>
        <v>3005.7</v>
      </c>
      <c r="R14" s="23">
        <f>+[1]PP!R13</f>
        <v>3881.6</v>
      </c>
      <c r="S14" s="23">
        <f>+[1]PP!S13</f>
        <v>5126.3999999999996</v>
      </c>
      <c r="T14" s="23">
        <f>+[1]PP!T13</f>
        <v>7004.1</v>
      </c>
      <c r="U14" s="23">
        <f>+[1]PP!U13</f>
        <v>4567.5</v>
      </c>
      <c r="V14" s="23">
        <f>+[1]PP!V13</f>
        <v>4365.3</v>
      </c>
      <c r="W14" s="23">
        <f>+[1]PP!W13</f>
        <v>3898.9</v>
      </c>
      <c r="X14" s="23">
        <f>+[1]PP!X13</f>
        <v>4504.8</v>
      </c>
      <c r="Y14" s="23">
        <f>+[1]PP!Y13</f>
        <v>4319.8</v>
      </c>
      <c r="Z14" s="23">
        <f>+[1]PP!Z13</f>
        <v>4440.1000000000004</v>
      </c>
      <c r="AA14" s="23">
        <f>+[1]PP!AA13</f>
        <v>5159.8</v>
      </c>
      <c r="AB14" s="23">
        <f>SUM(P14:AA14)</f>
        <v>56747.700000000012</v>
      </c>
      <c r="AC14" s="23">
        <f t="shared" si="1"/>
        <v>8367.400000000016</v>
      </c>
      <c r="AD14" s="23">
        <f t="shared" si="2"/>
        <v>17.29505604553923</v>
      </c>
    </row>
    <row r="15" spans="2:30" ht="18" customHeight="1">
      <c r="B15" s="22" t="s">
        <v>26</v>
      </c>
      <c r="C15" s="23">
        <f>+[1]PP!C14</f>
        <v>99.1</v>
      </c>
      <c r="D15" s="23">
        <f>+[1]PP!D14</f>
        <v>170</v>
      </c>
      <c r="E15" s="23">
        <f>+[1]PP!E14</f>
        <v>133</v>
      </c>
      <c r="F15" s="23">
        <f>+[1]PP!F14</f>
        <v>110.7</v>
      </c>
      <c r="G15" s="23">
        <f>+[1]PP!G14</f>
        <v>145.30000000000001</v>
      </c>
      <c r="H15" s="23">
        <f>+[1]PP!H14</f>
        <v>177.1</v>
      </c>
      <c r="I15" s="23">
        <f>+[1]PP!I14</f>
        <v>159</v>
      </c>
      <c r="J15" s="23">
        <f>+[1]PP!J14</f>
        <v>199.8</v>
      </c>
      <c r="K15" s="23">
        <f>+[1]PP!K14</f>
        <v>147.9</v>
      </c>
      <c r="L15" s="23">
        <f>+[1]PP!L14</f>
        <v>196.1</v>
      </c>
      <c r="M15" s="23">
        <f>+[1]PP!M14</f>
        <v>138.30000000000001</v>
      </c>
      <c r="N15" s="23">
        <f>+[1]PP!N14</f>
        <v>361.6</v>
      </c>
      <c r="O15" s="23">
        <f>SUM(C15:N15)</f>
        <v>2037.9</v>
      </c>
      <c r="P15" s="23">
        <f>+[1]PP!P14</f>
        <v>135.69999999999999</v>
      </c>
      <c r="Q15" s="23">
        <f>+[1]PP!Q14</f>
        <v>113.6</v>
      </c>
      <c r="R15" s="23">
        <f>+[1]PP!R14</f>
        <v>132.1</v>
      </c>
      <c r="S15" s="23">
        <f>+[1]PP!S14</f>
        <v>133.4</v>
      </c>
      <c r="T15" s="23">
        <f>+[1]PP!T14</f>
        <v>230.7</v>
      </c>
      <c r="U15" s="23">
        <f>+[1]PP!U14</f>
        <v>170.1</v>
      </c>
      <c r="V15" s="23">
        <f>+[1]PP!V14</f>
        <v>229</v>
      </c>
      <c r="W15" s="23">
        <f>+[1]PP!W14</f>
        <v>193.2</v>
      </c>
      <c r="X15" s="23">
        <f>+[1]PP!X14</f>
        <v>177.7</v>
      </c>
      <c r="Y15" s="23">
        <f>+[1]PP!Y14</f>
        <v>273</v>
      </c>
      <c r="Z15" s="23">
        <f>+[1]PP!Z14</f>
        <v>187.7</v>
      </c>
      <c r="AA15" s="23">
        <f>+[1]PP!AA14</f>
        <v>284.60000000000002</v>
      </c>
      <c r="AB15" s="23">
        <f>SUM(P15:AA15)</f>
        <v>2260.8000000000002</v>
      </c>
      <c r="AC15" s="23">
        <f t="shared" si="1"/>
        <v>222.90000000000009</v>
      </c>
      <c r="AD15" s="23">
        <f t="shared" si="2"/>
        <v>10.937730016193143</v>
      </c>
    </row>
    <row r="16" spans="2:30" ht="18" customHeight="1">
      <c r="B16" s="20" t="s">
        <v>27</v>
      </c>
      <c r="C16" s="21">
        <f>+C17+C25</f>
        <v>2422.7999999999997</v>
      </c>
      <c r="D16" s="21">
        <f t="shared" ref="D16:AB16" si="7">+D17+D25</f>
        <v>3160.1</v>
      </c>
      <c r="E16" s="21">
        <f t="shared" si="7"/>
        <v>4727</v>
      </c>
      <c r="F16" s="21">
        <f t="shared" si="7"/>
        <v>4715.4000000000005</v>
      </c>
      <c r="G16" s="21">
        <f t="shared" si="7"/>
        <v>4823.7000000000007</v>
      </c>
      <c r="H16" s="21">
        <f t="shared" si="7"/>
        <v>3340.1000000000004</v>
      </c>
      <c r="I16" s="21">
        <f t="shared" si="7"/>
        <v>3396.4999999999995</v>
      </c>
      <c r="J16" s="21">
        <f t="shared" si="7"/>
        <v>3441.1</v>
      </c>
      <c r="K16" s="21">
        <f t="shared" si="7"/>
        <v>4491.8999999999996</v>
      </c>
      <c r="L16" s="21">
        <f t="shared" si="7"/>
        <v>5624.0000000000009</v>
      </c>
      <c r="M16" s="21">
        <f t="shared" si="7"/>
        <v>3201.2</v>
      </c>
      <c r="N16" s="21">
        <f t="shared" si="7"/>
        <v>4018.1</v>
      </c>
      <c r="O16" s="21">
        <f t="shared" si="7"/>
        <v>47361.899999999994</v>
      </c>
      <c r="P16" s="21">
        <f t="shared" si="7"/>
        <v>2893.2000000000003</v>
      </c>
      <c r="Q16" s="21">
        <f t="shared" si="7"/>
        <v>3129.4</v>
      </c>
      <c r="R16" s="21">
        <f t="shared" si="7"/>
        <v>5476.6</v>
      </c>
      <c r="S16" s="21">
        <f t="shared" si="7"/>
        <v>4640.9000000000005</v>
      </c>
      <c r="T16" s="21">
        <f t="shared" si="7"/>
        <v>4964.2999999999993</v>
      </c>
      <c r="U16" s="21">
        <f t="shared" si="7"/>
        <v>4855.0000000000009</v>
      </c>
      <c r="V16" s="21">
        <f t="shared" si="7"/>
        <v>3416.9999999999995</v>
      </c>
      <c r="W16" s="21">
        <f t="shared" si="7"/>
        <v>3131.4</v>
      </c>
      <c r="X16" s="21">
        <f t="shared" si="7"/>
        <v>4666.2</v>
      </c>
      <c r="Y16" s="21">
        <f t="shared" si="7"/>
        <v>6149.7999999999993</v>
      </c>
      <c r="Z16" s="21">
        <f t="shared" si="7"/>
        <v>3378.9000000000005</v>
      </c>
      <c r="AA16" s="21">
        <f t="shared" si="7"/>
        <v>4606.9999999999991</v>
      </c>
      <c r="AB16" s="21">
        <f t="shared" si="7"/>
        <v>51309.700000000004</v>
      </c>
      <c r="AC16" s="21">
        <f t="shared" si="1"/>
        <v>3947.8000000000102</v>
      </c>
      <c r="AD16" s="21">
        <f t="shared" si="2"/>
        <v>8.3353919500695923</v>
      </c>
    </row>
    <row r="17" spans="2:31" ht="18" customHeight="1">
      <c r="B17" s="24" t="s">
        <v>28</v>
      </c>
      <c r="C17" s="21">
        <f>SUM(C18:C24)</f>
        <v>2294.1</v>
      </c>
      <c r="D17" s="21">
        <f t="shared" ref="D17:AB17" si="8">SUM(D18:D24)</f>
        <v>2965.9</v>
      </c>
      <c r="E17" s="21">
        <f t="shared" si="8"/>
        <v>4481</v>
      </c>
      <c r="F17" s="21">
        <f t="shared" si="8"/>
        <v>4530.6000000000004</v>
      </c>
      <c r="G17" s="21">
        <f t="shared" si="8"/>
        <v>4603.1000000000004</v>
      </c>
      <c r="H17" s="21">
        <f t="shared" si="8"/>
        <v>3138.1000000000004</v>
      </c>
      <c r="I17" s="21">
        <f t="shared" si="8"/>
        <v>3202.2999999999997</v>
      </c>
      <c r="J17" s="21">
        <f t="shared" si="8"/>
        <v>3250.4</v>
      </c>
      <c r="K17" s="21">
        <f t="shared" si="8"/>
        <v>4296.7</v>
      </c>
      <c r="L17" s="21">
        <f t="shared" si="8"/>
        <v>5441.4000000000005</v>
      </c>
      <c r="M17" s="21">
        <f t="shared" si="8"/>
        <v>3033.7999999999997</v>
      </c>
      <c r="N17" s="21">
        <f t="shared" si="8"/>
        <v>3823.5</v>
      </c>
      <c r="O17" s="21">
        <f t="shared" si="8"/>
        <v>45060.899999999994</v>
      </c>
      <c r="P17" s="21">
        <f t="shared" si="8"/>
        <v>2753.4</v>
      </c>
      <c r="Q17" s="21">
        <f t="shared" si="8"/>
        <v>2975.2000000000003</v>
      </c>
      <c r="R17" s="21">
        <f t="shared" si="8"/>
        <v>5249.8</v>
      </c>
      <c r="S17" s="21">
        <f t="shared" si="8"/>
        <v>4483.3</v>
      </c>
      <c r="T17" s="21">
        <f t="shared" si="8"/>
        <v>4764.0999999999995</v>
      </c>
      <c r="U17" s="21">
        <f t="shared" si="8"/>
        <v>4655.9000000000005</v>
      </c>
      <c r="V17" s="21">
        <f t="shared" si="8"/>
        <v>3222.2999999999997</v>
      </c>
      <c r="W17" s="21">
        <f t="shared" si="8"/>
        <v>2985.1</v>
      </c>
      <c r="X17" s="21">
        <f t="shared" si="8"/>
        <v>4523.0999999999995</v>
      </c>
      <c r="Y17" s="21">
        <f t="shared" si="8"/>
        <v>5992.7999999999993</v>
      </c>
      <c r="Z17" s="21">
        <f t="shared" si="8"/>
        <v>3217.4000000000005</v>
      </c>
      <c r="AA17" s="21">
        <f t="shared" si="8"/>
        <v>4401.1999999999989</v>
      </c>
      <c r="AB17" s="21">
        <f t="shared" si="8"/>
        <v>49223.600000000006</v>
      </c>
      <c r="AC17" s="21">
        <f t="shared" si="1"/>
        <v>4162.7000000000116</v>
      </c>
      <c r="AD17" s="21">
        <f t="shared" si="2"/>
        <v>9.2379424290238603</v>
      </c>
    </row>
    <row r="18" spans="2:31" ht="18" customHeight="1">
      <c r="B18" s="25" t="s">
        <v>29</v>
      </c>
      <c r="C18" s="23">
        <f>+[1]PP!C17</f>
        <v>95.3</v>
      </c>
      <c r="D18" s="23">
        <f>+[1]PP!D17</f>
        <v>354</v>
      </c>
      <c r="E18" s="23">
        <f>+[1]PP!E17</f>
        <v>1483.4</v>
      </c>
      <c r="F18" s="23">
        <f>+[1]PP!F17</f>
        <v>189.1</v>
      </c>
      <c r="G18" s="23">
        <f>+[1]PP!G17</f>
        <v>168.8</v>
      </c>
      <c r="H18" s="23">
        <f>+[1]PP!H17</f>
        <v>140.1</v>
      </c>
      <c r="I18" s="23">
        <f>+[1]PP!I17</f>
        <v>136.6</v>
      </c>
      <c r="J18" s="23">
        <f>+[1]PP!J17</f>
        <v>334.9</v>
      </c>
      <c r="K18" s="23">
        <f>+[1]PP!K17</f>
        <v>1180.0999999999999</v>
      </c>
      <c r="L18" s="23">
        <f>+[1]PP!L17</f>
        <v>145.1</v>
      </c>
      <c r="M18" s="23">
        <f>+[1]PP!M17</f>
        <v>113.4</v>
      </c>
      <c r="N18" s="23">
        <f>+[1]PP!N17</f>
        <v>96.7</v>
      </c>
      <c r="O18" s="23">
        <f t="shared" ref="O18:O25" si="9">SUM(C18:N18)</f>
        <v>4437.5</v>
      </c>
      <c r="P18" s="23">
        <f>+[1]PP!P17</f>
        <v>103.8</v>
      </c>
      <c r="Q18" s="23">
        <f>+[1]PP!Q17</f>
        <v>380.9</v>
      </c>
      <c r="R18" s="23">
        <f>+[1]PP!R17</f>
        <v>1696.1</v>
      </c>
      <c r="S18" s="23">
        <f>+[1]PP!S17</f>
        <v>178.8</v>
      </c>
      <c r="T18" s="23">
        <f>+[1]PP!T17</f>
        <v>181.5</v>
      </c>
      <c r="U18" s="23">
        <f>+[1]PP!U17</f>
        <v>161.69999999999999</v>
      </c>
      <c r="V18" s="23">
        <f>+[1]PP!V17</f>
        <v>143.30000000000001</v>
      </c>
      <c r="W18" s="23">
        <f>+[1]PP!W17</f>
        <v>273.60000000000002</v>
      </c>
      <c r="X18" s="23">
        <f>+[1]PP!X17</f>
        <v>1345.4</v>
      </c>
      <c r="Y18" s="23">
        <f>+[1]PP!Y17</f>
        <v>202</v>
      </c>
      <c r="Z18" s="23">
        <f>+[1]PP!Z17</f>
        <v>178.8</v>
      </c>
      <c r="AA18" s="23">
        <f>+[1]PP!AA17</f>
        <v>259.3</v>
      </c>
      <c r="AB18" s="23">
        <f t="shared" ref="AB18:AB25" si="10">SUM(P18:AA18)</f>
        <v>5105.2000000000007</v>
      </c>
      <c r="AC18" s="23">
        <f t="shared" si="1"/>
        <v>667.70000000000073</v>
      </c>
      <c r="AD18" s="23">
        <f t="shared" si="2"/>
        <v>15.046760563380298</v>
      </c>
    </row>
    <row r="19" spans="2:31" ht="18" customHeight="1">
      <c r="B19" s="25" t="s">
        <v>30</v>
      </c>
      <c r="C19" s="23">
        <f>+[1]PP!C18</f>
        <v>257.10000000000002</v>
      </c>
      <c r="D19" s="23">
        <f>+[1]PP!D18</f>
        <v>217.9</v>
      </c>
      <c r="E19" s="23">
        <f>+[1]PP!E18</f>
        <v>234.2</v>
      </c>
      <c r="F19" s="23">
        <f>+[1]PP!F18</f>
        <v>1658.7</v>
      </c>
      <c r="G19" s="23">
        <f>+[1]PP!G18</f>
        <v>2019.9</v>
      </c>
      <c r="H19" s="23">
        <f>+[1]PP!H18</f>
        <v>317.10000000000002</v>
      </c>
      <c r="I19" s="23">
        <f>+[1]PP!I18</f>
        <v>349.9</v>
      </c>
      <c r="J19" s="23">
        <f>+[1]PP!J18</f>
        <v>170.8</v>
      </c>
      <c r="K19" s="23">
        <f>+[1]PP!K18</f>
        <v>193.6</v>
      </c>
      <c r="L19" s="23">
        <f>+[1]PP!L18</f>
        <v>2749.6</v>
      </c>
      <c r="M19" s="23">
        <f>+[1]PP!M18</f>
        <v>285.89999999999998</v>
      </c>
      <c r="N19" s="23">
        <f>+[1]PP!N18</f>
        <v>159.80000000000001</v>
      </c>
      <c r="O19" s="23">
        <f t="shared" si="9"/>
        <v>8614.5</v>
      </c>
      <c r="P19" s="23">
        <f>+[1]PP!P18</f>
        <v>246</v>
      </c>
      <c r="Q19" s="23">
        <f>+[1]PP!Q18</f>
        <v>149.4</v>
      </c>
      <c r="R19" s="23">
        <f>+[1]PP!R18</f>
        <v>262</v>
      </c>
      <c r="S19" s="23">
        <f>+[1]PP!S18</f>
        <v>1900.6</v>
      </c>
      <c r="T19" s="23">
        <f>+[1]PP!T18</f>
        <v>2008.7</v>
      </c>
      <c r="U19" s="23">
        <f>+[1]PP!U18</f>
        <v>279.3</v>
      </c>
      <c r="V19" s="23">
        <f>+[1]PP!V18</f>
        <v>348.2</v>
      </c>
      <c r="W19" s="23">
        <f>+[1]PP!W18</f>
        <v>147.19999999999999</v>
      </c>
      <c r="X19" s="23">
        <f>+[1]PP!X18</f>
        <v>235.2</v>
      </c>
      <c r="Y19" s="23">
        <f>+[1]PP!Y18</f>
        <v>3019.3</v>
      </c>
      <c r="Z19" s="23">
        <f>+[1]PP!Z18</f>
        <v>350.2</v>
      </c>
      <c r="AA19" s="23">
        <f>+[1]PP!AA18</f>
        <v>454.9</v>
      </c>
      <c r="AB19" s="23">
        <f t="shared" si="10"/>
        <v>9401</v>
      </c>
      <c r="AC19" s="23">
        <f t="shared" si="1"/>
        <v>786.5</v>
      </c>
      <c r="AD19" s="23">
        <f t="shared" si="2"/>
        <v>9.1299553079110805</v>
      </c>
    </row>
    <row r="20" spans="2:31" ht="18" customHeight="1">
      <c r="B20" s="25" t="s">
        <v>31</v>
      </c>
      <c r="C20" s="23">
        <f>+[1]PP!C19</f>
        <v>810.2</v>
      </c>
      <c r="D20" s="23">
        <f>+[1]PP!D19</f>
        <v>983.3</v>
      </c>
      <c r="E20" s="23">
        <f>+[1]PP!E19</f>
        <v>1189.0999999999999</v>
      </c>
      <c r="F20" s="23">
        <f>+[1]PP!F19</f>
        <v>954.5</v>
      </c>
      <c r="G20" s="23">
        <f>+[1]PP!G19</f>
        <v>1003.2</v>
      </c>
      <c r="H20" s="23">
        <f>+[1]PP!H19</f>
        <v>1151</v>
      </c>
      <c r="I20" s="23">
        <f>+[1]PP!I19</f>
        <v>1047.5</v>
      </c>
      <c r="J20" s="23">
        <f>+[1]PP!J19</f>
        <v>1359.9</v>
      </c>
      <c r="K20" s="23">
        <f>+[1]PP!K19</f>
        <v>1113.8</v>
      </c>
      <c r="L20" s="23">
        <f>+[1]PP!L19</f>
        <v>1011.6</v>
      </c>
      <c r="M20" s="23">
        <f>+[1]PP!M19</f>
        <v>1121.8</v>
      </c>
      <c r="N20" s="23">
        <f>+[1]PP!N19</f>
        <v>1268.8</v>
      </c>
      <c r="O20" s="23">
        <f t="shared" si="9"/>
        <v>13014.699999999999</v>
      </c>
      <c r="P20" s="23">
        <f>+[1]PP!P19</f>
        <v>754.8</v>
      </c>
      <c r="Q20" s="23">
        <f>+[1]PP!Q19</f>
        <v>1023.7</v>
      </c>
      <c r="R20" s="23">
        <f>+[1]PP!R19</f>
        <v>1321.7</v>
      </c>
      <c r="S20" s="23">
        <f>+[1]PP!S19</f>
        <v>978</v>
      </c>
      <c r="T20" s="23">
        <f>+[1]PP!T19</f>
        <v>1028.7</v>
      </c>
      <c r="U20" s="23">
        <f>+[1]PP!U19</f>
        <v>1078.2</v>
      </c>
      <c r="V20" s="23">
        <f>+[1]PP!V19</f>
        <v>1213.0999999999999</v>
      </c>
      <c r="W20" s="23">
        <f>+[1]PP!W19</f>
        <v>1115.3</v>
      </c>
      <c r="X20" s="23">
        <f>+[1]PP!X19</f>
        <v>1083.5999999999999</v>
      </c>
      <c r="Y20" s="23">
        <f>+[1]PP!Y19</f>
        <v>1205</v>
      </c>
      <c r="Z20" s="23">
        <f>+[1]PP!Z19</f>
        <v>1124.2</v>
      </c>
      <c r="AA20" s="23">
        <f>+[1]PP!AA19</f>
        <v>1205.5</v>
      </c>
      <c r="AB20" s="23">
        <f t="shared" si="10"/>
        <v>13131.8</v>
      </c>
      <c r="AC20" s="23">
        <f t="shared" si="1"/>
        <v>117.10000000000036</v>
      </c>
      <c r="AD20" s="23">
        <f t="shared" si="2"/>
        <v>0.89975181909687019</v>
      </c>
    </row>
    <row r="21" spans="2:31" ht="18" customHeight="1">
      <c r="B21" s="25" t="s">
        <v>32</v>
      </c>
      <c r="C21" s="23">
        <f>+[1]PP!C20</f>
        <v>150.19999999999999</v>
      </c>
      <c r="D21" s="23">
        <f>+[1]PP!D20</f>
        <v>186.7</v>
      </c>
      <c r="E21" s="23">
        <f>+[1]PP!E20</f>
        <v>205</v>
      </c>
      <c r="F21" s="23">
        <f>+[1]PP!F20</f>
        <v>156.5</v>
      </c>
      <c r="G21" s="23">
        <f>+[1]PP!G20</f>
        <v>171.8</v>
      </c>
      <c r="H21" s="23">
        <f>+[1]PP!H20</f>
        <v>168.6</v>
      </c>
      <c r="I21" s="23">
        <f>+[1]PP!I20</f>
        <v>165.1</v>
      </c>
      <c r="J21" s="23">
        <f>+[1]PP!J20</f>
        <v>170.4</v>
      </c>
      <c r="K21" s="23">
        <f>+[1]PP!K20</f>
        <v>159.6</v>
      </c>
      <c r="L21" s="23">
        <f>+[1]PP!L20</f>
        <v>158</v>
      </c>
      <c r="M21" s="23">
        <f>+[1]PP!M20</f>
        <v>176.8</v>
      </c>
      <c r="N21" s="23">
        <f>+[1]PP!N20</f>
        <v>179.6</v>
      </c>
      <c r="O21" s="23">
        <f t="shared" si="9"/>
        <v>2048.2999999999997</v>
      </c>
      <c r="P21" s="23">
        <f>+[1]PP!P20</f>
        <v>161</v>
      </c>
      <c r="Q21" s="23">
        <f>+[1]PP!Q20</f>
        <v>167.9</v>
      </c>
      <c r="R21" s="23">
        <f>+[1]PP!R20</f>
        <v>203.4</v>
      </c>
      <c r="S21" s="23">
        <f>+[1]PP!S20</f>
        <v>161.80000000000001</v>
      </c>
      <c r="T21" s="23">
        <f>+[1]PP!T20</f>
        <v>185.3</v>
      </c>
      <c r="U21" s="23">
        <f>+[1]PP!U20</f>
        <v>180</v>
      </c>
      <c r="V21" s="23">
        <f>+[1]PP!V20</f>
        <v>167.9</v>
      </c>
      <c r="W21" s="23">
        <f>+[1]PP!W20</f>
        <v>166.8</v>
      </c>
      <c r="X21" s="23">
        <f>+[1]PP!X20</f>
        <v>175.8</v>
      </c>
      <c r="Y21" s="23">
        <f>+[1]PP!Y20</f>
        <v>181.5</v>
      </c>
      <c r="Z21" s="23">
        <f>+[1]PP!Z20</f>
        <v>171.7</v>
      </c>
      <c r="AA21" s="23">
        <f>+[1]PP!AA20</f>
        <v>175.8</v>
      </c>
      <c r="AB21" s="23">
        <f t="shared" si="10"/>
        <v>2098.9</v>
      </c>
      <c r="AC21" s="23">
        <f t="shared" si="1"/>
        <v>50.600000000000364</v>
      </c>
      <c r="AD21" s="23">
        <f t="shared" si="2"/>
        <v>2.4703412586047144</v>
      </c>
    </row>
    <row r="22" spans="2:31" ht="18" customHeight="1">
      <c r="B22" s="25" t="s">
        <v>33</v>
      </c>
      <c r="C22" s="23">
        <v>79.3</v>
      </c>
      <c r="D22" s="23">
        <v>102.1</v>
      </c>
      <c r="E22" s="23">
        <v>147.30000000000001</v>
      </c>
      <c r="F22" s="23">
        <v>127.4</v>
      </c>
      <c r="G22" s="23">
        <v>101.3</v>
      </c>
      <c r="H22" s="23">
        <v>117</v>
      </c>
      <c r="I22" s="23">
        <v>91.2</v>
      </c>
      <c r="J22" s="23">
        <v>113.1</v>
      </c>
      <c r="K22" s="23">
        <v>221.5</v>
      </c>
      <c r="L22" s="23">
        <v>118.2</v>
      </c>
      <c r="M22" s="23">
        <v>86.9</v>
      </c>
      <c r="N22" s="23">
        <v>83.4</v>
      </c>
      <c r="O22" s="23">
        <f t="shared" si="9"/>
        <v>1388.7000000000003</v>
      </c>
      <c r="P22" s="23">
        <v>82</v>
      </c>
      <c r="Q22" s="23">
        <v>71.400000000000006</v>
      </c>
      <c r="R22" s="23">
        <v>136.6</v>
      </c>
      <c r="S22" s="23">
        <v>76.099999999999994</v>
      </c>
      <c r="T22" s="23">
        <v>72.3</v>
      </c>
      <c r="U22" s="23">
        <v>106.7</v>
      </c>
      <c r="V22" s="23">
        <v>92.6</v>
      </c>
      <c r="W22" s="23">
        <v>100.6</v>
      </c>
      <c r="X22" s="23">
        <v>96.5</v>
      </c>
      <c r="Y22" s="23">
        <v>97.9</v>
      </c>
      <c r="Z22" s="23">
        <v>84.9</v>
      </c>
      <c r="AA22" s="23">
        <v>140.69999999999999</v>
      </c>
      <c r="AB22" s="23">
        <f t="shared" si="10"/>
        <v>1158.3</v>
      </c>
      <c r="AC22" s="23">
        <f t="shared" si="1"/>
        <v>-230.40000000000032</v>
      </c>
      <c r="AD22" s="23">
        <f t="shared" si="2"/>
        <v>-16.591056383668199</v>
      </c>
    </row>
    <row r="23" spans="2:31" ht="18" customHeight="1">
      <c r="B23" s="26" t="s">
        <v>34</v>
      </c>
      <c r="C23" s="23">
        <f>+[1]PP!C21</f>
        <v>833.9</v>
      </c>
      <c r="D23" s="23">
        <f>+[1]PP!D21</f>
        <v>1008.5</v>
      </c>
      <c r="E23" s="23">
        <f>+[1]PP!E21</f>
        <v>1007.9</v>
      </c>
      <c r="F23" s="23">
        <f>+[1]PP!F21</f>
        <v>1287.3</v>
      </c>
      <c r="G23" s="23">
        <f>+[1]PP!G21</f>
        <v>1032.5999999999999</v>
      </c>
      <c r="H23" s="23">
        <f>+[1]PP!H21</f>
        <v>1029.5</v>
      </c>
      <c r="I23" s="23">
        <f>+[1]PP!I21</f>
        <v>1328.1</v>
      </c>
      <c r="J23" s="23">
        <f>+[1]PP!J21</f>
        <v>996.7</v>
      </c>
      <c r="K23" s="23">
        <f>+[1]PP!K21</f>
        <v>1294.5999999999999</v>
      </c>
      <c r="L23" s="23">
        <f>+[1]PP!L21</f>
        <v>1066.3</v>
      </c>
      <c r="M23" s="23">
        <f>+[1]PP!M21</f>
        <v>1041.9000000000001</v>
      </c>
      <c r="N23" s="23">
        <f>+[1]PP!N21</f>
        <v>1620.2</v>
      </c>
      <c r="O23" s="23">
        <f t="shared" si="9"/>
        <v>13547.500000000002</v>
      </c>
      <c r="P23" s="23">
        <f>+[1]PP!P21</f>
        <v>1055.2</v>
      </c>
      <c r="Q23" s="23">
        <f>+[1]PP!Q21</f>
        <v>1123.8</v>
      </c>
      <c r="R23" s="23">
        <f>+[1]PP!R21</f>
        <v>1448.3</v>
      </c>
      <c r="S23" s="23">
        <f>+[1]PP!S21</f>
        <v>1107.2</v>
      </c>
      <c r="T23" s="23">
        <f>+[1]PP!T21</f>
        <v>1172.7</v>
      </c>
      <c r="U23" s="23">
        <f>+[1]PP!U21</f>
        <v>1450.2</v>
      </c>
      <c r="V23" s="23">
        <f>+[1]PP!V21</f>
        <v>1190.5999999999999</v>
      </c>
      <c r="W23" s="23">
        <f>+[1]PP!W21</f>
        <v>1114.3</v>
      </c>
      <c r="X23" s="23">
        <f>+[1]PP!X21</f>
        <v>1548.7</v>
      </c>
      <c r="Y23" s="23">
        <f>+[1]PP!Y21</f>
        <v>1215.2</v>
      </c>
      <c r="Z23" s="23">
        <f>+[1]PP!Z21</f>
        <v>1210.8</v>
      </c>
      <c r="AA23" s="23">
        <f>+[1]PP!AA21</f>
        <v>1869.1</v>
      </c>
      <c r="AB23" s="23">
        <f t="shared" si="10"/>
        <v>15506.1</v>
      </c>
      <c r="AC23" s="23">
        <f t="shared" si="1"/>
        <v>1958.5999999999985</v>
      </c>
      <c r="AD23" s="23">
        <f t="shared" si="2"/>
        <v>14.457279940948503</v>
      </c>
      <c r="AE23" s="27"/>
    </row>
    <row r="24" spans="2:31" ht="18" customHeight="1">
      <c r="B24" s="26" t="s">
        <v>35</v>
      </c>
      <c r="C24" s="23">
        <v>68.099999999999994</v>
      </c>
      <c r="D24" s="23">
        <v>113.4</v>
      </c>
      <c r="E24" s="23">
        <v>214.1</v>
      </c>
      <c r="F24" s="23">
        <v>157.1</v>
      </c>
      <c r="G24" s="23">
        <v>105.5</v>
      </c>
      <c r="H24" s="23">
        <v>214.8</v>
      </c>
      <c r="I24" s="23">
        <v>83.9</v>
      </c>
      <c r="J24" s="23">
        <v>104.6</v>
      </c>
      <c r="K24" s="23">
        <v>133.5</v>
      </c>
      <c r="L24" s="23">
        <v>192.6</v>
      </c>
      <c r="M24" s="23">
        <v>207.1</v>
      </c>
      <c r="N24" s="23">
        <v>415</v>
      </c>
      <c r="O24" s="23">
        <f t="shared" si="9"/>
        <v>2009.6999999999998</v>
      </c>
      <c r="P24" s="23">
        <v>350.6</v>
      </c>
      <c r="Q24" s="23">
        <v>58.1</v>
      </c>
      <c r="R24" s="23">
        <v>181.7</v>
      </c>
      <c r="S24" s="23">
        <v>80.8</v>
      </c>
      <c r="T24" s="23">
        <v>114.9</v>
      </c>
      <c r="U24" s="23">
        <v>1399.8</v>
      </c>
      <c r="V24" s="23">
        <v>66.599999999999994</v>
      </c>
      <c r="W24" s="23">
        <v>67.3</v>
      </c>
      <c r="X24" s="23">
        <v>37.9</v>
      </c>
      <c r="Y24" s="23">
        <v>71.900000000000006</v>
      </c>
      <c r="Z24" s="23">
        <v>96.8</v>
      </c>
      <c r="AA24" s="23">
        <v>295.89999999999998</v>
      </c>
      <c r="AB24" s="23">
        <f t="shared" si="10"/>
        <v>2822.3000000000006</v>
      </c>
      <c r="AC24" s="23">
        <f t="shared" si="1"/>
        <v>812.60000000000082</v>
      </c>
      <c r="AD24" s="23">
        <f t="shared" si="2"/>
        <v>40.433895606309441</v>
      </c>
    </row>
    <row r="25" spans="2:31" ht="18" customHeight="1">
      <c r="B25" s="24" t="s">
        <v>36</v>
      </c>
      <c r="C25" s="21">
        <f>+[1]PP!C23</f>
        <v>128.69999999999999</v>
      </c>
      <c r="D25" s="21">
        <f>+[1]PP!D23</f>
        <v>194.2</v>
      </c>
      <c r="E25" s="21">
        <f>+[1]PP!E23</f>
        <v>246</v>
      </c>
      <c r="F25" s="21">
        <f>+[1]PP!F23</f>
        <v>184.8</v>
      </c>
      <c r="G25" s="21">
        <f>+[1]PP!G23</f>
        <v>220.6</v>
      </c>
      <c r="H25" s="21">
        <f>+[1]PP!H23</f>
        <v>202</v>
      </c>
      <c r="I25" s="21">
        <f>+[1]PP!I23</f>
        <v>194.2</v>
      </c>
      <c r="J25" s="21">
        <f>+[1]PP!J23</f>
        <v>190.7</v>
      </c>
      <c r="K25" s="21">
        <f>+[1]PP!K23</f>
        <v>195.2</v>
      </c>
      <c r="L25" s="21">
        <f>+[1]PP!L23</f>
        <v>182.6</v>
      </c>
      <c r="M25" s="21">
        <f>+[1]PP!M23</f>
        <v>167.4</v>
      </c>
      <c r="N25" s="21">
        <f>+[1]PP!N23</f>
        <v>194.6</v>
      </c>
      <c r="O25" s="21">
        <f t="shared" si="9"/>
        <v>2301</v>
      </c>
      <c r="P25" s="21">
        <f>+[1]PP!P23</f>
        <v>139.80000000000001</v>
      </c>
      <c r="Q25" s="21">
        <f>+[1]PP!Q23</f>
        <v>154.19999999999999</v>
      </c>
      <c r="R25" s="21">
        <f>+[1]PP!R23</f>
        <v>226.8</v>
      </c>
      <c r="S25" s="21">
        <f>+[1]PP!S23</f>
        <v>157.6</v>
      </c>
      <c r="T25" s="21">
        <f>+[1]PP!T23</f>
        <v>200.2</v>
      </c>
      <c r="U25" s="21">
        <f>+[1]PP!U23</f>
        <v>199.1</v>
      </c>
      <c r="V25" s="21">
        <f>+[1]PP!V23</f>
        <v>194.7</v>
      </c>
      <c r="W25" s="21">
        <f>+[1]PP!W23</f>
        <v>146.30000000000001</v>
      </c>
      <c r="X25" s="21">
        <f>+[1]PP!X23</f>
        <v>143.1</v>
      </c>
      <c r="Y25" s="21">
        <f>+[1]PP!Y23</f>
        <v>157</v>
      </c>
      <c r="Z25" s="21">
        <f>+[1]PP!Z23</f>
        <v>161.5</v>
      </c>
      <c r="AA25" s="21">
        <f>+[1]PP!AA23</f>
        <v>205.8</v>
      </c>
      <c r="AB25" s="21">
        <f t="shared" si="10"/>
        <v>2086.1</v>
      </c>
      <c r="AC25" s="21">
        <f t="shared" si="1"/>
        <v>-214.90000000000009</v>
      </c>
      <c r="AD25" s="21">
        <f t="shared" si="2"/>
        <v>-9.3394176445023938</v>
      </c>
      <c r="AE25" s="28"/>
    </row>
    <row r="26" spans="2:31" ht="18" customHeight="1">
      <c r="B26" s="20" t="s">
        <v>37</v>
      </c>
      <c r="C26" s="21">
        <f>+C27+C29+C38+C43</f>
        <v>27800.799999999999</v>
      </c>
      <c r="D26" s="21">
        <f t="shared" ref="D26:AB26" si="11">+D27+D29+D38+D43</f>
        <v>23784.5</v>
      </c>
      <c r="E26" s="21">
        <f t="shared" si="11"/>
        <v>24638.5</v>
      </c>
      <c r="F26" s="21">
        <f t="shared" si="11"/>
        <v>25268.699999999997</v>
      </c>
      <c r="G26" s="21">
        <f t="shared" si="11"/>
        <v>24716.3</v>
      </c>
      <c r="H26" s="21">
        <f t="shared" si="11"/>
        <v>25990</v>
      </c>
      <c r="I26" s="21">
        <f t="shared" si="11"/>
        <v>24693.899999999994</v>
      </c>
      <c r="J26" s="21">
        <f t="shared" si="11"/>
        <v>24779.9</v>
      </c>
      <c r="K26" s="21">
        <f t="shared" si="11"/>
        <v>25862.7</v>
      </c>
      <c r="L26" s="21">
        <f t="shared" si="11"/>
        <v>24367.399999999998</v>
      </c>
      <c r="M26" s="21">
        <f t="shared" si="11"/>
        <v>25035.1</v>
      </c>
      <c r="N26" s="21">
        <f t="shared" si="11"/>
        <v>30138.5</v>
      </c>
      <c r="O26" s="21">
        <f t="shared" si="11"/>
        <v>307076.30000000005</v>
      </c>
      <c r="P26" s="21">
        <f t="shared" si="11"/>
        <v>31494.600000000002</v>
      </c>
      <c r="Q26" s="21">
        <f t="shared" si="11"/>
        <v>26439.200000000001</v>
      </c>
      <c r="R26" s="21">
        <f t="shared" si="11"/>
        <v>29822.5</v>
      </c>
      <c r="S26" s="21">
        <f t="shared" si="11"/>
        <v>27758.799999999999</v>
      </c>
      <c r="T26" s="21">
        <f t="shared" si="11"/>
        <v>27569.8</v>
      </c>
      <c r="U26" s="21">
        <f t="shared" si="11"/>
        <v>28539.499999999996</v>
      </c>
      <c r="V26" s="21">
        <f t="shared" si="11"/>
        <v>27834.799999999999</v>
      </c>
      <c r="W26" s="21">
        <f t="shared" si="11"/>
        <v>29024.800000000003</v>
      </c>
      <c r="X26" s="21">
        <f t="shared" si="11"/>
        <v>28311.899999999998</v>
      </c>
      <c r="Y26" s="21">
        <f t="shared" si="11"/>
        <v>26812.699999999997</v>
      </c>
      <c r="Z26" s="21">
        <f t="shared" si="11"/>
        <v>29222.300000000003</v>
      </c>
      <c r="AA26" s="21">
        <f t="shared" si="11"/>
        <v>30524.999999999996</v>
      </c>
      <c r="AB26" s="21">
        <f t="shared" si="11"/>
        <v>343355.89999999997</v>
      </c>
      <c r="AC26" s="21">
        <f t="shared" si="1"/>
        <v>36279.599999999919</v>
      </c>
      <c r="AD26" s="21">
        <f t="shared" si="2"/>
        <v>11.814522970349687</v>
      </c>
    </row>
    <row r="27" spans="2:31" ht="18" customHeight="1">
      <c r="B27" s="24" t="s">
        <v>38</v>
      </c>
      <c r="C27" s="21">
        <f t="shared" ref="C27:AB27" si="12">+C28</f>
        <v>15662.9</v>
      </c>
      <c r="D27" s="21">
        <f t="shared" si="12"/>
        <v>11723.7</v>
      </c>
      <c r="E27" s="21">
        <f t="shared" si="12"/>
        <v>11686.7</v>
      </c>
      <c r="F27" s="21">
        <f t="shared" si="12"/>
        <v>13848.8</v>
      </c>
      <c r="G27" s="21">
        <f t="shared" si="12"/>
        <v>12830.5</v>
      </c>
      <c r="H27" s="21">
        <f t="shared" si="12"/>
        <v>13337.9</v>
      </c>
      <c r="I27" s="21">
        <f t="shared" si="12"/>
        <v>12961.8</v>
      </c>
      <c r="J27" s="21">
        <f t="shared" si="12"/>
        <v>13257.7</v>
      </c>
      <c r="K27" s="21">
        <f t="shared" si="12"/>
        <v>13104.2</v>
      </c>
      <c r="L27" s="21">
        <f t="shared" si="12"/>
        <v>12059.5</v>
      </c>
      <c r="M27" s="21">
        <f t="shared" si="12"/>
        <v>13623.9</v>
      </c>
      <c r="N27" s="21">
        <f t="shared" si="12"/>
        <v>15111</v>
      </c>
      <c r="O27" s="21">
        <f t="shared" si="12"/>
        <v>159208.6</v>
      </c>
      <c r="P27" s="21">
        <f t="shared" si="12"/>
        <v>18118.900000000001</v>
      </c>
      <c r="Q27" s="21">
        <f t="shared" si="12"/>
        <v>14379</v>
      </c>
      <c r="R27" s="21">
        <f t="shared" si="12"/>
        <v>16312.1</v>
      </c>
      <c r="S27" s="21">
        <f t="shared" si="12"/>
        <v>15940.7</v>
      </c>
      <c r="T27" s="21">
        <f t="shared" si="12"/>
        <v>14605</v>
      </c>
      <c r="U27" s="21">
        <f t="shared" si="12"/>
        <v>15586.4</v>
      </c>
      <c r="V27" s="21">
        <f t="shared" si="12"/>
        <v>15449.8</v>
      </c>
      <c r="W27" s="21">
        <f t="shared" si="12"/>
        <v>15381.7</v>
      </c>
      <c r="X27" s="21">
        <f t="shared" si="12"/>
        <v>15633.3</v>
      </c>
      <c r="Y27" s="21">
        <f t="shared" si="12"/>
        <v>14571.9</v>
      </c>
      <c r="Z27" s="21">
        <f t="shared" si="12"/>
        <v>15237.7</v>
      </c>
      <c r="AA27" s="21">
        <f t="shared" si="12"/>
        <v>17371.099999999999</v>
      </c>
      <c r="AB27" s="21">
        <f t="shared" si="12"/>
        <v>188587.6</v>
      </c>
      <c r="AC27" s="21">
        <f t="shared" si="1"/>
        <v>29379</v>
      </c>
      <c r="AD27" s="21">
        <f t="shared" si="2"/>
        <v>18.453148887685714</v>
      </c>
    </row>
    <row r="28" spans="2:31" ht="18" customHeight="1">
      <c r="B28" s="29" t="s">
        <v>39</v>
      </c>
      <c r="C28" s="23">
        <f>+[1]PP!C26</f>
        <v>15662.9</v>
      </c>
      <c r="D28" s="23">
        <f>+[1]PP!D26</f>
        <v>11723.7</v>
      </c>
      <c r="E28" s="23">
        <f>+[1]PP!E26</f>
        <v>11686.7</v>
      </c>
      <c r="F28" s="23">
        <f>+[1]PP!F26</f>
        <v>13848.8</v>
      </c>
      <c r="G28" s="23">
        <f>+[1]PP!G26</f>
        <v>12830.5</v>
      </c>
      <c r="H28" s="23">
        <f>+[1]PP!H26</f>
        <v>13337.9</v>
      </c>
      <c r="I28" s="23">
        <f>+[1]PP!I26</f>
        <v>12961.8</v>
      </c>
      <c r="J28" s="23">
        <f>+[1]PP!J26</f>
        <v>13257.7</v>
      </c>
      <c r="K28" s="23">
        <f>+[1]PP!K26</f>
        <v>13104.2</v>
      </c>
      <c r="L28" s="23">
        <f>+[1]PP!L26</f>
        <v>12059.5</v>
      </c>
      <c r="M28" s="23">
        <f>+[1]PP!M26</f>
        <v>13623.9</v>
      </c>
      <c r="N28" s="23">
        <f>+[1]PP!N26</f>
        <v>15111</v>
      </c>
      <c r="O28" s="23">
        <f>SUM(C28:N28)</f>
        <v>159208.6</v>
      </c>
      <c r="P28" s="23">
        <f>+[1]PP!P26</f>
        <v>18118.900000000001</v>
      </c>
      <c r="Q28" s="23">
        <f>+[1]PP!Q26</f>
        <v>14379</v>
      </c>
      <c r="R28" s="23">
        <f>+[1]PP!R26</f>
        <v>16312.1</v>
      </c>
      <c r="S28" s="23">
        <f>+[1]PP!S26</f>
        <v>15940.7</v>
      </c>
      <c r="T28" s="23">
        <f>+[1]PP!T26</f>
        <v>14605</v>
      </c>
      <c r="U28" s="23">
        <f>+[1]PP!U26</f>
        <v>15586.4</v>
      </c>
      <c r="V28" s="23">
        <f>+[1]PP!V26</f>
        <v>15449.8</v>
      </c>
      <c r="W28" s="23">
        <f>+[1]PP!W26</f>
        <v>15381.7</v>
      </c>
      <c r="X28" s="23">
        <f>+[1]PP!X26</f>
        <v>15633.3</v>
      </c>
      <c r="Y28" s="23">
        <f>+[1]PP!Y26</f>
        <v>14571.9</v>
      </c>
      <c r="Z28" s="23">
        <f>+[1]PP!Z26</f>
        <v>15237.7</v>
      </c>
      <c r="AA28" s="23">
        <f>+[1]PP!AA26</f>
        <v>17371.099999999999</v>
      </c>
      <c r="AB28" s="23">
        <f>SUM(P28:AA28)</f>
        <v>188587.6</v>
      </c>
      <c r="AC28" s="23">
        <f t="shared" si="1"/>
        <v>29379</v>
      </c>
      <c r="AD28" s="23">
        <f t="shared" si="2"/>
        <v>18.453148887685714</v>
      </c>
    </row>
    <row r="29" spans="2:31" ht="18" customHeight="1">
      <c r="B29" s="30" t="s">
        <v>40</v>
      </c>
      <c r="C29" s="21">
        <f>SUM(C30:C37)</f>
        <v>10048.000000000002</v>
      </c>
      <c r="D29" s="21">
        <f t="shared" ref="D29:AB29" si="13">SUM(D30:D37)</f>
        <v>9575.7999999999993</v>
      </c>
      <c r="E29" s="21">
        <f t="shared" si="13"/>
        <v>10954.5</v>
      </c>
      <c r="F29" s="21">
        <f t="shared" si="13"/>
        <v>9963.2999999999993</v>
      </c>
      <c r="G29" s="21">
        <f t="shared" si="13"/>
        <v>10207.900000000001</v>
      </c>
      <c r="H29" s="21">
        <f t="shared" si="13"/>
        <v>10981.699999999997</v>
      </c>
      <c r="I29" s="21">
        <f t="shared" si="13"/>
        <v>10133.9</v>
      </c>
      <c r="J29" s="21">
        <f t="shared" si="13"/>
        <v>9881.7999999999993</v>
      </c>
      <c r="K29" s="21">
        <f t="shared" si="13"/>
        <v>11251.7</v>
      </c>
      <c r="L29" s="21">
        <f t="shared" si="13"/>
        <v>10740.1</v>
      </c>
      <c r="M29" s="21">
        <f t="shared" si="13"/>
        <v>9196.1999999999989</v>
      </c>
      <c r="N29" s="21">
        <f t="shared" si="13"/>
        <v>11500.9</v>
      </c>
      <c r="O29" s="21">
        <f t="shared" si="13"/>
        <v>124435.79999999999</v>
      </c>
      <c r="P29" s="21">
        <f t="shared" si="13"/>
        <v>10918.7</v>
      </c>
      <c r="Q29" s="21">
        <f t="shared" si="13"/>
        <v>9734.6</v>
      </c>
      <c r="R29" s="21">
        <f t="shared" si="13"/>
        <v>11363.199999999999</v>
      </c>
      <c r="S29" s="21">
        <f t="shared" si="13"/>
        <v>10120.299999999999</v>
      </c>
      <c r="T29" s="21">
        <f t="shared" si="13"/>
        <v>10892</v>
      </c>
      <c r="U29" s="21">
        <f t="shared" si="13"/>
        <v>11136.199999999999</v>
      </c>
      <c r="V29" s="21">
        <f t="shared" si="13"/>
        <v>10506</v>
      </c>
      <c r="W29" s="21">
        <f t="shared" si="13"/>
        <v>11755.6</v>
      </c>
      <c r="X29" s="21">
        <f t="shared" si="13"/>
        <v>10577.300000000001</v>
      </c>
      <c r="Y29" s="21">
        <f t="shared" si="13"/>
        <v>10168.4</v>
      </c>
      <c r="Z29" s="21">
        <f t="shared" si="13"/>
        <v>11732.6</v>
      </c>
      <c r="AA29" s="21">
        <f t="shared" si="13"/>
        <v>10407.799999999999</v>
      </c>
      <c r="AB29" s="21">
        <f t="shared" si="13"/>
        <v>129312.7</v>
      </c>
      <c r="AC29" s="21">
        <f t="shared" si="1"/>
        <v>4876.9000000000087</v>
      </c>
      <c r="AD29" s="21">
        <f t="shared" si="2"/>
        <v>3.9192097451055155</v>
      </c>
      <c r="AE29" s="27"/>
    </row>
    <row r="30" spans="2:31" ht="18" customHeight="1">
      <c r="B30" s="29" t="s">
        <v>41</v>
      </c>
      <c r="C30" s="23">
        <f>+[1]PP!C29</f>
        <v>3331.9</v>
      </c>
      <c r="D30" s="23">
        <f>+[1]PP!D29</f>
        <v>3380.1</v>
      </c>
      <c r="E30" s="23">
        <f>+[1]PP!E29</f>
        <v>4348.7</v>
      </c>
      <c r="F30" s="23">
        <f>+[1]PP!F29</f>
        <v>3361</v>
      </c>
      <c r="G30" s="23">
        <f>+[1]PP!G29</f>
        <v>3609.5</v>
      </c>
      <c r="H30" s="23">
        <f>+[1]PP!H29</f>
        <v>4276.2</v>
      </c>
      <c r="I30" s="23">
        <f>+[1]PP!I29</f>
        <v>3528.5</v>
      </c>
      <c r="J30" s="23">
        <f>+[1]PP!J29</f>
        <v>3615.1</v>
      </c>
      <c r="K30" s="23">
        <f>+[1]PP!K29</f>
        <v>4322.6000000000004</v>
      </c>
      <c r="L30" s="23">
        <f>+[1]PP!L29</f>
        <v>4113.8</v>
      </c>
      <c r="M30" s="23">
        <f>+[1]PP!M29</f>
        <v>3276.4</v>
      </c>
      <c r="N30" s="23">
        <f>+[1]PP!N29</f>
        <v>4514.5</v>
      </c>
      <c r="O30" s="23">
        <f t="shared" ref="O30:O37" si="14">SUM(C30:N30)</f>
        <v>45678.3</v>
      </c>
      <c r="P30" s="23">
        <f>+[1]PP!P29</f>
        <v>3466.6</v>
      </c>
      <c r="Q30" s="23">
        <f>+[1]PP!Q29</f>
        <v>3527.9</v>
      </c>
      <c r="R30" s="23">
        <f>+[1]PP!R29</f>
        <v>4490.5</v>
      </c>
      <c r="S30" s="23">
        <f>+[1]PP!S29</f>
        <v>3583.4</v>
      </c>
      <c r="T30" s="23">
        <f>+[1]PP!T29</f>
        <v>3922.8</v>
      </c>
      <c r="U30" s="23">
        <f>+[1]PP!U29</f>
        <v>4263</v>
      </c>
      <c r="V30" s="23">
        <f>+[1]PP!V29</f>
        <v>3776.1</v>
      </c>
      <c r="W30" s="23">
        <f>+[1]PP!W29</f>
        <v>4543.5</v>
      </c>
      <c r="X30" s="23">
        <f>+[1]PP!X29</f>
        <v>3762.2</v>
      </c>
      <c r="Y30" s="23">
        <f>+[1]PP!Y29</f>
        <v>3643.9</v>
      </c>
      <c r="Z30" s="23">
        <f>+[1]PP!Z29</f>
        <v>4783.8</v>
      </c>
      <c r="AA30" s="23">
        <f>+[1]PP!AA29</f>
        <v>3425</v>
      </c>
      <c r="AB30" s="23">
        <f t="shared" ref="AB30:AB37" si="15">SUM(P30:AA30)</f>
        <v>47188.700000000004</v>
      </c>
      <c r="AC30" s="23">
        <f t="shared" si="1"/>
        <v>1510.4000000000015</v>
      </c>
      <c r="AD30" s="23">
        <f t="shared" si="2"/>
        <v>3.3066029164833219</v>
      </c>
      <c r="AE30" s="31"/>
    </row>
    <row r="31" spans="2:31" ht="18" customHeight="1">
      <c r="B31" s="29" t="s">
        <v>42</v>
      </c>
      <c r="C31" s="23">
        <f>+[1]PP!C30</f>
        <v>2150.6999999999998</v>
      </c>
      <c r="D31" s="23">
        <f>+[1]PP!D30</f>
        <v>2365.4</v>
      </c>
      <c r="E31" s="23">
        <f>+[1]PP!E30</f>
        <v>3121.7</v>
      </c>
      <c r="F31" s="23">
        <f>+[1]PP!F30</f>
        <v>2418.1</v>
      </c>
      <c r="G31" s="23">
        <f>+[1]PP!G30</f>
        <v>2772.3</v>
      </c>
      <c r="H31" s="23">
        <f>+[1]PP!H30</f>
        <v>3073.6</v>
      </c>
      <c r="I31" s="23">
        <f>+[1]PP!I30</f>
        <v>2693.2</v>
      </c>
      <c r="J31" s="23">
        <f>+[1]PP!J30</f>
        <v>2548.8000000000002</v>
      </c>
      <c r="K31" s="23">
        <f>+[1]PP!K30</f>
        <v>3267.4</v>
      </c>
      <c r="L31" s="23">
        <f>+[1]PP!L30</f>
        <v>2891.7</v>
      </c>
      <c r="M31" s="23">
        <f>+[1]PP!M30</f>
        <v>2428.6</v>
      </c>
      <c r="N31" s="23">
        <f>+[1]PP!N30</f>
        <v>3165.1</v>
      </c>
      <c r="O31" s="23">
        <f t="shared" si="14"/>
        <v>32896.6</v>
      </c>
      <c r="P31" s="23">
        <f>+[1]PP!P30</f>
        <v>2410</v>
      </c>
      <c r="Q31" s="23">
        <f>+[1]PP!Q30</f>
        <v>2566</v>
      </c>
      <c r="R31" s="23">
        <f>+[1]PP!R30</f>
        <v>3229.2</v>
      </c>
      <c r="S31" s="23">
        <f>+[1]PP!S30</f>
        <v>2452.1</v>
      </c>
      <c r="T31" s="23">
        <f>+[1]PP!T30</f>
        <v>2639.3</v>
      </c>
      <c r="U31" s="23">
        <f>+[1]PP!U30</f>
        <v>2901.4</v>
      </c>
      <c r="V31" s="23">
        <f>+[1]PP!V30</f>
        <v>2524.6</v>
      </c>
      <c r="W31" s="23">
        <f>+[1]PP!W30</f>
        <v>3040.9</v>
      </c>
      <c r="X31" s="23">
        <f>+[1]PP!X30</f>
        <v>2502.6</v>
      </c>
      <c r="Y31" s="23">
        <f>+[1]PP!Y30</f>
        <v>2489.9</v>
      </c>
      <c r="Z31" s="23">
        <f>+[1]PP!Z30</f>
        <v>2953.1</v>
      </c>
      <c r="AA31" s="23">
        <f>+[1]PP!AA30</f>
        <v>2516</v>
      </c>
      <c r="AB31" s="23">
        <f t="shared" si="15"/>
        <v>32225.100000000002</v>
      </c>
      <c r="AC31" s="23">
        <f t="shared" si="1"/>
        <v>-671.49999999999636</v>
      </c>
      <c r="AD31" s="23">
        <f t="shared" si="2"/>
        <v>-2.0412443839180838</v>
      </c>
      <c r="AE31" s="27"/>
    </row>
    <row r="32" spans="2:31" ht="18" customHeight="1">
      <c r="B32" s="29" t="s">
        <v>43</v>
      </c>
      <c r="C32" s="23">
        <v>1295.8</v>
      </c>
      <c r="D32" s="23">
        <v>1135.9000000000001</v>
      </c>
      <c r="E32" s="23">
        <v>721.7</v>
      </c>
      <c r="F32" s="23">
        <v>937</v>
      </c>
      <c r="G32" s="23">
        <v>866.1</v>
      </c>
      <c r="H32" s="23">
        <v>627.1</v>
      </c>
      <c r="I32" s="23">
        <v>659.7</v>
      </c>
      <c r="J32" s="23">
        <v>776</v>
      </c>
      <c r="K32" s="23">
        <v>696</v>
      </c>
      <c r="L32" s="23">
        <v>814.8</v>
      </c>
      <c r="M32" s="23">
        <v>595.79999999999995</v>
      </c>
      <c r="N32" s="23">
        <v>865.8</v>
      </c>
      <c r="O32" s="23">
        <f t="shared" si="14"/>
        <v>9991.6999999999989</v>
      </c>
      <c r="P32" s="23">
        <v>1429.6</v>
      </c>
      <c r="Q32" s="23">
        <v>624.29999999999995</v>
      </c>
      <c r="R32" s="23">
        <v>724.7</v>
      </c>
      <c r="S32" s="23">
        <v>904.1</v>
      </c>
      <c r="T32" s="23">
        <v>956.1</v>
      </c>
      <c r="U32" s="23">
        <v>600.6</v>
      </c>
      <c r="V32" s="23">
        <v>672.2</v>
      </c>
      <c r="W32" s="23">
        <v>624.5</v>
      </c>
      <c r="X32" s="23">
        <v>712.6</v>
      </c>
      <c r="Y32" s="23">
        <v>708.7</v>
      </c>
      <c r="Z32" s="23">
        <v>595.1</v>
      </c>
      <c r="AA32" s="23">
        <v>1001.2</v>
      </c>
      <c r="AB32" s="23">
        <f t="shared" si="15"/>
        <v>9553.7000000000007</v>
      </c>
      <c r="AC32" s="23">
        <f t="shared" si="1"/>
        <v>-437.99999999999818</v>
      </c>
      <c r="AD32" s="23">
        <f t="shared" si="2"/>
        <v>-4.3836384198884897</v>
      </c>
    </row>
    <row r="33" spans="1:31" ht="18" customHeight="1">
      <c r="B33" s="29" t="s">
        <v>44</v>
      </c>
      <c r="C33" s="23">
        <v>1603.5</v>
      </c>
      <c r="D33" s="23">
        <v>1327.9</v>
      </c>
      <c r="E33" s="23">
        <v>1265.8</v>
      </c>
      <c r="F33" s="23">
        <v>1323</v>
      </c>
      <c r="G33" s="23">
        <v>1385.3</v>
      </c>
      <c r="H33" s="23">
        <v>1532.8</v>
      </c>
      <c r="I33" s="23">
        <v>1640.2</v>
      </c>
      <c r="J33" s="23">
        <v>1309.4000000000001</v>
      </c>
      <c r="K33" s="23">
        <v>1412.2</v>
      </c>
      <c r="L33" s="23">
        <v>1389.8</v>
      </c>
      <c r="M33" s="23">
        <v>1416.7</v>
      </c>
      <c r="N33" s="23">
        <v>1422.4</v>
      </c>
      <c r="O33" s="23">
        <f t="shared" si="14"/>
        <v>17029</v>
      </c>
      <c r="P33" s="23">
        <v>1903</v>
      </c>
      <c r="Q33" s="23">
        <v>1480</v>
      </c>
      <c r="R33" s="23">
        <v>1284.8</v>
      </c>
      <c r="S33" s="23">
        <v>1431.5</v>
      </c>
      <c r="T33" s="23">
        <v>1474.8</v>
      </c>
      <c r="U33" s="23">
        <v>1632.1</v>
      </c>
      <c r="V33" s="23">
        <v>1660.3</v>
      </c>
      <c r="W33" s="23">
        <v>1722.7</v>
      </c>
      <c r="X33" s="23">
        <v>1710.1</v>
      </c>
      <c r="Y33" s="23">
        <v>1591.4</v>
      </c>
      <c r="Z33" s="23">
        <v>1694.6</v>
      </c>
      <c r="AA33" s="23">
        <v>1707.4</v>
      </c>
      <c r="AB33" s="23">
        <f t="shared" si="15"/>
        <v>19292.7</v>
      </c>
      <c r="AC33" s="23">
        <f t="shared" si="1"/>
        <v>2263.7000000000007</v>
      </c>
      <c r="AD33" s="23">
        <f t="shared" si="2"/>
        <v>13.293205707910042</v>
      </c>
    </row>
    <row r="34" spans="1:31" ht="18" customHeight="1">
      <c r="B34" s="29" t="s">
        <v>45</v>
      </c>
      <c r="C34" s="23">
        <v>45.9</v>
      </c>
      <c r="D34" s="23">
        <v>42.2</v>
      </c>
      <c r="E34" s="23">
        <v>43.9</v>
      </c>
      <c r="F34" s="23">
        <v>44.7</v>
      </c>
      <c r="G34" s="23">
        <v>56.2</v>
      </c>
      <c r="H34" s="23">
        <v>32.5</v>
      </c>
      <c r="I34" s="23">
        <v>37.6</v>
      </c>
      <c r="J34" s="23">
        <v>37.5</v>
      </c>
      <c r="K34" s="23">
        <v>42.9</v>
      </c>
      <c r="L34" s="23">
        <v>43</v>
      </c>
      <c r="M34" s="23">
        <v>49.8</v>
      </c>
      <c r="N34" s="23">
        <v>53.1</v>
      </c>
      <c r="O34" s="23">
        <f t="shared" si="14"/>
        <v>529.29999999999995</v>
      </c>
      <c r="P34" s="23">
        <v>50.1</v>
      </c>
      <c r="Q34" s="23">
        <v>55.3</v>
      </c>
      <c r="R34" s="23">
        <v>26.1</v>
      </c>
      <c r="S34" s="23">
        <v>40.6</v>
      </c>
      <c r="T34" s="23">
        <v>37.799999999999997</v>
      </c>
      <c r="U34" s="23">
        <v>41.3</v>
      </c>
      <c r="V34" s="23">
        <v>6</v>
      </c>
      <c r="W34" s="23">
        <v>28.8</v>
      </c>
      <c r="X34" s="23">
        <v>77.599999999999994</v>
      </c>
      <c r="Y34" s="23">
        <v>33.200000000000003</v>
      </c>
      <c r="Z34" s="23">
        <v>44</v>
      </c>
      <c r="AA34" s="23">
        <v>52.4</v>
      </c>
      <c r="AB34" s="23">
        <f t="shared" si="15"/>
        <v>493.2</v>
      </c>
      <c r="AC34" s="23">
        <f t="shared" si="1"/>
        <v>-36.099999999999966</v>
      </c>
      <c r="AD34" s="23">
        <f t="shared" si="2"/>
        <v>-6.8203287360664975</v>
      </c>
    </row>
    <row r="35" spans="1:31" ht="18" customHeight="1">
      <c r="B35" s="29" t="s">
        <v>46</v>
      </c>
      <c r="C35" s="23">
        <f>+[1]PP!C33</f>
        <v>746</v>
      </c>
      <c r="D35" s="23">
        <f>+[1]PP!D33</f>
        <v>692.8</v>
      </c>
      <c r="E35" s="23">
        <f>+[1]PP!E33</f>
        <v>704</v>
      </c>
      <c r="F35" s="23">
        <f>+[1]PP!F33</f>
        <v>726.7</v>
      </c>
      <c r="G35" s="23">
        <f>+[1]PP!G33</f>
        <v>718.1</v>
      </c>
      <c r="H35" s="23">
        <f>+[1]PP!H33</f>
        <v>727.8</v>
      </c>
      <c r="I35" s="23">
        <f>+[1]PP!I33</f>
        <v>722.4</v>
      </c>
      <c r="J35" s="23">
        <f>+[1]PP!J33</f>
        <v>738.1</v>
      </c>
      <c r="K35" s="23">
        <f>+[1]PP!K33</f>
        <v>728.5</v>
      </c>
      <c r="L35" s="23">
        <f>+[1]PP!L33</f>
        <v>736.9</v>
      </c>
      <c r="M35" s="23">
        <f>+[1]PP!M33</f>
        <v>739.2</v>
      </c>
      <c r="N35" s="23">
        <f>+[1]PP!N33</f>
        <v>735.2</v>
      </c>
      <c r="O35" s="23">
        <f t="shared" si="14"/>
        <v>8715.6999999999989</v>
      </c>
      <c r="P35" s="23">
        <f>+[1]PP!P33</f>
        <v>759</v>
      </c>
      <c r="Q35" s="23">
        <v>751</v>
      </c>
      <c r="R35" s="23">
        <f>+[1]PP!R33</f>
        <v>728.5</v>
      </c>
      <c r="S35" s="23">
        <f>+[1]PP!S33</f>
        <v>741.8</v>
      </c>
      <c r="T35" s="23">
        <f>+[1]PP!T33</f>
        <v>745.5</v>
      </c>
      <c r="U35" s="23">
        <f>+[1]PP!U33</f>
        <v>753.8</v>
      </c>
      <c r="V35" s="23">
        <f>+[1]PP!V33</f>
        <v>752</v>
      </c>
      <c r="W35" s="23">
        <f>+[1]PP!W33</f>
        <v>756.7</v>
      </c>
      <c r="X35" s="23">
        <f>+[1]PP!X33</f>
        <v>758.1</v>
      </c>
      <c r="Y35" s="23">
        <f>+[1]PP!Y33</f>
        <v>761.5</v>
      </c>
      <c r="Z35" s="23">
        <f>+[1]PP!Z33</f>
        <v>770.6</v>
      </c>
      <c r="AA35" s="23">
        <f>+[1]PP!AA33</f>
        <v>757</v>
      </c>
      <c r="AB35" s="23">
        <f t="shared" si="15"/>
        <v>9035.5</v>
      </c>
      <c r="AC35" s="23">
        <f t="shared" si="1"/>
        <v>319.80000000000109</v>
      </c>
      <c r="AD35" s="23">
        <f t="shared" si="2"/>
        <v>3.6692405658753877</v>
      </c>
    </row>
    <row r="36" spans="1:31" ht="18" customHeight="1">
      <c r="B36" s="29" t="s">
        <v>47</v>
      </c>
      <c r="C36" s="23">
        <f>+[1]PP!C34</f>
        <v>873.5</v>
      </c>
      <c r="D36" s="23">
        <f>+[1]PP!D34</f>
        <v>631.5</v>
      </c>
      <c r="E36" s="23">
        <f>+[1]PP!E34</f>
        <v>748.5</v>
      </c>
      <c r="F36" s="23">
        <f>+[1]PP!F34</f>
        <v>1152.8</v>
      </c>
      <c r="G36" s="23">
        <f>+[1]PP!G34</f>
        <v>793.5</v>
      </c>
      <c r="H36" s="23">
        <f>+[1]PP!H34</f>
        <v>708.3</v>
      </c>
      <c r="I36" s="23">
        <f>+[1]PP!I34</f>
        <v>848.9</v>
      </c>
      <c r="J36" s="23">
        <f>+[1]PP!J34</f>
        <v>853.5</v>
      </c>
      <c r="K36" s="23">
        <f>+[1]PP!K34</f>
        <v>778.7</v>
      </c>
      <c r="L36" s="23">
        <f>+[1]PP!L34</f>
        <v>750.1</v>
      </c>
      <c r="M36" s="23">
        <f>+[1]PP!M34</f>
        <v>682.9</v>
      </c>
      <c r="N36" s="23">
        <f>+[1]PP!N34</f>
        <v>744.8</v>
      </c>
      <c r="O36" s="23">
        <f t="shared" si="14"/>
        <v>9567</v>
      </c>
      <c r="P36" s="23">
        <f>+[1]PP!P34</f>
        <v>897</v>
      </c>
      <c r="Q36" s="23">
        <f>+[1]PP!Q34</f>
        <v>726.7</v>
      </c>
      <c r="R36" s="23">
        <f>+[1]PP!R34</f>
        <v>872.6</v>
      </c>
      <c r="S36" s="23">
        <f>+[1]PP!S34</f>
        <v>966.8</v>
      </c>
      <c r="T36" s="23">
        <f>+[1]PP!T34</f>
        <v>1111.5</v>
      </c>
      <c r="U36" s="23">
        <f>+[1]PP!U34</f>
        <v>940.6</v>
      </c>
      <c r="V36" s="23">
        <f>+[1]PP!V34</f>
        <v>1114.5999999999999</v>
      </c>
      <c r="W36" s="23">
        <f>+[1]PP!W34</f>
        <v>1031.4000000000001</v>
      </c>
      <c r="X36" s="23">
        <f>+[1]PP!X34</f>
        <v>1053.5</v>
      </c>
      <c r="Y36" s="23">
        <f>+[1]PP!Y34</f>
        <v>936.4</v>
      </c>
      <c r="Z36" s="23">
        <f>+[1]PP!Z34</f>
        <v>891.4</v>
      </c>
      <c r="AA36" s="23">
        <f>+[1]PP!AA34</f>
        <v>948.8</v>
      </c>
      <c r="AB36" s="23">
        <f t="shared" si="15"/>
        <v>11491.3</v>
      </c>
      <c r="AC36" s="23">
        <f t="shared" si="1"/>
        <v>1924.2999999999993</v>
      </c>
      <c r="AD36" s="23">
        <f t="shared" si="2"/>
        <v>20.113933312428131</v>
      </c>
    </row>
    <row r="37" spans="1:31" ht="18" customHeight="1">
      <c r="B37" s="29" t="s">
        <v>35</v>
      </c>
      <c r="C37" s="23">
        <v>0.7</v>
      </c>
      <c r="D37" s="23">
        <v>0</v>
      </c>
      <c r="E37" s="23">
        <v>0.2</v>
      </c>
      <c r="F37" s="23">
        <v>0</v>
      </c>
      <c r="G37" s="23">
        <v>6.9</v>
      </c>
      <c r="H37" s="23">
        <v>3.4</v>
      </c>
      <c r="I37" s="23">
        <v>3.4</v>
      </c>
      <c r="J37" s="23">
        <v>3.4</v>
      </c>
      <c r="K37" s="23">
        <v>3.4</v>
      </c>
      <c r="L37" s="23">
        <v>0</v>
      </c>
      <c r="M37" s="23">
        <v>6.8</v>
      </c>
      <c r="N37" s="23">
        <v>0</v>
      </c>
      <c r="O37" s="23">
        <f t="shared" si="14"/>
        <v>28.2</v>
      </c>
      <c r="P37" s="23">
        <v>3.4</v>
      </c>
      <c r="Q37" s="23">
        <v>3.4</v>
      </c>
      <c r="R37" s="23">
        <v>6.8</v>
      </c>
      <c r="S37" s="23">
        <v>0</v>
      </c>
      <c r="T37" s="23">
        <v>4.2</v>
      </c>
      <c r="U37" s="23">
        <v>3.4</v>
      </c>
      <c r="V37" s="23">
        <v>0.2</v>
      </c>
      <c r="W37" s="23">
        <v>7.1</v>
      </c>
      <c r="X37" s="23">
        <v>0.6</v>
      </c>
      <c r="Y37" s="23">
        <v>3.4</v>
      </c>
      <c r="Z37" s="23">
        <v>0</v>
      </c>
      <c r="AA37" s="23">
        <v>0</v>
      </c>
      <c r="AB37" s="23">
        <f t="shared" si="15"/>
        <v>32.5</v>
      </c>
      <c r="AC37" s="23">
        <f t="shared" si="1"/>
        <v>4.3000000000000007</v>
      </c>
      <c r="AD37" s="23">
        <f t="shared" si="2"/>
        <v>15.248226950354612</v>
      </c>
      <c r="AE37" s="27"/>
    </row>
    <row r="38" spans="1:31" ht="18" customHeight="1">
      <c r="B38" s="30" t="s">
        <v>48</v>
      </c>
      <c r="C38" s="21">
        <f>SUM(C39:C42)</f>
        <v>2038.6000000000001</v>
      </c>
      <c r="D38" s="21">
        <f t="shared" ref="D38:AB38" si="16">SUM(D39:D42)</f>
        <v>2292.1999999999998</v>
      </c>
      <c r="E38" s="21">
        <f t="shared" si="16"/>
        <v>1926</v>
      </c>
      <c r="F38" s="21">
        <f t="shared" si="16"/>
        <v>1396.5</v>
      </c>
      <c r="G38" s="21">
        <f t="shared" si="16"/>
        <v>1610.8000000000002</v>
      </c>
      <c r="H38" s="21">
        <f t="shared" si="16"/>
        <v>1603.4</v>
      </c>
      <c r="I38" s="21">
        <f t="shared" si="16"/>
        <v>1533.1</v>
      </c>
      <c r="J38" s="21">
        <f t="shared" si="16"/>
        <v>1540.4999999999998</v>
      </c>
      <c r="K38" s="21">
        <f t="shared" si="16"/>
        <v>1441.4999999999998</v>
      </c>
      <c r="L38" s="21">
        <f t="shared" si="16"/>
        <v>1507</v>
      </c>
      <c r="M38" s="21">
        <f t="shared" si="16"/>
        <v>2096.1999999999998</v>
      </c>
      <c r="N38" s="21">
        <f t="shared" si="16"/>
        <v>2522.6</v>
      </c>
      <c r="O38" s="21">
        <f t="shared" si="16"/>
        <v>21508.399999999998</v>
      </c>
      <c r="P38" s="21">
        <f t="shared" si="16"/>
        <v>2289.2999999999997</v>
      </c>
      <c r="Q38" s="21">
        <f t="shared" si="16"/>
        <v>2241.1999999999998</v>
      </c>
      <c r="R38" s="21">
        <f t="shared" si="16"/>
        <v>2053.9</v>
      </c>
      <c r="S38" s="21">
        <f t="shared" si="16"/>
        <v>1612.6</v>
      </c>
      <c r="T38" s="21">
        <f t="shared" si="16"/>
        <v>1967.1</v>
      </c>
      <c r="U38" s="21">
        <f t="shared" si="16"/>
        <v>1726.1</v>
      </c>
      <c r="V38" s="21">
        <f t="shared" si="16"/>
        <v>1739.6000000000001</v>
      </c>
      <c r="W38" s="21">
        <f t="shared" si="16"/>
        <v>1748.5000000000002</v>
      </c>
      <c r="X38" s="21">
        <f t="shared" si="16"/>
        <v>1976.6999999999998</v>
      </c>
      <c r="Y38" s="21">
        <f t="shared" si="16"/>
        <v>1897.8000000000002</v>
      </c>
      <c r="Z38" s="21">
        <f t="shared" si="16"/>
        <v>2078.1</v>
      </c>
      <c r="AA38" s="21">
        <f t="shared" si="16"/>
        <v>2373.1</v>
      </c>
      <c r="AB38" s="21">
        <f t="shared" si="16"/>
        <v>23704</v>
      </c>
      <c r="AC38" s="21">
        <f t="shared" si="1"/>
        <v>2195.6000000000022</v>
      </c>
      <c r="AD38" s="21">
        <f t="shared" si="2"/>
        <v>10.2081047404735</v>
      </c>
      <c r="AE38" s="27"/>
    </row>
    <row r="39" spans="1:31" ht="18" customHeight="1">
      <c r="B39" s="32" t="s">
        <v>49</v>
      </c>
      <c r="C39" s="23">
        <f>+[1]PP!C37</f>
        <v>1169.5</v>
      </c>
      <c r="D39" s="23">
        <f>+[1]PP!D37</f>
        <v>1542.1</v>
      </c>
      <c r="E39" s="23">
        <f>+[1]PP!E37</f>
        <v>1576.3</v>
      </c>
      <c r="F39" s="23">
        <f>+[1]PP!F37</f>
        <v>1231.0999999999999</v>
      </c>
      <c r="G39" s="23">
        <f>+[1]PP!G37</f>
        <v>1448.9</v>
      </c>
      <c r="H39" s="23">
        <f>+[1]PP!H37</f>
        <v>1428.9</v>
      </c>
      <c r="I39" s="23">
        <f>+[1]PP!I37</f>
        <v>1373.3</v>
      </c>
      <c r="J39" s="23">
        <f>+[1]PP!J37</f>
        <v>1383.1</v>
      </c>
      <c r="K39" s="23">
        <f>+[1]PP!K37</f>
        <v>1285.0999999999999</v>
      </c>
      <c r="L39" s="23">
        <f>+[1]PP!L37</f>
        <v>1295</v>
      </c>
      <c r="M39" s="23">
        <f>+[1]PP!M37</f>
        <v>1630.4</v>
      </c>
      <c r="N39" s="23">
        <f>+[1]PP!N37</f>
        <v>1695.4</v>
      </c>
      <c r="O39" s="23">
        <f>SUM(C39:N39)</f>
        <v>17059.099999999999</v>
      </c>
      <c r="P39" s="23">
        <f>+[1]PP!P37</f>
        <v>1303.4000000000001</v>
      </c>
      <c r="Q39" s="23">
        <f>+[1]PP!Q37</f>
        <v>1503.3</v>
      </c>
      <c r="R39" s="23">
        <f>+[1]PP!R37</f>
        <v>1846</v>
      </c>
      <c r="S39" s="23">
        <f>+[1]PP!S37</f>
        <v>1442.8</v>
      </c>
      <c r="T39" s="23">
        <f>+[1]PP!T37</f>
        <v>1791.6</v>
      </c>
      <c r="U39" s="23">
        <f>+[1]PP!U37</f>
        <v>1555.1</v>
      </c>
      <c r="V39" s="23">
        <f>+[1]PP!V37</f>
        <v>1569.5</v>
      </c>
      <c r="W39" s="23">
        <f>+[1]PP!W37</f>
        <v>1580.2</v>
      </c>
      <c r="X39" s="23">
        <f>+[1]PP!X37</f>
        <v>1802.6</v>
      </c>
      <c r="Y39" s="23">
        <f>+[1]PP!Y37</f>
        <v>1666.4</v>
      </c>
      <c r="Z39" s="23">
        <f>+[1]PP!Z37</f>
        <v>1631.2</v>
      </c>
      <c r="AA39" s="23">
        <f>+[1]PP!AA37</f>
        <v>1637.1</v>
      </c>
      <c r="AB39" s="23">
        <f>SUM(P39:AA39)</f>
        <v>19329.2</v>
      </c>
      <c r="AC39" s="23">
        <f t="shared" si="1"/>
        <v>2270.1000000000022</v>
      </c>
      <c r="AD39" s="23">
        <f t="shared" si="2"/>
        <v>13.307267089119604</v>
      </c>
      <c r="AE39" s="33"/>
    </row>
    <row r="40" spans="1:31" ht="18" customHeight="1">
      <c r="B40" s="32" t="s">
        <v>50</v>
      </c>
      <c r="C40" s="23">
        <f>+[1]PP!C38</f>
        <v>759.7</v>
      </c>
      <c r="D40" s="23">
        <f>+[1]PP!D38</f>
        <v>640.1</v>
      </c>
      <c r="E40" s="23">
        <f>+[1]PP!E38</f>
        <v>229.9</v>
      </c>
      <c r="F40" s="23">
        <f>+[1]PP!F38</f>
        <v>44.1</v>
      </c>
      <c r="G40" s="23">
        <f>+[1]PP!G38</f>
        <v>42.6</v>
      </c>
      <c r="H40" s="23">
        <f>+[1]PP!H38</f>
        <v>51.1</v>
      </c>
      <c r="I40" s="23">
        <f>+[1]PP!I38</f>
        <v>38.200000000000003</v>
      </c>
      <c r="J40" s="23">
        <f>+[1]PP!J38</f>
        <v>38.299999999999997</v>
      </c>
      <c r="K40" s="23">
        <f>+[1]PP!K38</f>
        <v>35</v>
      </c>
      <c r="L40" s="23">
        <f>+[1]PP!L38</f>
        <v>91.4</v>
      </c>
      <c r="M40" s="23">
        <f>+[1]PP!M38</f>
        <v>344.9</v>
      </c>
      <c r="N40" s="23">
        <f>+[1]PP!N38</f>
        <v>707.3</v>
      </c>
      <c r="O40" s="23">
        <f>SUM(C40:N40)</f>
        <v>3022.6000000000004</v>
      </c>
      <c r="P40" s="23">
        <f>+[1]PP!P38</f>
        <v>867.8</v>
      </c>
      <c r="Q40" s="23">
        <f>+[1]PP!Q38</f>
        <v>619.79999999999995</v>
      </c>
      <c r="R40" s="23">
        <f>+[1]PP!R38</f>
        <v>79.900000000000006</v>
      </c>
      <c r="S40" s="23">
        <f>+[1]PP!S38</f>
        <v>42</v>
      </c>
      <c r="T40" s="23">
        <f>+[1]PP!T38</f>
        <v>47.2</v>
      </c>
      <c r="U40" s="23">
        <f>+[1]PP!U38</f>
        <v>41.5</v>
      </c>
      <c r="V40" s="23">
        <f>+[1]PP!V38</f>
        <v>41.9</v>
      </c>
      <c r="W40" s="23">
        <f>+[1]PP!W38</f>
        <v>39.5</v>
      </c>
      <c r="X40" s="23">
        <f>+[1]PP!X38</f>
        <v>40.5</v>
      </c>
      <c r="Y40" s="23">
        <f>+[1]PP!Y38</f>
        <v>87.8</v>
      </c>
      <c r="Z40" s="23">
        <f>+[1]PP!Z38</f>
        <v>312.39999999999998</v>
      </c>
      <c r="AA40" s="23">
        <f>+[1]PP!AA38</f>
        <v>545.20000000000005</v>
      </c>
      <c r="AB40" s="23">
        <f>SUM(P40:AA40)</f>
        <v>2765.5</v>
      </c>
      <c r="AC40" s="23">
        <f t="shared" si="1"/>
        <v>-257.10000000000036</v>
      </c>
      <c r="AD40" s="23">
        <f t="shared" si="2"/>
        <v>-8.5059220538609264</v>
      </c>
    </row>
    <row r="41" spans="1:31" ht="18" customHeight="1">
      <c r="B41" s="29" t="s">
        <v>51</v>
      </c>
      <c r="C41" s="23">
        <f>+[1]PP!C42</f>
        <v>83.2</v>
      </c>
      <c r="D41" s="23">
        <f>+[1]PP!D42</f>
        <v>83.2</v>
      </c>
      <c r="E41" s="23">
        <f>+[1]PP!E42</f>
        <v>89.2</v>
      </c>
      <c r="F41" s="23">
        <f>+[1]PP!F42</f>
        <v>90.9</v>
      </c>
      <c r="G41" s="23">
        <f>+[1]PP!G42</f>
        <v>90.9</v>
      </c>
      <c r="H41" s="23">
        <f>+[1]PP!H42</f>
        <v>94.7</v>
      </c>
      <c r="I41" s="23">
        <f>+[1]PP!I42</f>
        <v>93.3</v>
      </c>
      <c r="J41" s="23">
        <f>+[1]PP!J42</f>
        <v>91</v>
      </c>
      <c r="K41" s="23">
        <f>+[1]PP!K42</f>
        <v>92.6</v>
      </c>
      <c r="L41" s="23">
        <f>+[1]PP!L42</f>
        <v>91.1</v>
      </c>
      <c r="M41" s="23">
        <f>+[1]PP!M42</f>
        <v>92.7</v>
      </c>
      <c r="N41" s="23">
        <f>+[1]PP!N42</f>
        <v>91.6</v>
      </c>
      <c r="O41" s="23">
        <f>SUM(C41:N41)</f>
        <v>1084.4000000000001</v>
      </c>
      <c r="P41" s="23">
        <f>+[1]PP!P42</f>
        <v>90.2</v>
      </c>
      <c r="Q41" s="23">
        <f>+[1]PP!Q42</f>
        <v>90.1</v>
      </c>
      <c r="R41" s="23">
        <f>+[1]PP!R42</f>
        <v>98</v>
      </c>
      <c r="S41" s="23">
        <f>+[1]PP!S42</f>
        <v>97.7</v>
      </c>
      <c r="T41" s="23">
        <f>+[1]PP!T42</f>
        <v>98.1</v>
      </c>
      <c r="U41" s="23">
        <f>+[1]PP!U42</f>
        <v>99</v>
      </c>
      <c r="V41" s="23">
        <f>+[1]PP!V42</f>
        <v>97.9</v>
      </c>
      <c r="W41" s="23">
        <f>+[1]PP!W42</f>
        <v>98.4</v>
      </c>
      <c r="X41" s="23">
        <f>+[1]PP!X42</f>
        <v>102.6</v>
      </c>
      <c r="Y41" s="23">
        <f>+[1]PP!Y42</f>
        <v>101.9</v>
      </c>
      <c r="Z41" s="23">
        <f>+[1]PP!Z42</f>
        <v>101.7</v>
      </c>
      <c r="AA41" s="23">
        <f>+[1]PP!AA42</f>
        <v>141.6</v>
      </c>
      <c r="AB41" s="23">
        <f>SUM(P41:AA41)</f>
        <v>1217.1999999999998</v>
      </c>
      <c r="AC41" s="23">
        <f t="shared" si="1"/>
        <v>132.79999999999973</v>
      </c>
      <c r="AD41" s="23">
        <f t="shared" si="2"/>
        <v>12.246403541128709</v>
      </c>
    </row>
    <row r="42" spans="1:31" ht="18" customHeight="1">
      <c r="B42" s="29" t="s">
        <v>52</v>
      </c>
      <c r="C42" s="23">
        <f>+[1]PP!C43</f>
        <v>26.2</v>
      </c>
      <c r="D42" s="23">
        <v>26.8</v>
      </c>
      <c r="E42" s="23">
        <v>30.6</v>
      </c>
      <c r="F42" s="23">
        <v>30.4</v>
      </c>
      <c r="G42" s="23">
        <v>28.4</v>
      </c>
      <c r="H42" s="23">
        <v>28.7</v>
      </c>
      <c r="I42" s="23">
        <v>28.3</v>
      </c>
      <c r="J42" s="23">
        <v>28.1</v>
      </c>
      <c r="K42" s="23">
        <v>28.8</v>
      </c>
      <c r="L42" s="23">
        <v>29.5</v>
      </c>
      <c r="M42" s="23">
        <v>28.2</v>
      </c>
      <c r="N42" s="23">
        <v>28.3</v>
      </c>
      <c r="O42" s="23">
        <f>SUM(C42:N42)</f>
        <v>342.3</v>
      </c>
      <c r="P42" s="23">
        <f>+[1]PP!P43</f>
        <v>27.9</v>
      </c>
      <c r="Q42" s="23">
        <f>+[1]PP!Q43</f>
        <v>28</v>
      </c>
      <c r="R42" s="23">
        <f>+[1]PP!R43</f>
        <v>30</v>
      </c>
      <c r="S42" s="23">
        <f>+[1]PP!S43</f>
        <v>30.1</v>
      </c>
      <c r="T42" s="23">
        <f>+[1]PP!T43</f>
        <v>30.2</v>
      </c>
      <c r="U42" s="23">
        <f>+[1]PP!U43</f>
        <v>30.5</v>
      </c>
      <c r="V42" s="23">
        <f>+[1]PP!V43</f>
        <v>30.3</v>
      </c>
      <c r="W42" s="23">
        <f>+[1]PP!W43</f>
        <v>30.4</v>
      </c>
      <c r="X42" s="23">
        <f>+[1]PP!X43</f>
        <v>31</v>
      </c>
      <c r="Y42" s="23">
        <f>+[1]PP!Y43</f>
        <v>41.7</v>
      </c>
      <c r="Z42" s="23">
        <f>+[1]PP!Z43</f>
        <v>32.799999999999997</v>
      </c>
      <c r="AA42" s="23">
        <f>+[1]PP!AA43</f>
        <v>49.2</v>
      </c>
      <c r="AB42" s="23">
        <f>SUM(P42:AA42)</f>
        <v>392.09999999999997</v>
      </c>
      <c r="AC42" s="23">
        <f t="shared" si="1"/>
        <v>49.799999999999955</v>
      </c>
      <c r="AD42" s="23">
        <f t="shared" si="2"/>
        <v>14.54864154250656</v>
      </c>
    </row>
    <row r="43" spans="1:31" ht="18" customHeight="1">
      <c r="B43" s="24" t="s">
        <v>53</v>
      </c>
      <c r="C43" s="21">
        <v>51.3</v>
      </c>
      <c r="D43" s="21">
        <v>192.8</v>
      </c>
      <c r="E43" s="21">
        <v>71.3</v>
      </c>
      <c r="F43" s="21">
        <v>60.1</v>
      </c>
      <c r="G43" s="21">
        <v>67.099999999999994</v>
      </c>
      <c r="H43" s="21">
        <v>67</v>
      </c>
      <c r="I43" s="21">
        <v>65.099999999999994</v>
      </c>
      <c r="J43" s="21">
        <v>99.9</v>
      </c>
      <c r="K43" s="21">
        <v>65.3</v>
      </c>
      <c r="L43" s="21">
        <v>60.8</v>
      </c>
      <c r="M43" s="21">
        <v>118.8</v>
      </c>
      <c r="N43" s="21">
        <v>1004</v>
      </c>
      <c r="O43" s="21">
        <f>SUM(C43:N43)</f>
        <v>1923.5</v>
      </c>
      <c r="P43" s="21">
        <v>167.7</v>
      </c>
      <c r="Q43" s="21">
        <v>84.4</v>
      </c>
      <c r="R43" s="21">
        <v>93.3</v>
      </c>
      <c r="S43" s="21">
        <v>85.2</v>
      </c>
      <c r="T43" s="21">
        <v>105.7</v>
      </c>
      <c r="U43" s="21">
        <v>90.8</v>
      </c>
      <c r="V43" s="21">
        <v>139.4</v>
      </c>
      <c r="W43" s="21">
        <v>139</v>
      </c>
      <c r="X43" s="21">
        <v>124.6</v>
      </c>
      <c r="Y43" s="21">
        <v>174.6</v>
      </c>
      <c r="Z43" s="21">
        <v>173.9</v>
      </c>
      <c r="AA43" s="21">
        <v>373</v>
      </c>
      <c r="AB43" s="21">
        <f>SUM(P43:AA43)</f>
        <v>1751.6</v>
      </c>
      <c r="AC43" s="21">
        <f t="shared" si="1"/>
        <v>-171.90000000000009</v>
      </c>
      <c r="AD43" s="21">
        <f t="shared" si="2"/>
        <v>-8.9368338965427654</v>
      </c>
    </row>
    <row r="44" spans="1:31" ht="18" customHeight="1">
      <c r="B44" s="34" t="s">
        <v>54</v>
      </c>
      <c r="C44" s="21">
        <f>SUM(C45:C46)</f>
        <v>757.6</v>
      </c>
      <c r="D44" s="21">
        <f t="shared" ref="D44:AB44" si="17">SUM(D45:D46)</f>
        <v>724.9</v>
      </c>
      <c r="E44" s="21">
        <f t="shared" si="17"/>
        <v>684.7</v>
      </c>
      <c r="F44" s="21">
        <f t="shared" si="17"/>
        <v>754.30000000000007</v>
      </c>
      <c r="G44" s="21">
        <f t="shared" si="17"/>
        <v>721.1</v>
      </c>
      <c r="H44" s="21">
        <f t="shared" si="17"/>
        <v>694.9</v>
      </c>
      <c r="I44" s="21">
        <f t="shared" si="17"/>
        <v>719.9</v>
      </c>
      <c r="J44" s="21">
        <f t="shared" si="17"/>
        <v>794.30000000000007</v>
      </c>
      <c r="K44" s="21">
        <f t="shared" si="17"/>
        <v>733.1</v>
      </c>
      <c r="L44" s="21">
        <f t="shared" si="17"/>
        <v>537.9</v>
      </c>
      <c r="M44" s="21">
        <f t="shared" si="17"/>
        <v>646.6</v>
      </c>
      <c r="N44" s="21">
        <f t="shared" si="17"/>
        <v>660.90000000000009</v>
      </c>
      <c r="O44" s="21">
        <f t="shared" si="17"/>
        <v>8430.2000000000007</v>
      </c>
      <c r="P44" s="21">
        <f t="shared" si="17"/>
        <v>870</v>
      </c>
      <c r="Q44" s="21">
        <f t="shared" si="17"/>
        <v>830.8</v>
      </c>
      <c r="R44" s="21">
        <f t="shared" si="17"/>
        <v>812.8</v>
      </c>
      <c r="S44" s="21">
        <f t="shared" si="17"/>
        <v>864.6</v>
      </c>
      <c r="T44" s="21">
        <f t="shared" si="17"/>
        <v>779.4</v>
      </c>
      <c r="U44" s="21">
        <f t="shared" si="17"/>
        <v>775.6</v>
      </c>
      <c r="V44" s="21">
        <f t="shared" si="17"/>
        <v>854.7</v>
      </c>
      <c r="W44" s="21">
        <f t="shared" si="17"/>
        <v>958.2</v>
      </c>
      <c r="X44" s="21">
        <f t="shared" si="17"/>
        <v>837.3</v>
      </c>
      <c r="Y44" s="21">
        <f t="shared" si="17"/>
        <v>651.20000000000005</v>
      </c>
      <c r="Z44" s="21">
        <f t="shared" si="17"/>
        <v>700.7</v>
      </c>
      <c r="AA44" s="21">
        <f t="shared" si="17"/>
        <v>749.2</v>
      </c>
      <c r="AB44" s="21">
        <f t="shared" si="17"/>
        <v>9684.5000000000018</v>
      </c>
      <c r="AC44" s="21">
        <f t="shared" si="1"/>
        <v>1254.3000000000011</v>
      </c>
      <c r="AD44" s="21">
        <f t="shared" si="2"/>
        <v>14.878650565822888</v>
      </c>
    </row>
    <row r="45" spans="1:31" ht="18" customHeight="1">
      <c r="B45" s="29" t="s">
        <v>55</v>
      </c>
      <c r="C45" s="23">
        <f>+[1]PP!C49</f>
        <v>757.5</v>
      </c>
      <c r="D45" s="23">
        <f>+[1]PP!D49</f>
        <v>724.9</v>
      </c>
      <c r="E45" s="23">
        <f>+[1]PP!E49</f>
        <v>684.6</v>
      </c>
      <c r="F45" s="23">
        <f>+[1]PP!F49</f>
        <v>753.7</v>
      </c>
      <c r="G45" s="23">
        <f>+[1]PP!G49</f>
        <v>721.1</v>
      </c>
      <c r="H45" s="23">
        <f>+[1]PP!H49</f>
        <v>694.5</v>
      </c>
      <c r="I45" s="23">
        <f>+[1]PP!I49</f>
        <v>719.8</v>
      </c>
      <c r="J45" s="23">
        <f>+[1]PP!J49</f>
        <v>794.2</v>
      </c>
      <c r="K45" s="23">
        <f>+[1]PP!K49</f>
        <v>732.6</v>
      </c>
      <c r="L45" s="23">
        <f>+[1]PP!L49</f>
        <v>537.79999999999995</v>
      </c>
      <c r="M45" s="23">
        <f>+[1]PP!M49</f>
        <v>646.20000000000005</v>
      </c>
      <c r="N45" s="23">
        <f>+[1]PP!N49</f>
        <v>660.7</v>
      </c>
      <c r="O45" s="23">
        <f>SUM(C45:N45)</f>
        <v>8427.6</v>
      </c>
      <c r="P45" s="23">
        <f>+[1]PP!P49</f>
        <v>870</v>
      </c>
      <c r="Q45" s="23">
        <f>+[1]PP!Q49</f>
        <v>830.8</v>
      </c>
      <c r="R45" s="23">
        <f>+[1]PP!R49</f>
        <v>812.8</v>
      </c>
      <c r="S45" s="23">
        <f>+[1]PP!S49</f>
        <v>864.6</v>
      </c>
      <c r="T45" s="23">
        <f>+[1]PP!T49</f>
        <v>779.4</v>
      </c>
      <c r="U45" s="23">
        <f>+[1]PP!U49</f>
        <v>775.6</v>
      </c>
      <c r="V45" s="23">
        <f>+[1]PP!V49</f>
        <v>854.7</v>
      </c>
      <c r="W45" s="23">
        <f>+[1]PP!W49</f>
        <v>958.2</v>
      </c>
      <c r="X45" s="23">
        <f>+[1]PP!X49</f>
        <v>837.3</v>
      </c>
      <c r="Y45" s="23">
        <f>+[1]PP!Y49</f>
        <v>651.20000000000005</v>
      </c>
      <c r="Z45" s="23">
        <f>+[1]PP!Z49</f>
        <v>700.7</v>
      </c>
      <c r="AA45" s="23">
        <f>+[1]PP!AA49</f>
        <v>749.2</v>
      </c>
      <c r="AB45" s="23">
        <f>SUM(P45:AA45)</f>
        <v>9684.5000000000018</v>
      </c>
      <c r="AC45" s="23">
        <f t="shared" si="1"/>
        <v>1256.9000000000015</v>
      </c>
      <c r="AD45" s="23">
        <f t="shared" si="2"/>
        <v>14.914091793630469</v>
      </c>
    </row>
    <row r="46" spans="1:31" ht="18" customHeight="1">
      <c r="B46" s="29" t="s">
        <v>35</v>
      </c>
      <c r="C46" s="23">
        <v>0.1</v>
      </c>
      <c r="D46" s="23">
        <v>0</v>
      </c>
      <c r="E46" s="23">
        <v>0.1</v>
      </c>
      <c r="F46" s="23">
        <v>0.6</v>
      </c>
      <c r="G46" s="23">
        <v>0</v>
      </c>
      <c r="H46" s="23">
        <v>0.4</v>
      </c>
      <c r="I46" s="23">
        <v>0.1</v>
      </c>
      <c r="J46" s="23">
        <v>0.1</v>
      </c>
      <c r="K46" s="23">
        <v>0.5</v>
      </c>
      <c r="L46" s="23">
        <v>0.1</v>
      </c>
      <c r="M46" s="23">
        <v>0.4</v>
      </c>
      <c r="N46" s="23">
        <v>0.2</v>
      </c>
      <c r="O46" s="23">
        <f>SUM(C46:N46)</f>
        <v>2.6000000000000005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>
        <v>0</v>
      </c>
      <c r="W46" s="23">
        <v>0</v>
      </c>
      <c r="X46" s="23">
        <v>0</v>
      </c>
      <c r="Y46" s="23">
        <v>0</v>
      </c>
      <c r="Z46" s="23">
        <v>0</v>
      </c>
      <c r="AA46" s="23">
        <v>0</v>
      </c>
      <c r="AB46" s="23">
        <f>SUM(P46:AA46)</f>
        <v>0</v>
      </c>
      <c r="AC46" s="23">
        <f t="shared" si="1"/>
        <v>-2.6000000000000005</v>
      </c>
      <c r="AD46" s="23">
        <f t="shared" si="2"/>
        <v>-100</v>
      </c>
    </row>
    <row r="47" spans="1:31" ht="18" customHeight="1">
      <c r="B47" s="34" t="s">
        <v>56</v>
      </c>
      <c r="C47" s="21">
        <f>+[1]PP!C52</f>
        <v>82.7</v>
      </c>
      <c r="D47" s="21">
        <f>+[1]PP!D52</f>
        <v>106.1</v>
      </c>
      <c r="E47" s="21">
        <f>+[1]PP!E52</f>
        <v>108.8</v>
      </c>
      <c r="F47" s="21">
        <f>+[1]PP!F52</f>
        <v>86.8</v>
      </c>
      <c r="G47" s="21">
        <f>+[1]PP!G52</f>
        <v>102.5</v>
      </c>
      <c r="H47" s="21">
        <f>+[1]PP!H52</f>
        <v>104.3</v>
      </c>
      <c r="I47" s="21">
        <f>+[1]PP!I52</f>
        <v>98.9</v>
      </c>
      <c r="J47" s="21">
        <f>+[1]PP!J52</f>
        <v>92.9</v>
      </c>
      <c r="K47" s="21">
        <f>+[1]PP!K52</f>
        <v>93.2</v>
      </c>
      <c r="L47" s="21">
        <f>+[1]PP!L52</f>
        <v>94.4</v>
      </c>
      <c r="M47" s="21">
        <f>+[1]PP!M52</f>
        <v>117.3</v>
      </c>
      <c r="N47" s="21">
        <f>+[1]PP!N52</f>
        <v>121.1</v>
      </c>
      <c r="O47" s="21">
        <f>SUM(C47:N47)</f>
        <v>1209</v>
      </c>
      <c r="P47" s="21">
        <f>+[1]PP!P52</f>
        <v>90.4</v>
      </c>
      <c r="Q47" s="21">
        <f>+[1]PP!Q52</f>
        <v>106.1</v>
      </c>
      <c r="R47" s="21">
        <f>+[1]PP!R52</f>
        <v>130</v>
      </c>
      <c r="S47" s="21">
        <f>+[1]PP!S52</f>
        <v>100.9</v>
      </c>
      <c r="T47" s="21">
        <f>+[1]PP!T52</f>
        <v>133</v>
      </c>
      <c r="U47" s="21">
        <f>+[1]PP!U52</f>
        <v>112.8</v>
      </c>
      <c r="V47" s="21">
        <f>+[1]PP!V52</f>
        <v>120.7</v>
      </c>
      <c r="W47" s="21">
        <f>+[1]PP!W52</f>
        <v>114.6</v>
      </c>
      <c r="X47" s="21">
        <f>+[1]PP!X52</f>
        <v>124.4</v>
      </c>
      <c r="Y47" s="21">
        <f>+[1]PP!Y52</f>
        <v>129.1</v>
      </c>
      <c r="Z47" s="21">
        <f>+[1]PP!Z52</f>
        <v>121.6</v>
      </c>
      <c r="AA47" s="21">
        <f>+[1]PP!AA52</f>
        <v>117.7</v>
      </c>
      <c r="AB47" s="21">
        <f>SUM(P47:AA47)</f>
        <v>1401.3</v>
      </c>
      <c r="AC47" s="21">
        <f t="shared" si="1"/>
        <v>192.29999999999995</v>
      </c>
      <c r="AD47" s="21">
        <f t="shared" si="2"/>
        <v>15.905707196029773</v>
      </c>
    </row>
    <row r="48" spans="1:31" ht="18" customHeight="1">
      <c r="A48" s="35"/>
      <c r="B48" s="34" t="s">
        <v>57</v>
      </c>
      <c r="C48" s="21">
        <v>0.2</v>
      </c>
      <c r="D48" s="21">
        <f>+[1]PP!D53</f>
        <v>0.6</v>
      </c>
      <c r="E48" s="21">
        <f>+[1]PP!E53</f>
        <v>0.2</v>
      </c>
      <c r="F48" s="21">
        <f>+[1]PP!F53</f>
        <v>0.1</v>
      </c>
      <c r="G48" s="21">
        <f>+[1]PP!G53</f>
        <v>0.3</v>
      </c>
      <c r="H48" s="21">
        <f>+[1]PP!H53</f>
        <v>0.2</v>
      </c>
      <c r="I48" s="21">
        <f>+[1]PP!I53</f>
        <v>0.2</v>
      </c>
      <c r="J48" s="21">
        <f>+[1]PP!J53</f>
        <v>0.2</v>
      </c>
      <c r="K48" s="21">
        <f>+[1]PP!K53</f>
        <v>0.1</v>
      </c>
      <c r="L48" s="21">
        <f>+[1]PP!L53</f>
        <v>0.3</v>
      </c>
      <c r="M48" s="21">
        <f>+[1]PP!M53</f>
        <v>0.3</v>
      </c>
      <c r="N48" s="21">
        <f>+[1]PP!N53</f>
        <v>0.3</v>
      </c>
      <c r="O48" s="21">
        <f>SUM(C48:N48)</f>
        <v>2.9999999999999996</v>
      </c>
      <c r="P48" s="21">
        <f>+[1]PP!P53</f>
        <v>0.1</v>
      </c>
      <c r="Q48" s="21">
        <f>+[1]PP!Q53</f>
        <v>0.1</v>
      </c>
      <c r="R48" s="21">
        <f>+[1]PP!R53</f>
        <v>0.5</v>
      </c>
      <c r="S48" s="21">
        <f>+[1]PP!S53</f>
        <v>0.1</v>
      </c>
      <c r="T48" s="21">
        <f>+[1]PP!T53</f>
        <v>0.6</v>
      </c>
      <c r="U48" s="21">
        <f>+[1]PP!U53</f>
        <v>0.2</v>
      </c>
      <c r="V48" s="21">
        <f>+[1]PP!V53</f>
        <v>0.3</v>
      </c>
      <c r="W48" s="21">
        <f>+[1]PP!W53</f>
        <v>0.2</v>
      </c>
      <c r="X48" s="21">
        <f>+[1]PP!X53</f>
        <v>0.2</v>
      </c>
      <c r="Y48" s="21">
        <f>+[1]PP!Y53</f>
        <v>0.4</v>
      </c>
      <c r="Z48" s="21">
        <f>+[1]PP!Z53</f>
        <v>0.1</v>
      </c>
      <c r="AA48" s="21">
        <f>+[1]PP!AA53</f>
        <v>0.1</v>
      </c>
      <c r="AB48" s="21">
        <f>SUM(P48:AA48)</f>
        <v>2.9000000000000004</v>
      </c>
      <c r="AC48" s="21">
        <f t="shared" si="1"/>
        <v>-9.9999999999999201E-2</v>
      </c>
      <c r="AD48" s="21">
        <f t="shared" si="2"/>
        <v>-3.3333333333333068</v>
      </c>
    </row>
    <row r="49" spans="1:171" ht="18" customHeight="1">
      <c r="B49" s="20" t="s">
        <v>58</v>
      </c>
      <c r="C49" s="21">
        <f>+C50+C53+C56</f>
        <v>323.5</v>
      </c>
      <c r="D49" s="21">
        <f t="shared" ref="D49:N49" si="18">+D50+D53+D56</f>
        <v>394.3</v>
      </c>
      <c r="E49" s="21">
        <f t="shared" si="18"/>
        <v>400.80000000000007</v>
      </c>
      <c r="F49" s="21">
        <f t="shared" si="18"/>
        <v>462.9</v>
      </c>
      <c r="G49" s="21">
        <f>+G50+G53+G56</f>
        <v>391.8</v>
      </c>
      <c r="H49" s="21">
        <f>+H50+H53+H56</f>
        <v>372.9</v>
      </c>
      <c r="I49" s="21">
        <f>+I50+I53+I56</f>
        <v>355.8</v>
      </c>
      <c r="J49" s="21">
        <f t="shared" ref="J49:M49" si="19">+J50+J53+J56</f>
        <v>347.7</v>
      </c>
      <c r="K49" s="21">
        <f t="shared" si="19"/>
        <v>350.1</v>
      </c>
      <c r="L49" s="21">
        <f t="shared" si="19"/>
        <v>311.90000000000003</v>
      </c>
      <c r="M49" s="21">
        <f t="shared" si="19"/>
        <v>350.9</v>
      </c>
      <c r="N49" s="21">
        <f t="shared" si="18"/>
        <v>377.2</v>
      </c>
      <c r="O49" s="21">
        <f>+O50+O53+O56</f>
        <v>4439.8</v>
      </c>
      <c r="P49" s="21">
        <f>+P50+P53+P56</f>
        <v>385.70000000000005</v>
      </c>
      <c r="Q49" s="21">
        <f t="shared" ref="Q49:AB49" si="20">+Q50+Q53+Q56</f>
        <v>506.20000000000005</v>
      </c>
      <c r="R49" s="21">
        <f t="shared" si="20"/>
        <v>443.9</v>
      </c>
      <c r="S49" s="21">
        <f t="shared" si="20"/>
        <v>494.90000000000003</v>
      </c>
      <c r="T49" s="21">
        <f t="shared" si="20"/>
        <v>410.90000000000003</v>
      </c>
      <c r="U49" s="21">
        <f t="shared" si="20"/>
        <v>397.09999999999997</v>
      </c>
      <c r="V49" s="21">
        <f t="shared" si="20"/>
        <v>411.6</v>
      </c>
      <c r="W49" s="21">
        <f t="shared" si="20"/>
        <v>406.4</v>
      </c>
      <c r="X49" s="21">
        <f t="shared" si="20"/>
        <v>390.00000000000006</v>
      </c>
      <c r="Y49" s="21">
        <f t="shared" si="20"/>
        <v>368.90000000000003</v>
      </c>
      <c r="Z49" s="21">
        <f t="shared" si="20"/>
        <v>388.29999999999995</v>
      </c>
      <c r="AA49" s="21">
        <f t="shared" si="20"/>
        <v>440.40000000000003</v>
      </c>
      <c r="AB49" s="21">
        <f t="shared" si="20"/>
        <v>5044.3</v>
      </c>
      <c r="AC49" s="21">
        <f t="shared" si="1"/>
        <v>604.5</v>
      </c>
      <c r="AD49" s="21">
        <f t="shared" si="2"/>
        <v>13.615478174692552</v>
      </c>
    </row>
    <row r="50" spans="1:171" ht="18" customHeight="1">
      <c r="B50" s="36" t="s">
        <v>59</v>
      </c>
      <c r="C50" s="21">
        <f>+C51+C52</f>
        <v>0</v>
      </c>
      <c r="D50" s="21">
        <f t="shared" ref="D50:AB50" si="21">+D51+D52</f>
        <v>0.1</v>
      </c>
      <c r="E50" s="21">
        <f t="shared" si="21"/>
        <v>0.1</v>
      </c>
      <c r="F50" s="21">
        <f t="shared" si="21"/>
        <v>0.2</v>
      </c>
      <c r="G50" s="21">
        <f t="shared" si="21"/>
        <v>1.6</v>
      </c>
      <c r="H50" s="21">
        <f t="shared" si="21"/>
        <v>0.1</v>
      </c>
      <c r="I50" s="21">
        <f t="shared" si="21"/>
        <v>0.1</v>
      </c>
      <c r="J50" s="21">
        <f t="shared" si="21"/>
        <v>0.1</v>
      </c>
      <c r="K50" s="21">
        <f t="shared" si="21"/>
        <v>0.1</v>
      </c>
      <c r="L50" s="21">
        <f t="shared" si="21"/>
        <v>0</v>
      </c>
      <c r="M50" s="21">
        <f t="shared" si="21"/>
        <v>0.8</v>
      </c>
      <c r="N50" s="21">
        <f t="shared" si="21"/>
        <v>0.1</v>
      </c>
      <c r="O50" s="21">
        <f t="shared" si="21"/>
        <v>3.3000000000000003</v>
      </c>
      <c r="P50" s="21">
        <f t="shared" si="21"/>
        <v>0.1</v>
      </c>
      <c r="Q50" s="21">
        <f t="shared" si="21"/>
        <v>0.1</v>
      </c>
      <c r="R50" s="21">
        <f t="shared" si="21"/>
        <v>0.2</v>
      </c>
      <c r="S50" s="21">
        <f t="shared" si="21"/>
        <v>1.6</v>
      </c>
      <c r="T50" s="21">
        <f t="shared" si="21"/>
        <v>0.1</v>
      </c>
      <c r="U50" s="21">
        <f t="shared" si="21"/>
        <v>0.2</v>
      </c>
      <c r="V50" s="21">
        <f t="shared" si="21"/>
        <v>0.1</v>
      </c>
      <c r="W50" s="21">
        <f t="shared" si="21"/>
        <v>0</v>
      </c>
      <c r="X50" s="21">
        <f t="shared" si="21"/>
        <v>1.6</v>
      </c>
      <c r="Y50" s="21">
        <f t="shared" si="21"/>
        <v>0.1</v>
      </c>
      <c r="Z50" s="21">
        <f t="shared" si="21"/>
        <v>0.2</v>
      </c>
      <c r="AA50" s="21">
        <f t="shared" si="21"/>
        <v>0</v>
      </c>
      <c r="AB50" s="21">
        <f t="shared" si="21"/>
        <v>4.3</v>
      </c>
      <c r="AC50" s="21">
        <f t="shared" si="1"/>
        <v>0.99999999999999956</v>
      </c>
      <c r="AD50" s="21">
        <f t="shared" si="2"/>
        <v>30.303030303030287</v>
      </c>
    </row>
    <row r="51" spans="1:171" ht="18" customHeight="1">
      <c r="B51" s="32" t="s">
        <v>60</v>
      </c>
      <c r="C51" s="23">
        <v>0</v>
      </c>
      <c r="D51" s="23">
        <v>0.1</v>
      </c>
      <c r="E51" s="23">
        <v>0.1</v>
      </c>
      <c r="F51" s="23">
        <v>0.2</v>
      </c>
      <c r="G51" s="23">
        <v>1.6</v>
      </c>
      <c r="H51" s="23">
        <v>0.1</v>
      </c>
      <c r="I51" s="23">
        <v>0.1</v>
      </c>
      <c r="J51" s="23">
        <v>0.1</v>
      </c>
      <c r="K51" s="23">
        <v>0.1</v>
      </c>
      <c r="L51" s="23">
        <v>0</v>
      </c>
      <c r="M51" s="23">
        <v>0.8</v>
      </c>
      <c r="N51" s="23">
        <v>0.1</v>
      </c>
      <c r="O51" s="23">
        <f>SUM(C51:N51)</f>
        <v>3.3000000000000003</v>
      </c>
      <c r="P51" s="23">
        <v>0.1</v>
      </c>
      <c r="Q51" s="23">
        <v>0.1</v>
      </c>
      <c r="R51" s="23">
        <v>0.2</v>
      </c>
      <c r="S51" s="23">
        <v>1.6</v>
      </c>
      <c r="T51" s="23">
        <v>0.1</v>
      </c>
      <c r="U51" s="23">
        <v>0.2</v>
      </c>
      <c r="V51" s="23">
        <v>0.1</v>
      </c>
      <c r="W51" s="23">
        <v>0</v>
      </c>
      <c r="X51" s="23">
        <v>1.6</v>
      </c>
      <c r="Y51" s="23">
        <v>0.1</v>
      </c>
      <c r="Z51" s="23">
        <v>0.2</v>
      </c>
      <c r="AA51" s="23">
        <v>0</v>
      </c>
      <c r="AB51" s="23">
        <f>SUM(P51:AA51)</f>
        <v>4.3</v>
      </c>
      <c r="AC51" s="23">
        <f t="shared" si="1"/>
        <v>0.99999999999999956</v>
      </c>
      <c r="AD51" s="23">
        <f t="shared" si="2"/>
        <v>30.303030303030287</v>
      </c>
    </row>
    <row r="52" spans="1:171" ht="18" customHeight="1">
      <c r="B52" s="32" t="s">
        <v>61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f>SUM(C52:N52)</f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23">
        <v>0</v>
      </c>
      <c r="V52" s="23">
        <v>0</v>
      </c>
      <c r="W52" s="23">
        <v>0</v>
      </c>
      <c r="X52" s="23">
        <v>0</v>
      </c>
      <c r="Y52" s="23">
        <v>0</v>
      </c>
      <c r="Z52" s="23">
        <v>0</v>
      </c>
      <c r="AA52" s="23">
        <v>0</v>
      </c>
      <c r="AB52" s="23">
        <f>SUM(P52:AA52)</f>
        <v>0</v>
      </c>
      <c r="AC52" s="23">
        <f t="shared" si="1"/>
        <v>0</v>
      </c>
      <c r="AD52" s="37">
        <v>0</v>
      </c>
    </row>
    <row r="53" spans="1:171" ht="18" customHeight="1">
      <c r="B53" s="36" t="s">
        <v>62</v>
      </c>
      <c r="C53" s="21">
        <f>+C54+C55</f>
        <v>320.2</v>
      </c>
      <c r="D53" s="21">
        <f t="shared" ref="D53:AB53" si="22">+D54+D55</f>
        <v>390.4</v>
      </c>
      <c r="E53" s="21">
        <f t="shared" si="22"/>
        <v>395.1</v>
      </c>
      <c r="F53" s="21">
        <f t="shared" si="22"/>
        <v>459.09999999999997</v>
      </c>
      <c r="G53" s="21">
        <f t="shared" si="22"/>
        <v>385</v>
      </c>
      <c r="H53" s="21">
        <f t="shared" si="22"/>
        <v>367.9</v>
      </c>
      <c r="I53" s="21">
        <f t="shared" si="22"/>
        <v>351.2</v>
      </c>
      <c r="J53" s="21">
        <f t="shared" si="22"/>
        <v>343.4</v>
      </c>
      <c r="K53" s="21">
        <f t="shared" si="22"/>
        <v>345.4</v>
      </c>
      <c r="L53" s="21">
        <f t="shared" si="22"/>
        <v>307.10000000000002</v>
      </c>
      <c r="M53" s="21">
        <f t="shared" si="22"/>
        <v>345.29999999999995</v>
      </c>
      <c r="N53" s="21">
        <f t="shared" si="22"/>
        <v>373.2</v>
      </c>
      <c r="O53" s="21">
        <f t="shared" si="22"/>
        <v>4383.3</v>
      </c>
      <c r="P53" s="21">
        <f t="shared" si="22"/>
        <v>381.8</v>
      </c>
      <c r="Q53" s="21">
        <f t="shared" si="22"/>
        <v>502.1</v>
      </c>
      <c r="R53" s="21">
        <f t="shared" si="22"/>
        <v>438.8</v>
      </c>
      <c r="S53" s="21">
        <f t="shared" si="22"/>
        <v>490.1</v>
      </c>
      <c r="T53" s="21">
        <f t="shared" si="22"/>
        <v>406</v>
      </c>
      <c r="U53" s="21">
        <f t="shared" si="22"/>
        <v>393.2</v>
      </c>
      <c r="V53" s="21">
        <f t="shared" si="22"/>
        <v>407.2</v>
      </c>
      <c r="W53" s="21">
        <f t="shared" si="22"/>
        <v>402.5</v>
      </c>
      <c r="X53" s="21">
        <f t="shared" si="22"/>
        <v>384.8</v>
      </c>
      <c r="Y53" s="21">
        <f t="shared" si="22"/>
        <v>364.3</v>
      </c>
      <c r="Z53" s="21">
        <f t="shared" si="22"/>
        <v>384.7</v>
      </c>
      <c r="AA53" s="21">
        <f t="shared" si="22"/>
        <v>437.1</v>
      </c>
      <c r="AB53" s="21">
        <f t="shared" si="22"/>
        <v>4992.6000000000004</v>
      </c>
      <c r="AC53" s="21">
        <f t="shared" si="1"/>
        <v>609.30000000000018</v>
      </c>
      <c r="AD53" s="21">
        <f t="shared" ref="AD53:AD68" si="23">+AC53/O53*100</f>
        <v>13.900485935254265</v>
      </c>
    </row>
    <row r="54" spans="1:171" ht="18" customHeight="1">
      <c r="A54" s="38"/>
      <c r="B54" s="29" t="s">
        <v>63</v>
      </c>
      <c r="C54" s="23">
        <f>+[1]PP!C76</f>
        <v>318</v>
      </c>
      <c r="D54" s="23">
        <f>+[1]PP!D76</f>
        <v>387.7</v>
      </c>
      <c r="E54" s="23">
        <f>+[1]PP!E76</f>
        <v>391.8</v>
      </c>
      <c r="F54" s="23">
        <f>+[1]PP!F76</f>
        <v>456.7</v>
      </c>
      <c r="G54" s="23">
        <f>+[1]PP!G76</f>
        <v>382.1</v>
      </c>
      <c r="H54" s="23">
        <f>+[1]PP!H76</f>
        <v>365</v>
      </c>
      <c r="I54" s="23">
        <f>+[1]PP!I76</f>
        <v>348.2</v>
      </c>
      <c r="J54" s="23">
        <f>+[1]PP!J76</f>
        <v>340.4</v>
      </c>
      <c r="K54" s="23">
        <f>+[1]PP!K76</f>
        <v>342.5</v>
      </c>
      <c r="L54" s="23">
        <f>+[1]PP!L76</f>
        <v>304.3</v>
      </c>
      <c r="M54" s="23">
        <f>+[1]PP!M76</f>
        <v>342.4</v>
      </c>
      <c r="N54" s="23">
        <f>+[1]PP!N76</f>
        <v>370.8</v>
      </c>
      <c r="O54" s="23">
        <f>SUM(C54:N54)</f>
        <v>4349.9000000000005</v>
      </c>
      <c r="P54" s="23">
        <f>+[1]PP!P76</f>
        <v>379.2</v>
      </c>
      <c r="Q54" s="23">
        <f>+[1]PP!Q76</f>
        <v>499.6</v>
      </c>
      <c r="R54" s="23">
        <f>+[1]PP!R76</f>
        <v>435.7</v>
      </c>
      <c r="S54" s="23">
        <f>+[1]PP!S76</f>
        <v>487.8</v>
      </c>
      <c r="T54" s="23">
        <f>+[1]PP!T76</f>
        <v>403.4</v>
      </c>
      <c r="U54" s="23">
        <f>+[1]PP!U76</f>
        <v>390.7</v>
      </c>
      <c r="V54" s="23">
        <f>+[1]PP!V76</f>
        <v>404.7</v>
      </c>
      <c r="W54" s="23">
        <f>+[1]PP!W76</f>
        <v>400.1</v>
      </c>
      <c r="X54" s="23">
        <f>+[1]PP!X76</f>
        <v>382.3</v>
      </c>
      <c r="Y54" s="23">
        <f>+[1]PP!Y76</f>
        <v>361.7</v>
      </c>
      <c r="Z54" s="23">
        <f>+[1]PP!Z76</f>
        <v>382.3</v>
      </c>
      <c r="AA54" s="23">
        <f>+[1]PP!AA76</f>
        <v>435.1</v>
      </c>
      <c r="AB54" s="23">
        <f>SUM(P54:AA54)</f>
        <v>4962.6000000000004</v>
      </c>
      <c r="AC54" s="23">
        <f t="shared" si="1"/>
        <v>612.69999999999982</v>
      </c>
      <c r="AD54" s="23">
        <f t="shared" si="23"/>
        <v>14.085381273132711</v>
      </c>
    </row>
    <row r="55" spans="1:171" ht="18" customHeight="1">
      <c r="B55" s="29" t="s">
        <v>35</v>
      </c>
      <c r="C55" s="23">
        <f>+[1]PP!C78</f>
        <v>2.2000000000000002</v>
      </c>
      <c r="D55" s="23">
        <f>+[1]PP!D78</f>
        <v>2.7</v>
      </c>
      <c r="E55" s="23">
        <f>+[1]PP!E78</f>
        <v>3.3</v>
      </c>
      <c r="F55" s="23">
        <f>+[1]PP!F78</f>
        <v>2.4</v>
      </c>
      <c r="G55" s="23">
        <f>+[1]PP!G78</f>
        <v>2.9</v>
      </c>
      <c r="H55" s="23">
        <f>+[1]PP!H78</f>
        <v>2.9</v>
      </c>
      <c r="I55" s="23">
        <f>+[1]PP!I78</f>
        <v>3</v>
      </c>
      <c r="J55" s="23">
        <f>+[1]PP!J78</f>
        <v>3</v>
      </c>
      <c r="K55" s="23">
        <f>+[1]PP!K78</f>
        <v>2.9</v>
      </c>
      <c r="L55" s="23">
        <f>+[1]PP!L78</f>
        <v>2.8</v>
      </c>
      <c r="M55" s="23">
        <f>+[1]PP!M78</f>
        <v>2.9</v>
      </c>
      <c r="N55" s="23">
        <f>+[1]PP!N78</f>
        <v>2.4</v>
      </c>
      <c r="O55" s="23">
        <f>SUM(C55:N55)</f>
        <v>33.4</v>
      </c>
      <c r="P55" s="23">
        <f>+[1]PP!P78</f>
        <v>2.6</v>
      </c>
      <c r="Q55" s="23">
        <f>+[1]PP!Q78</f>
        <v>2.5</v>
      </c>
      <c r="R55" s="23">
        <f>+[1]PP!R78</f>
        <v>3.1</v>
      </c>
      <c r="S55" s="23">
        <f>+[1]PP!S78</f>
        <v>2.2999999999999998</v>
      </c>
      <c r="T55" s="23">
        <f>+[1]PP!T78</f>
        <v>2.6</v>
      </c>
      <c r="U55" s="23">
        <f>+[1]PP!U78</f>
        <v>2.5</v>
      </c>
      <c r="V55" s="23">
        <f>+[1]PP!V78</f>
        <v>2.5</v>
      </c>
      <c r="W55" s="23">
        <f>+[1]PP!W78</f>
        <v>2.4</v>
      </c>
      <c r="X55" s="23">
        <f>+[1]PP!X78</f>
        <v>2.5</v>
      </c>
      <c r="Y55" s="23">
        <f>+[1]PP!Y78</f>
        <v>2.6</v>
      </c>
      <c r="Z55" s="23">
        <f>+[1]PP!Z78</f>
        <v>2.4</v>
      </c>
      <c r="AA55" s="23">
        <f>+[1]PP!AA78</f>
        <v>2</v>
      </c>
      <c r="AB55" s="23">
        <f>SUM(P55:AA55)</f>
        <v>30</v>
      </c>
      <c r="AC55" s="23">
        <f t="shared" si="1"/>
        <v>-3.3999999999999986</v>
      </c>
      <c r="AD55" s="23">
        <f t="shared" si="23"/>
        <v>-10.179640718562871</v>
      </c>
    </row>
    <row r="56" spans="1:171" ht="18" customHeight="1">
      <c r="B56" s="36" t="s">
        <v>64</v>
      </c>
      <c r="C56" s="39">
        <v>3.3</v>
      </c>
      <c r="D56" s="39">
        <f>+[1]PP!D82</f>
        <v>3.8</v>
      </c>
      <c r="E56" s="39">
        <f>+[1]PP!E82</f>
        <v>5.6</v>
      </c>
      <c r="F56" s="39">
        <f>+[1]PP!F82</f>
        <v>3.6</v>
      </c>
      <c r="G56" s="39">
        <v>5.2</v>
      </c>
      <c r="H56" s="39">
        <v>4.9000000000000004</v>
      </c>
      <c r="I56" s="39">
        <v>4.5</v>
      </c>
      <c r="J56" s="39">
        <v>4.2</v>
      </c>
      <c r="K56" s="39">
        <v>4.5999999999999996</v>
      </c>
      <c r="L56" s="39">
        <v>4.8</v>
      </c>
      <c r="M56" s="39">
        <v>4.8</v>
      </c>
      <c r="N56" s="39">
        <v>3.9</v>
      </c>
      <c r="O56" s="39">
        <f>SUM(C56:N56)</f>
        <v>53.199999999999996</v>
      </c>
      <c r="P56" s="39">
        <v>3.8</v>
      </c>
      <c r="Q56" s="39">
        <v>4</v>
      </c>
      <c r="R56" s="39">
        <v>4.9000000000000004</v>
      </c>
      <c r="S56" s="39">
        <v>3.2</v>
      </c>
      <c r="T56" s="39">
        <v>4.8</v>
      </c>
      <c r="U56" s="39">
        <f>+[1]PP!U82</f>
        <v>3.7</v>
      </c>
      <c r="V56" s="39">
        <f>+[1]PP!V82</f>
        <v>4.3</v>
      </c>
      <c r="W56" s="39">
        <f>+[1]PP!W82</f>
        <v>3.9</v>
      </c>
      <c r="X56" s="39">
        <f>+[1]PP!X82</f>
        <v>3.6</v>
      </c>
      <c r="Y56" s="39">
        <f>+[1]PP!Y82</f>
        <v>4.5</v>
      </c>
      <c r="Z56" s="39">
        <f>+[1]PP!Z82</f>
        <v>3.4</v>
      </c>
      <c r="AA56" s="39">
        <v>3.3</v>
      </c>
      <c r="AB56" s="39">
        <f>SUM(P56:AA56)</f>
        <v>47.4</v>
      </c>
      <c r="AC56" s="39">
        <f t="shared" si="1"/>
        <v>-5.7999999999999972</v>
      </c>
      <c r="AD56" s="39">
        <f t="shared" si="23"/>
        <v>-10.90225563909774</v>
      </c>
    </row>
    <row r="57" spans="1:171" ht="18" customHeight="1">
      <c r="B57" s="40" t="s">
        <v>65</v>
      </c>
      <c r="C57" s="21">
        <f t="shared" ref="C57:AB57" si="24">+C58+C62+C63</f>
        <v>918.2</v>
      </c>
      <c r="D57" s="21">
        <f t="shared" si="24"/>
        <v>868.69999999999993</v>
      </c>
      <c r="E57" s="21">
        <f t="shared" si="24"/>
        <v>938.2</v>
      </c>
      <c r="F57" s="21">
        <f t="shared" si="24"/>
        <v>739.30000000000007</v>
      </c>
      <c r="G57" s="21">
        <f t="shared" si="24"/>
        <v>729.69999999999993</v>
      </c>
      <c r="H57" s="21">
        <f t="shared" si="24"/>
        <v>942.2</v>
      </c>
      <c r="I57" s="21">
        <f t="shared" si="24"/>
        <v>715.59999999999991</v>
      </c>
      <c r="J57" s="21">
        <f t="shared" si="24"/>
        <v>742.90000000000009</v>
      </c>
      <c r="K57" s="21">
        <f t="shared" si="24"/>
        <v>850.19999999999993</v>
      </c>
      <c r="L57" s="21">
        <f t="shared" si="24"/>
        <v>851.1</v>
      </c>
      <c r="M57" s="21">
        <f t="shared" si="24"/>
        <v>563.69999999999993</v>
      </c>
      <c r="N57" s="21">
        <f t="shared" si="24"/>
        <v>937.4</v>
      </c>
      <c r="O57" s="21">
        <f t="shared" si="24"/>
        <v>9797.1999999999989</v>
      </c>
      <c r="P57" s="21">
        <f t="shared" si="24"/>
        <v>757.5</v>
      </c>
      <c r="Q57" s="21">
        <f t="shared" si="24"/>
        <v>751.80000000000007</v>
      </c>
      <c r="R57" s="21">
        <f t="shared" si="24"/>
        <v>943.00000000000011</v>
      </c>
      <c r="S57" s="21">
        <f t="shared" si="24"/>
        <v>921.5</v>
      </c>
      <c r="T57" s="21">
        <f t="shared" si="24"/>
        <v>690.5</v>
      </c>
      <c r="U57" s="21">
        <f t="shared" si="24"/>
        <v>967.4</v>
      </c>
      <c r="V57" s="21">
        <f t="shared" si="24"/>
        <v>716.30000000000007</v>
      </c>
      <c r="W57" s="21">
        <f t="shared" si="24"/>
        <v>927.1</v>
      </c>
      <c r="X57" s="21">
        <f t="shared" si="24"/>
        <v>800.6</v>
      </c>
      <c r="Y57" s="21">
        <f t="shared" si="24"/>
        <v>811.1</v>
      </c>
      <c r="Z57" s="21">
        <f t="shared" si="24"/>
        <v>1260</v>
      </c>
      <c r="AA57" s="21">
        <f t="shared" si="24"/>
        <v>4328.5</v>
      </c>
      <c r="AB57" s="21">
        <f t="shared" si="24"/>
        <v>13875.3</v>
      </c>
      <c r="AC57" s="21">
        <f t="shared" si="1"/>
        <v>4078.1000000000004</v>
      </c>
      <c r="AD57" s="21">
        <f t="shared" si="23"/>
        <v>41.625158208467731</v>
      </c>
    </row>
    <row r="58" spans="1:171" s="41" customFormat="1" ht="18" customHeight="1">
      <c r="B58" s="40" t="s">
        <v>66</v>
      </c>
      <c r="C58" s="21">
        <f t="shared" ref="C58:AB58" si="25">+C59</f>
        <v>207.2</v>
      </c>
      <c r="D58" s="21">
        <f t="shared" si="25"/>
        <v>0</v>
      </c>
      <c r="E58" s="21">
        <f t="shared" si="25"/>
        <v>0</v>
      </c>
      <c r="F58" s="21">
        <f t="shared" si="25"/>
        <v>0</v>
      </c>
      <c r="G58" s="21">
        <f t="shared" si="25"/>
        <v>0</v>
      </c>
      <c r="H58" s="21">
        <f t="shared" si="25"/>
        <v>0</v>
      </c>
      <c r="I58" s="21">
        <f t="shared" si="25"/>
        <v>0</v>
      </c>
      <c r="J58" s="21">
        <f t="shared" si="25"/>
        <v>0</v>
      </c>
      <c r="K58" s="21">
        <f t="shared" si="25"/>
        <v>0</v>
      </c>
      <c r="L58" s="21">
        <f t="shared" si="25"/>
        <v>0</v>
      </c>
      <c r="M58" s="21">
        <f t="shared" si="25"/>
        <v>0</v>
      </c>
      <c r="N58" s="21">
        <f t="shared" si="25"/>
        <v>0</v>
      </c>
      <c r="O58" s="21">
        <f t="shared" si="25"/>
        <v>207.2</v>
      </c>
      <c r="P58" s="21">
        <f t="shared" si="25"/>
        <v>0</v>
      </c>
      <c r="Q58" s="21">
        <f t="shared" si="25"/>
        <v>0.1</v>
      </c>
      <c r="R58" s="21">
        <f t="shared" si="25"/>
        <v>0</v>
      </c>
      <c r="S58" s="21">
        <f t="shared" si="25"/>
        <v>0</v>
      </c>
      <c r="T58" s="21">
        <f t="shared" si="25"/>
        <v>0.7</v>
      </c>
      <c r="U58" s="21">
        <f t="shared" si="25"/>
        <v>0</v>
      </c>
      <c r="V58" s="21">
        <f t="shared" si="25"/>
        <v>0</v>
      </c>
      <c r="W58" s="21">
        <f t="shared" si="25"/>
        <v>0</v>
      </c>
      <c r="X58" s="21">
        <f t="shared" si="25"/>
        <v>0</v>
      </c>
      <c r="Y58" s="21">
        <f t="shared" si="25"/>
        <v>0</v>
      </c>
      <c r="Z58" s="21">
        <f t="shared" si="25"/>
        <v>0</v>
      </c>
      <c r="AA58" s="21">
        <f t="shared" si="25"/>
        <v>0</v>
      </c>
      <c r="AB58" s="21">
        <f t="shared" si="25"/>
        <v>0.8</v>
      </c>
      <c r="AC58" s="21">
        <f t="shared" si="1"/>
        <v>-206.39999999999998</v>
      </c>
      <c r="AD58" s="21">
        <f t="shared" si="23"/>
        <v>-99.613899613899605</v>
      </c>
    </row>
    <row r="59" spans="1:171" ht="18" customHeight="1">
      <c r="B59" s="36" t="s">
        <v>67</v>
      </c>
      <c r="C59" s="21">
        <f>+C60+C61</f>
        <v>207.2</v>
      </c>
      <c r="D59" s="21">
        <f t="shared" ref="D59:AB59" si="26">+D60+D61</f>
        <v>0</v>
      </c>
      <c r="E59" s="21">
        <f t="shared" si="26"/>
        <v>0</v>
      </c>
      <c r="F59" s="21">
        <f t="shared" si="26"/>
        <v>0</v>
      </c>
      <c r="G59" s="21">
        <f t="shared" si="26"/>
        <v>0</v>
      </c>
      <c r="H59" s="21">
        <f t="shared" si="26"/>
        <v>0</v>
      </c>
      <c r="I59" s="21">
        <f t="shared" si="26"/>
        <v>0</v>
      </c>
      <c r="J59" s="21">
        <f t="shared" si="26"/>
        <v>0</v>
      </c>
      <c r="K59" s="21">
        <f t="shared" si="26"/>
        <v>0</v>
      </c>
      <c r="L59" s="21">
        <f t="shared" si="26"/>
        <v>0</v>
      </c>
      <c r="M59" s="21">
        <f t="shared" si="26"/>
        <v>0</v>
      </c>
      <c r="N59" s="21">
        <f t="shared" si="26"/>
        <v>0</v>
      </c>
      <c r="O59" s="21">
        <f t="shared" si="26"/>
        <v>207.2</v>
      </c>
      <c r="P59" s="21">
        <f t="shared" si="26"/>
        <v>0</v>
      </c>
      <c r="Q59" s="21">
        <f t="shared" si="26"/>
        <v>0.1</v>
      </c>
      <c r="R59" s="21">
        <f t="shared" si="26"/>
        <v>0</v>
      </c>
      <c r="S59" s="21">
        <f t="shared" si="26"/>
        <v>0</v>
      </c>
      <c r="T59" s="21">
        <f t="shared" si="26"/>
        <v>0.7</v>
      </c>
      <c r="U59" s="21">
        <f t="shared" si="26"/>
        <v>0</v>
      </c>
      <c r="V59" s="21">
        <f t="shared" si="26"/>
        <v>0</v>
      </c>
      <c r="W59" s="21">
        <f t="shared" si="26"/>
        <v>0</v>
      </c>
      <c r="X59" s="21">
        <f t="shared" si="26"/>
        <v>0</v>
      </c>
      <c r="Y59" s="21">
        <f t="shared" si="26"/>
        <v>0</v>
      </c>
      <c r="Z59" s="21">
        <f t="shared" si="26"/>
        <v>0</v>
      </c>
      <c r="AA59" s="21">
        <f t="shared" si="26"/>
        <v>0</v>
      </c>
      <c r="AB59" s="21">
        <f t="shared" si="26"/>
        <v>0.8</v>
      </c>
      <c r="AC59" s="21">
        <f t="shared" si="1"/>
        <v>-206.39999999999998</v>
      </c>
      <c r="AD59" s="21">
        <f t="shared" si="23"/>
        <v>-99.613899613899605</v>
      </c>
    </row>
    <row r="60" spans="1:171" s="42" customFormat="1" ht="18" customHeight="1">
      <c r="B60" s="29" t="s">
        <v>68</v>
      </c>
      <c r="C60" s="23">
        <v>207.1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f>SUM(C60:N60)</f>
        <v>207.1</v>
      </c>
      <c r="P60" s="23">
        <v>0</v>
      </c>
      <c r="Q60" s="23">
        <v>0</v>
      </c>
      <c r="R60" s="23">
        <v>0</v>
      </c>
      <c r="S60" s="23">
        <v>0</v>
      </c>
      <c r="T60" s="23">
        <v>0.4</v>
      </c>
      <c r="U60" s="23">
        <v>0</v>
      </c>
      <c r="V60" s="23">
        <v>0</v>
      </c>
      <c r="W60" s="23">
        <v>0</v>
      </c>
      <c r="X60" s="23">
        <v>0</v>
      </c>
      <c r="Y60" s="23">
        <v>0</v>
      </c>
      <c r="Z60" s="23">
        <v>0</v>
      </c>
      <c r="AA60" s="23">
        <v>0</v>
      </c>
      <c r="AB60" s="23">
        <f>SUM(P60:AA60)</f>
        <v>0.4</v>
      </c>
      <c r="AC60" s="23">
        <f t="shared" si="1"/>
        <v>-206.7</v>
      </c>
      <c r="AD60" s="23">
        <f t="shared" si="23"/>
        <v>-99.806856591018828</v>
      </c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  <c r="EA60" s="43"/>
      <c r="EB60" s="43"/>
      <c r="EC60" s="43"/>
      <c r="ED60" s="43"/>
      <c r="EE60" s="43"/>
      <c r="EF60" s="43"/>
      <c r="EG60" s="43"/>
      <c r="EH60" s="43"/>
      <c r="EI60" s="43"/>
      <c r="EJ60" s="43"/>
      <c r="EK60" s="43"/>
      <c r="EL60" s="43"/>
      <c r="EM60" s="43"/>
      <c r="EN60" s="43"/>
      <c r="EO60" s="43"/>
      <c r="EP60" s="43"/>
      <c r="EQ60" s="43"/>
      <c r="ER60" s="43"/>
      <c r="ES60" s="43"/>
      <c r="ET60" s="43"/>
      <c r="EU60" s="43"/>
      <c r="EV60" s="43"/>
      <c r="EW60" s="43"/>
      <c r="EX60" s="43"/>
      <c r="EY60" s="43"/>
      <c r="EZ60" s="43"/>
      <c r="FA60" s="43"/>
      <c r="FB60" s="43"/>
      <c r="FC60" s="43"/>
      <c r="FD60" s="43"/>
      <c r="FE60" s="43"/>
      <c r="FF60" s="43"/>
      <c r="FG60" s="43"/>
      <c r="FH60" s="43"/>
      <c r="FI60" s="43"/>
      <c r="FJ60" s="43"/>
      <c r="FK60" s="43"/>
      <c r="FL60" s="43"/>
      <c r="FM60" s="43"/>
      <c r="FN60" s="43"/>
      <c r="FO60" s="43"/>
    </row>
    <row r="61" spans="1:171" ht="18" customHeight="1">
      <c r="B61" s="29" t="s">
        <v>35</v>
      </c>
      <c r="C61" s="23">
        <v>0.1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f>SUM(C61:N61)</f>
        <v>0.1</v>
      </c>
      <c r="P61" s="23">
        <v>0</v>
      </c>
      <c r="Q61" s="23">
        <v>0.1</v>
      </c>
      <c r="R61" s="23">
        <v>0</v>
      </c>
      <c r="S61" s="23">
        <v>0</v>
      </c>
      <c r="T61" s="23">
        <v>0.3</v>
      </c>
      <c r="U61" s="23">
        <v>0</v>
      </c>
      <c r="V61" s="23">
        <v>0</v>
      </c>
      <c r="W61" s="23">
        <v>0</v>
      </c>
      <c r="X61" s="23">
        <v>0</v>
      </c>
      <c r="Y61" s="23">
        <v>0</v>
      </c>
      <c r="Z61" s="23">
        <v>0</v>
      </c>
      <c r="AA61" s="23">
        <v>0</v>
      </c>
      <c r="AB61" s="23">
        <f>SUM(P61:AA61)</f>
        <v>0.4</v>
      </c>
      <c r="AC61" s="23">
        <f t="shared" si="1"/>
        <v>0.30000000000000004</v>
      </c>
      <c r="AD61" s="23">
        <f t="shared" si="23"/>
        <v>300.00000000000006</v>
      </c>
    </row>
    <row r="62" spans="1:171" ht="18" customHeight="1">
      <c r="B62" s="36" t="s">
        <v>69</v>
      </c>
      <c r="C62" s="21">
        <v>14.9</v>
      </c>
      <c r="D62" s="21">
        <v>70.8</v>
      </c>
      <c r="E62" s="21">
        <v>25</v>
      </c>
      <c r="F62" s="21">
        <v>26.1</v>
      </c>
      <c r="G62" s="21">
        <v>20.5</v>
      </c>
      <c r="H62" s="21">
        <v>25.7</v>
      </c>
      <c r="I62" s="21">
        <v>13.8</v>
      </c>
      <c r="J62" s="21">
        <v>18.2</v>
      </c>
      <c r="K62" s="21">
        <v>13.5</v>
      </c>
      <c r="L62" s="21">
        <v>17.3</v>
      </c>
      <c r="M62" s="21">
        <v>10.8</v>
      </c>
      <c r="N62" s="21">
        <v>16.5</v>
      </c>
      <c r="O62" s="21">
        <f>SUM(C62:N62)</f>
        <v>273.10000000000002</v>
      </c>
      <c r="P62" s="21">
        <v>7.1</v>
      </c>
      <c r="Q62" s="21">
        <v>9.6</v>
      </c>
      <c r="R62" s="21">
        <v>24.2</v>
      </c>
      <c r="S62" s="21">
        <v>24</v>
      </c>
      <c r="T62" s="21">
        <v>20.9</v>
      </c>
      <c r="U62" s="21">
        <v>16.100000000000001</v>
      </c>
      <c r="V62" s="21">
        <v>20.6</v>
      </c>
      <c r="W62" s="21">
        <v>41.3</v>
      </c>
      <c r="X62" s="21">
        <v>35.9</v>
      </c>
      <c r="Y62" s="21">
        <v>54.7</v>
      </c>
      <c r="Z62" s="21">
        <v>65.7</v>
      </c>
      <c r="AA62" s="21">
        <v>161.9</v>
      </c>
      <c r="AB62" s="21">
        <f>SUM(P62:AA62)</f>
        <v>482</v>
      </c>
      <c r="AC62" s="21">
        <f t="shared" si="1"/>
        <v>208.89999999999998</v>
      </c>
      <c r="AD62" s="21">
        <f t="shared" si="23"/>
        <v>76.492127425851322</v>
      </c>
    </row>
    <row r="63" spans="1:171" ht="18" customHeight="1">
      <c r="B63" s="36" t="s">
        <v>70</v>
      </c>
      <c r="C63" s="21">
        <v>696.1</v>
      </c>
      <c r="D63" s="21">
        <f>+[1]PP!D92</f>
        <v>797.9</v>
      </c>
      <c r="E63" s="21">
        <f>+[1]PP!E92</f>
        <v>913.2</v>
      </c>
      <c r="F63" s="21">
        <f>+[1]PP!F92</f>
        <v>713.2</v>
      </c>
      <c r="G63" s="21">
        <f>+[1]PP!G92</f>
        <v>709.19999999999993</v>
      </c>
      <c r="H63" s="21">
        <v>916.5</v>
      </c>
      <c r="I63" s="21">
        <v>701.8</v>
      </c>
      <c r="J63" s="21">
        <v>724.7</v>
      </c>
      <c r="K63" s="21">
        <v>836.69999999999993</v>
      </c>
      <c r="L63" s="21">
        <v>833.80000000000007</v>
      </c>
      <c r="M63" s="21">
        <v>552.9</v>
      </c>
      <c r="N63" s="21">
        <v>920.9</v>
      </c>
      <c r="O63" s="21">
        <f>SUM(C63:N63)</f>
        <v>9316.9</v>
      </c>
      <c r="P63" s="21">
        <f>+[1]PP!P92</f>
        <v>750.4</v>
      </c>
      <c r="Q63" s="21">
        <f>+[1]PP!Q92-[1]PP!Q94</f>
        <v>742.1</v>
      </c>
      <c r="R63" s="21">
        <f>+[1]PP!R92</f>
        <v>918.80000000000007</v>
      </c>
      <c r="S63" s="21">
        <f>+[1]PP!S92</f>
        <v>897.5</v>
      </c>
      <c r="T63" s="21">
        <f>+[1]PP!T92</f>
        <v>668.9</v>
      </c>
      <c r="U63" s="21">
        <f>+[1]PP!U92</f>
        <v>951.3</v>
      </c>
      <c r="V63" s="21">
        <f>+[1]PP!V92</f>
        <v>695.7</v>
      </c>
      <c r="W63" s="21">
        <f>+[1]PP!W92</f>
        <v>885.80000000000007</v>
      </c>
      <c r="X63" s="21">
        <f>+[1]PP!X92</f>
        <v>764.7</v>
      </c>
      <c r="Y63" s="21">
        <f>+[1]PP!Y92</f>
        <v>756.4</v>
      </c>
      <c r="Z63" s="21">
        <f>+[1]PP!Z92</f>
        <v>1194.3</v>
      </c>
      <c r="AA63" s="21">
        <f>+[1]PP!AA92</f>
        <v>4166.6000000000004</v>
      </c>
      <c r="AB63" s="21">
        <f>SUM(P63:AA63)</f>
        <v>13392.5</v>
      </c>
      <c r="AC63" s="21">
        <f t="shared" si="1"/>
        <v>4075.6000000000004</v>
      </c>
      <c r="AD63" s="21">
        <f t="shared" si="23"/>
        <v>43.744163831317287</v>
      </c>
    </row>
    <row r="64" spans="1:171" ht="18" customHeight="1">
      <c r="B64" s="32" t="s">
        <v>71</v>
      </c>
      <c r="C64" s="23">
        <v>693.1</v>
      </c>
      <c r="D64" s="23">
        <f>+[1]PP!D93</f>
        <v>785.9</v>
      </c>
      <c r="E64" s="23">
        <f>+[1]PP!E93</f>
        <v>908.1</v>
      </c>
      <c r="F64" s="23">
        <f>+[1]PP!F93</f>
        <v>705.1</v>
      </c>
      <c r="G64" s="23">
        <f>+[1]PP!G93</f>
        <v>701.8</v>
      </c>
      <c r="H64" s="23">
        <f>+[1]PP!H93</f>
        <v>912.2</v>
      </c>
      <c r="I64" s="23">
        <f>+[1]PP!I93</f>
        <v>695.3</v>
      </c>
      <c r="J64" s="23">
        <f>+[1]PP!J93</f>
        <v>712.9</v>
      </c>
      <c r="K64" s="23">
        <f>+[1]PP!K93</f>
        <v>832.9</v>
      </c>
      <c r="L64" s="23">
        <f>+[1]PP!L93</f>
        <v>828.2</v>
      </c>
      <c r="M64" s="23">
        <f>+[1]PP!M93</f>
        <v>548.79999999999995</v>
      </c>
      <c r="N64" s="23">
        <f>+[1]PP!N93</f>
        <v>914.9</v>
      </c>
      <c r="O64" s="23">
        <f>SUM(C64:N64)</f>
        <v>9239.1999999999989</v>
      </c>
      <c r="P64" s="23">
        <f>+[1]PP!P93</f>
        <v>745.1</v>
      </c>
      <c r="Q64" s="23">
        <f>+[1]PP!Q93</f>
        <v>737.5</v>
      </c>
      <c r="R64" s="23">
        <f>+[1]PP!R93</f>
        <v>913.2</v>
      </c>
      <c r="S64" s="23">
        <f>+[1]PP!S93</f>
        <v>726.3</v>
      </c>
      <c r="T64" s="23">
        <f>+[1]PP!T93</f>
        <v>661.8</v>
      </c>
      <c r="U64" s="23">
        <f>+[1]PP!U93</f>
        <v>946.5</v>
      </c>
      <c r="V64" s="23">
        <f>+[1]PP!V93</f>
        <v>691.5</v>
      </c>
      <c r="W64" s="23">
        <f>+[1]PP!W93</f>
        <v>881.6</v>
      </c>
      <c r="X64" s="23">
        <f>+[1]PP!X93</f>
        <v>760.5</v>
      </c>
      <c r="Y64" s="23">
        <f>+[1]PP!Y93</f>
        <v>753.8</v>
      </c>
      <c r="Z64" s="23">
        <f>+[1]PP!Z93</f>
        <v>879.9</v>
      </c>
      <c r="AA64" s="23">
        <f>+[1]PP!AA93</f>
        <v>829.7</v>
      </c>
      <c r="AB64" s="23">
        <f>SUM(P64:AA64)</f>
        <v>9527.4000000000015</v>
      </c>
      <c r="AC64" s="23">
        <f t="shared" si="1"/>
        <v>288.20000000000255</v>
      </c>
      <c r="AD64" s="23">
        <f t="shared" si="23"/>
        <v>3.1193176898433044</v>
      </c>
    </row>
    <row r="65" spans="2:32" ht="18" customHeight="1" thickBot="1">
      <c r="B65" s="44" t="s">
        <v>72</v>
      </c>
      <c r="C65" s="45">
        <f>+C9</f>
        <v>57187.899999999987</v>
      </c>
      <c r="D65" s="45">
        <f t="shared" ref="D65:AB65" si="27">+D9</f>
        <v>45286.1</v>
      </c>
      <c r="E65" s="45">
        <f t="shared" si="27"/>
        <v>49563.899999999994</v>
      </c>
      <c r="F65" s="45">
        <f t="shared" si="27"/>
        <v>68198.900000000009</v>
      </c>
      <c r="G65" s="45">
        <f t="shared" si="27"/>
        <v>62484.1</v>
      </c>
      <c r="H65" s="45">
        <f t="shared" si="27"/>
        <v>52766.7</v>
      </c>
      <c r="I65" s="45">
        <f t="shared" si="27"/>
        <v>54421.4</v>
      </c>
      <c r="J65" s="45">
        <f t="shared" si="27"/>
        <v>49882.7</v>
      </c>
      <c r="K65" s="45">
        <f t="shared" si="27"/>
        <v>54245.999999999993</v>
      </c>
      <c r="L65" s="45">
        <f t="shared" si="27"/>
        <v>54314</v>
      </c>
      <c r="M65" s="45">
        <f t="shared" si="27"/>
        <v>50125.2</v>
      </c>
      <c r="N65" s="45">
        <f t="shared" si="27"/>
        <v>58342.700000000004</v>
      </c>
      <c r="O65" s="45">
        <f t="shared" si="27"/>
        <v>656819.6</v>
      </c>
      <c r="P65" s="45">
        <f t="shared" si="27"/>
        <v>65716.5</v>
      </c>
      <c r="Q65" s="45">
        <f t="shared" si="27"/>
        <v>52816.4</v>
      </c>
      <c r="R65" s="45">
        <f t="shared" si="27"/>
        <v>60596.4</v>
      </c>
      <c r="S65" s="45">
        <f t="shared" si="27"/>
        <v>74290.8</v>
      </c>
      <c r="T65" s="45">
        <f t="shared" si="27"/>
        <v>68628.2</v>
      </c>
      <c r="U65" s="45">
        <f t="shared" si="27"/>
        <v>70971.899999999994</v>
      </c>
      <c r="V65" s="45">
        <f t="shared" si="27"/>
        <v>72338.900000000009</v>
      </c>
      <c r="W65" s="45">
        <f t="shared" si="27"/>
        <v>57335.1</v>
      </c>
      <c r="X65" s="45">
        <f t="shared" si="27"/>
        <v>58946.899999999994</v>
      </c>
      <c r="Y65" s="45">
        <f t="shared" si="27"/>
        <v>59238.499999999993</v>
      </c>
      <c r="Z65" s="45">
        <f t="shared" si="27"/>
        <v>61006.100000000006</v>
      </c>
      <c r="AA65" s="45">
        <f t="shared" si="27"/>
        <v>65022.299999999988</v>
      </c>
      <c r="AB65" s="45">
        <f t="shared" si="27"/>
        <v>766908.00000000012</v>
      </c>
      <c r="AC65" s="45">
        <f t="shared" si="1"/>
        <v>110088.40000000014</v>
      </c>
      <c r="AD65" s="45">
        <f t="shared" si="23"/>
        <v>16.760827478351764</v>
      </c>
    </row>
    <row r="66" spans="2:32" ht="18" customHeight="1" thickTop="1">
      <c r="B66" s="46" t="s">
        <v>73</v>
      </c>
      <c r="C66" s="47">
        <f>SUM(C67:C70)</f>
        <v>360.3</v>
      </c>
      <c r="D66" s="47">
        <f t="shared" ref="D66:AB66" si="28">SUM(D67:D70)</f>
        <v>328.49999999999994</v>
      </c>
      <c r="E66" s="47">
        <f t="shared" si="28"/>
        <v>449.79999999999995</v>
      </c>
      <c r="F66" s="47">
        <f t="shared" si="28"/>
        <v>940.90000000000009</v>
      </c>
      <c r="G66" s="47">
        <f t="shared" si="28"/>
        <v>1327.1999999999998</v>
      </c>
      <c r="H66" s="47">
        <f t="shared" si="28"/>
        <v>497.3</v>
      </c>
      <c r="I66" s="47">
        <f t="shared" si="28"/>
        <v>482.8</v>
      </c>
      <c r="J66" s="47">
        <f t="shared" si="28"/>
        <v>379.29999999999995</v>
      </c>
      <c r="K66" s="47">
        <f t="shared" si="28"/>
        <v>434</v>
      </c>
      <c r="L66" s="47">
        <f t="shared" si="28"/>
        <v>483.2</v>
      </c>
      <c r="M66" s="47">
        <f t="shared" si="28"/>
        <v>346.40000000000003</v>
      </c>
      <c r="N66" s="47">
        <f t="shared" si="28"/>
        <v>445.49999999999994</v>
      </c>
      <c r="O66" s="47">
        <f t="shared" si="28"/>
        <v>6475.2000000000007</v>
      </c>
      <c r="P66" s="47">
        <f t="shared" si="28"/>
        <v>381.4</v>
      </c>
      <c r="Q66" s="47">
        <f t="shared" si="28"/>
        <v>349.5</v>
      </c>
      <c r="R66" s="47">
        <f t="shared" si="28"/>
        <v>460.1</v>
      </c>
      <c r="S66" s="47">
        <f t="shared" si="28"/>
        <v>1209.2999999999997</v>
      </c>
      <c r="T66" s="47">
        <f t="shared" si="28"/>
        <v>1462</v>
      </c>
      <c r="U66" s="47">
        <f t="shared" si="28"/>
        <v>466.20000000000005</v>
      </c>
      <c r="V66" s="47">
        <f t="shared" si="28"/>
        <v>490.30000000000007</v>
      </c>
      <c r="W66" s="47">
        <f t="shared" si="28"/>
        <v>444.2</v>
      </c>
      <c r="X66" s="47">
        <f t="shared" si="28"/>
        <v>364.3</v>
      </c>
      <c r="Y66" s="47">
        <f t="shared" si="28"/>
        <v>453.40000000000003</v>
      </c>
      <c r="Z66" s="47">
        <f t="shared" si="28"/>
        <v>107.3</v>
      </c>
      <c r="AA66" s="47">
        <f t="shared" si="28"/>
        <v>26.9</v>
      </c>
      <c r="AB66" s="47">
        <f t="shared" si="28"/>
        <v>6214.9000000000005</v>
      </c>
      <c r="AC66" s="47">
        <f t="shared" si="1"/>
        <v>-260.30000000000018</v>
      </c>
      <c r="AD66" s="47">
        <f t="shared" si="23"/>
        <v>-4.0199530516431947</v>
      </c>
    </row>
    <row r="67" spans="2:32" ht="18" customHeight="1">
      <c r="B67" s="48" t="s">
        <v>74</v>
      </c>
      <c r="C67" s="49">
        <v>22.7</v>
      </c>
      <c r="D67" s="49">
        <v>11.1</v>
      </c>
      <c r="E67" s="49">
        <v>14.7</v>
      </c>
      <c r="F67" s="49">
        <v>9.1999999999999993</v>
      </c>
      <c r="G67" s="49">
        <v>27.3</v>
      </c>
      <c r="H67" s="49">
        <v>22.1</v>
      </c>
      <c r="I67" s="49">
        <v>26.1</v>
      </c>
      <c r="J67" s="49">
        <v>22.3</v>
      </c>
      <c r="K67" s="49">
        <v>14.6</v>
      </c>
      <c r="L67" s="49">
        <v>25.5</v>
      </c>
      <c r="M67" s="49">
        <v>29.6</v>
      </c>
      <c r="N67" s="49">
        <v>28.9</v>
      </c>
      <c r="O67" s="49">
        <f>SUM(C67:N67)</f>
        <v>254.1</v>
      </c>
      <c r="P67" s="49">
        <v>8.6</v>
      </c>
      <c r="Q67" s="49">
        <v>7.6</v>
      </c>
      <c r="R67" s="49">
        <v>8.8000000000000007</v>
      </c>
      <c r="S67" s="49">
        <v>7.9</v>
      </c>
      <c r="T67" s="49">
        <v>62.8</v>
      </c>
      <c r="U67" s="49">
        <v>22.3</v>
      </c>
      <c r="V67" s="49">
        <v>29.8</v>
      </c>
      <c r="W67" s="49">
        <v>19.7</v>
      </c>
      <c r="X67" s="49">
        <v>12.3</v>
      </c>
      <c r="Y67" s="49">
        <v>33.9</v>
      </c>
      <c r="Z67" s="49">
        <v>9.1999999999999993</v>
      </c>
      <c r="AA67" s="49">
        <v>11.1</v>
      </c>
      <c r="AB67" s="49">
        <f>SUM(P67:AA67)</f>
        <v>233.99999999999997</v>
      </c>
      <c r="AC67" s="49">
        <f t="shared" si="1"/>
        <v>-20.100000000000023</v>
      </c>
      <c r="AD67" s="49">
        <f t="shared" si="23"/>
        <v>-7.9102715466351921</v>
      </c>
    </row>
    <row r="68" spans="2:32" ht="18" customHeight="1">
      <c r="B68" s="48" t="s">
        <v>75</v>
      </c>
      <c r="C68" s="49">
        <v>49</v>
      </c>
      <c r="D68" s="49">
        <v>14.6</v>
      </c>
      <c r="E68" s="49">
        <v>41.9</v>
      </c>
      <c r="F68" s="49">
        <v>627.5</v>
      </c>
      <c r="G68" s="49">
        <v>964</v>
      </c>
      <c r="H68" s="49">
        <v>88.4</v>
      </c>
      <c r="I68" s="49">
        <v>129.1</v>
      </c>
      <c r="J68" s="49">
        <v>32.6</v>
      </c>
      <c r="K68" s="49">
        <v>19.899999999999999</v>
      </c>
      <c r="L68" s="49">
        <v>89</v>
      </c>
      <c r="M68" s="49">
        <v>16.399999999999999</v>
      </c>
      <c r="N68" s="49">
        <v>12.5</v>
      </c>
      <c r="O68" s="49">
        <f>SUM(C68:N68)</f>
        <v>2084.9</v>
      </c>
      <c r="P68" s="49">
        <f>+[1]PP!P132</f>
        <v>63.5</v>
      </c>
      <c r="Q68" s="49">
        <f>+[1]PP!Q132</f>
        <v>21.2</v>
      </c>
      <c r="R68" s="49">
        <f>+[1]PP!R132</f>
        <v>45</v>
      </c>
      <c r="S68" s="49">
        <f>+[1]PP!S132</f>
        <v>883.8</v>
      </c>
      <c r="T68" s="49">
        <f>+[1]PP!T132</f>
        <v>1053.8</v>
      </c>
      <c r="U68" s="49">
        <f>+[1]PP!U132</f>
        <v>66.8</v>
      </c>
      <c r="V68" s="49">
        <f>+[1]PP!V132</f>
        <v>128.9</v>
      </c>
      <c r="W68" s="49">
        <f>+[1]PP!W132</f>
        <v>25.1</v>
      </c>
      <c r="X68" s="49">
        <f>+[1]PP!X132</f>
        <v>22.3</v>
      </c>
      <c r="Y68" s="49">
        <f>+[1]PP!Y132</f>
        <v>96.6</v>
      </c>
      <c r="Z68" s="49">
        <f>+[1]PP!Z132</f>
        <v>19.899999999999999</v>
      </c>
      <c r="AA68" s="49">
        <f>+[1]PP!AA132</f>
        <v>15.9</v>
      </c>
      <c r="AB68" s="49">
        <f>SUM(P68:AA68)</f>
        <v>2442.8000000000006</v>
      </c>
      <c r="AC68" s="49">
        <f t="shared" si="1"/>
        <v>357.90000000000055</v>
      </c>
      <c r="AD68" s="49">
        <f t="shared" si="23"/>
        <v>17.166290949206221</v>
      </c>
    </row>
    <row r="69" spans="2:32" ht="15.75" customHeight="1">
      <c r="B69" s="48" t="s">
        <v>76</v>
      </c>
      <c r="C69" s="50">
        <f>+[1]PP!C133</f>
        <v>288.60000000000002</v>
      </c>
      <c r="D69" s="50">
        <f>+[1]PP!D133</f>
        <v>302.39999999999998</v>
      </c>
      <c r="E69" s="50">
        <f>+[1]PP!E133</f>
        <v>393.2</v>
      </c>
      <c r="F69" s="50">
        <f>+[1]PP!F133</f>
        <v>304.2</v>
      </c>
      <c r="G69" s="50">
        <f>+[1]PP!G133</f>
        <v>335.9</v>
      </c>
      <c r="H69" s="50">
        <f>+[1]PP!H133</f>
        <v>386.8</v>
      </c>
      <c r="I69" s="50">
        <f>+[1]PP!I133</f>
        <v>327.5</v>
      </c>
      <c r="J69" s="50">
        <f>+[1]PP!J133</f>
        <v>324.39999999999998</v>
      </c>
      <c r="K69" s="50">
        <f>+[1]PP!K133</f>
        <v>399.5</v>
      </c>
      <c r="L69" s="50">
        <f>+[1]PP!L133</f>
        <v>368.7</v>
      </c>
      <c r="M69" s="50">
        <f>+[1]PP!M133</f>
        <v>300.3</v>
      </c>
      <c r="N69" s="50">
        <f>+[1]PP!N133</f>
        <v>404.2</v>
      </c>
      <c r="O69" s="50">
        <f>SUM(C69:N69)</f>
        <v>4135.7000000000007</v>
      </c>
      <c r="P69" s="50">
        <f>+[1]PP!P133</f>
        <v>309.3</v>
      </c>
      <c r="Q69" s="50">
        <f>+[1]PP!Q133</f>
        <v>320.7</v>
      </c>
      <c r="R69" s="50">
        <f>+[1]PP!R133</f>
        <v>406.3</v>
      </c>
      <c r="S69" s="50">
        <f>+[1]PP!S133</f>
        <v>317.5</v>
      </c>
      <c r="T69" s="50">
        <f>+[1]PP!T133</f>
        <v>345.4</v>
      </c>
      <c r="U69" s="50">
        <f>+[1]PP!U133</f>
        <v>377.1</v>
      </c>
      <c r="V69" s="50">
        <v>331.6</v>
      </c>
      <c r="W69" s="50">
        <v>399.4</v>
      </c>
      <c r="X69" s="50">
        <v>329.7</v>
      </c>
      <c r="Y69" s="50">
        <v>322.8</v>
      </c>
      <c r="Z69" s="50">
        <v>78.2</v>
      </c>
      <c r="AA69" s="50">
        <v>0</v>
      </c>
      <c r="AB69" s="51">
        <f>SUM(P69:AA69)</f>
        <v>3537.9999999999995</v>
      </c>
      <c r="AC69" s="50">
        <f t="shared" si="1"/>
        <v>-597.70000000000118</v>
      </c>
      <c r="AD69" s="50">
        <f>+AC69/O69*100</f>
        <v>-14.452208815919942</v>
      </c>
    </row>
    <row r="70" spans="2:32" ht="18.75" customHeight="1" thickBot="1">
      <c r="B70" s="52" t="s">
        <v>77</v>
      </c>
      <c r="C70" s="49">
        <v>0</v>
      </c>
      <c r="D70" s="49">
        <v>0.4</v>
      </c>
      <c r="E70" s="49">
        <v>0</v>
      </c>
      <c r="F70" s="49">
        <v>0</v>
      </c>
      <c r="G70" s="49">
        <v>0</v>
      </c>
      <c r="H70" s="49">
        <v>0</v>
      </c>
      <c r="I70" s="49">
        <v>0.1</v>
      </c>
      <c r="J70" s="49">
        <v>0</v>
      </c>
      <c r="K70" s="49">
        <v>0</v>
      </c>
      <c r="L70" s="49">
        <v>0</v>
      </c>
      <c r="M70" s="49">
        <v>0.1</v>
      </c>
      <c r="N70" s="49">
        <v>-0.1</v>
      </c>
      <c r="O70" s="49">
        <f>SUM(C70:N70)</f>
        <v>0.5</v>
      </c>
      <c r="P70" s="49">
        <v>0</v>
      </c>
      <c r="Q70" s="49">
        <v>0</v>
      </c>
      <c r="R70" s="49">
        <f>+[1]PP!R134</f>
        <v>0</v>
      </c>
      <c r="S70" s="49">
        <f>+[1]PP!S134</f>
        <v>0.1</v>
      </c>
      <c r="T70" s="49">
        <v>0</v>
      </c>
      <c r="U70" s="49">
        <v>0</v>
      </c>
      <c r="V70" s="49">
        <v>0</v>
      </c>
      <c r="W70" s="49">
        <v>0</v>
      </c>
      <c r="X70" s="49">
        <v>0</v>
      </c>
      <c r="Y70" s="49">
        <v>0.1</v>
      </c>
      <c r="Z70" s="49">
        <v>0</v>
      </c>
      <c r="AA70" s="49">
        <v>-0.1</v>
      </c>
      <c r="AB70" s="49">
        <f>SUM(P70:AA70)</f>
        <v>0.1</v>
      </c>
      <c r="AC70" s="49">
        <f t="shared" si="1"/>
        <v>-0.4</v>
      </c>
      <c r="AD70" s="50">
        <f>+AC70/O70*100</f>
        <v>-80</v>
      </c>
    </row>
    <row r="71" spans="2:32" ht="26.25" customHeight="1" thickTop="1">
      <c r="B71" s="53" t="s">
        <v>78</v>
      </c>
      <c r="C71" s="54">
        <f>+C66+C65</f>
        <v>57548.19999999999</v>
      </c>
      <c r="D71" s="54">
        <f t="shared" ref="D71:V71" si="29">+D66+D65</f>
        <v>45614.6</v>
      </c>
      <c r="E71" s="54">
        <f t="shared" si="29"/>
        <v>50013.7</v>
      </c>
      <c r="F71" s="54">
        <f t="shared" si="29"/>
        <v>69139.8</v>
      </c>
      <c r="G71" s="54">
        <f t="shared" si="29"/>
        <v>63811.299999999996</v>
      </c>
      <c r="H71" s="54">
        <f t="shared" si="29"/>
        <v>53264</v>
      </c>
      <c r="I71" s="54">
        <f t="shared" si="29"/>
        <v>54904.200000000004</v>
      </c>
      <c r="J71" s="54">
        <f t="shared" si="29"/>
        <v>50262</v>
      </c>
      <c r="K71" s="54">
        <f t="shared" si="29"/>
        <v>54679.999999999993</v>
      </c>
      <c r="L71" s="54">
        <f t="shared" si="29"/>
        <v>54797.2</v>
      </c>
      <c r="M71" s="54">
        <f t="shared" si="29"/>
        <v>50471.6</v>
      </c>
      <c r="N71" s="54">
        <f t="shared" si="29"/>
        <v>58788.200000000004</v>
      </c>
      <c r="O71" s="54">
        <f t="shared" si="29"/>
        <v>663294.79999999993</v>
      </c>
      <c r="P71" s="54">
        <f t="shared" si="29"/>
        <v>66097.899999999994</v>
      </c>
      <c r="Q71" s="55">
        <f t="shared" si="29"/>
        <v>53165.9</v>
      </c>
      <c r="R71" s="55">
        <f t="shared" si="29"/>
        <v>61056.5</v>
      </c>
      <c r="S71" s="55">
        <f t="shared" si="29"/>
        <v>75500.100000000006</v>
      </c>
      <c r="T71" s="55">
        <f t="shared" si="29"/>
        <v>70090.2</v>
      </c>
      <c r="U71" s="55">
        <f t="shared" si="29"/>
        <v>71438.099999999991</v>
      </c>
      <c r="V71" s="55">
        <f t="shared" si="29"/>
        <v>72829.200000000012</v>
      </c>
      <c r="W71" s="55">
        <f>+W66+W65</f>
        <v>57779.299999999996</v>
      </c>
      <c r="X71" s="55">
        <f>+X66+X65</f>
        <v>59311.199999999997</v>
      </c>
      <c r="Y71" s="55">
        <f>+Y66+Y65</f>
        <v>59691.899999999994</v>
      </c>
      <c r="Z71" s="55">
        <f>+Z66+Z65</f>
        <v>61113.400000000009</v>
      </c>
      <c r="AA71" s="55">
        <f>+AA66+AA65</f>
        <v>65049.19999999999</v>
      </c>
      <c r="AB71" s="54">
        <f>+AB70+AB69+AB67+AB65+AB68</f>
        <v>773122.90000000014</v>
      </c>
      <c r="AC71" s="54">
        <f t="shared" si="1"/>
        <v>109828.10000000021</v>
      </c>
      <c r="AD71" s="54">
        <f>+AC71/O71*100</f>
        <v>16.557961859492977</v>
      </c>
      <c r="AE71" s="28"/>
      <c r="AF71" s="28"/>
    </row>
    <row r="72" spans="2:32" ht="14.25" customHeight="1">
      <c r="B72" s="56" t="s">
        <v>79</v>
      </c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8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7"/>
      <c r="AD72" s="60"/>
    </row>
    <row r="73" spans="2:32" ht="15" customHeight="1">
      <c r="B73" s="61" t="s">
        <v>80</v>
      </c>
      <c r="I73" s="27"/>
      <c r="J73" s="27"/>
      <c r="K73" s="27"/>
      <c r="L73" s="27"/>
      <c r="M73" s="27"/>
      <c r="N73" s="27"/>
      <c r="O73" s="62"/>
      <c r="P73" s="63"/>
      <c r="Q73" s="64"/>
      <c r="R73" s="65"/>
      <c r="S73" s="65"/>
      <c r="T73" s="65"/>
      <c r="U73" s="65"/>
      <c r="V73" s="65"/>
      <c r="W73" s="65"/>
      <c r="X73" s="65"/>
      <c r="Y73" s="65"/>
      <c r="Z73" s="65"/>
      <c r="AA73" s="65"/>
    </row>
    <row r="74" spans="2:32" ht="17.25" customHeight="1">
      <c r="B74" s="66" t="s">
        <v>81</v>
      </c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8"/>
      <c r="AD74" s="31"/>
    </row>
    <row r="75" spans="2:32" ht="12" customHeight="1">
      <c r="B75" s="66" t="s">
        <v>82</v>
      </c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</row>
    <row r="76" spans="2:32">
      <c r="B76" s="66" t="s">
        <v>83</v>
      </c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</row>
    <row r="77" spans="2:32">
      <c r="B77" s="70" t="s">
        <v>84</v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72"/>
      <c r="AD77" s="73"/>
    </row>
    <row r="78" spans="2:32" ht="16.5">
      <c r="B78" s="72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75"/>
      <c r="AD78" s="58"/>
    </row>
    <row r="79" spans="2:32">
      <c r="B79" s="72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77"/>
      <c r="AD79" s="77"/>
    </row>
    <row r="80" spans="2:32">
      <c r="B80" s="72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67"/>
      <c r="AC80" s="80"/>
      <c r="AD80" s="80"/>
    </row>
    <row r="81" spans="2:30">
      <c r="B81" s="72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2"/>
      <c r="AB81" s="69"/>
      <c r="AC81" s="67"/>
      <c r="AD81" s="83"/>
    </row>
    <row r="82" spans="2:30">
      <c r="B82" s="72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4"/>
      <c r="AB82" s="69"/>
      <c r="AC82" s="85"/>
      <c r="AD82" s="84"/>
    </row>
    <row r="83" spans="2:30">
      <c r="B83" s="72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73"/>
      <c r="AD83" s="73"/>
    </row>
    <row r="84" spans="2:30"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86"/>
      <c r="O84" s="73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87"/>
      <c r="AC84" s="73"/>
      <c r="AD84" s="73"/>
    </row>
    <row r="85" spans="2:30"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3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87"/>
      <c r="AC85" s="73"/>
      <c r="AD85" s="73"/>
    </row>
    <row r="86" spans="2:30"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3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7"/>
      <c r="AC86" s="73"/>
      <c r="AD86" s="73"/>
    </row>
    <row r="87" spans="2:30"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</row>
    <row r="88" spans="2:30"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3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73"/>
      <c r="AD88" s="73"/>
    </row>
    <row r="89" spans="2:30"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3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73"/>
      <c r="AD89" s="73"/>
    </row>
    <row r="90" spans="2:30"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3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73"/>
      <c r="AD90" s="73"/>
    </row>
    <row r="91" spans="2:30"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</row>
    <row r="92" spans="2:30"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</row>
    <row r="93" spans="2:30"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</row>
    <row r="94" spans="2:30"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</row>
    <row r="95" spans="2:30"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2"/>
      <c r="AC95" s="72"/>
      <c r="AD95" s="72"/>
    </row>
    <row r="96" spans="2:30"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2"/>
      <c r="AD96" s="72"/>
    </row>
    <row r="97" spans="2:30"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2"/>
      <c r="AC97" s="72"/>
      <c r="AD97" s="72"/>
    </row>
    <row r="98" spans="2:30"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2"/>
      <c r="AC98" s="72"/>
      <c r="AD98" s="72"/>
    </row>
    <row r="99" spans="2:30"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2"/>
      <c r="AC99" s="72"/>
      <c r="AD99" s="72"/>
    </row>
    <row r="100" spans="2:30"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2"/>
      <c r="AC100" s="72"/>
      <c r="AD100" s="72"/>
    </row>
    <row r="101" spans="2:30"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2"/>
      <c r="AC101" s="72"/>
      <c r="AD101" s="72"/>
    </row>
    <row r="102" spans="2:30"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2"/>
      <c r="AC102" s="72"/>
      <c r="AD102" s="72"/>
    </row>
    <row r="103" spans="2:30"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2"/>
      <c r="AC103" s="72"/>
      <c r="AD103" s="72"/>
    </row>
    <row r="104" spans="2:30"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2"/>
      <c r="AC104" s="72"/>
      <c r="AD104" s="72"/>
    </row>
    <row r="105" spans="2:30"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2"/>
      <c r="AC105" s="72"/>
      <c r="AD105" s="72"/>
    </row>
    <row r="106" spans="2:30"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2"/>
      <c r="AC106" s="72"/>
      <c r="AD106" s="72"/>
    </row>
    <row r="107" spans="2:30"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2"/>
      <c r="AC107" s="72"/>
      <c r="AD107" s="72"/>
    </row>
    <row r="108" spans="2:30"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2"/>
      <c r="AC108" s="72"/>
      <c r="AD108" s="72"/>
    </row>
    <row r="109" spans="2:30"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2"/>
      <c r="AC109" s="72"/>
      <c r="AD109" s="72"/>
    </row>
    <row r="110" spans="2:30"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2"/>
      <c r="AC110" s="72"/>
      <c r="AD110" s="72"/>
    </row>
    <row r="111" spans="2:30"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2"/>
      <c r="AC111" s="72"/>
      <c r="AD111" s="72"/>
    </row>
    <row r="112" spans="2:30"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2"/>
      <c r="AC112" s="72"/>
      <c r="AD112" s="72"/>
    </row>
    <row r="113" spans="2:30"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2"/>
      <c r="AC113" s="72"/>
      <c r="AD113" s="72"/>
    </row>
    <row r="114" spans="2:30"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2"/>
      <c r="AC114" s="72"/>
      <c r="AD114" s="72"/>
    </row>
    <row r="115" spans="2:30"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2"/>
      <c r="AC115" s="72"/>
      <c r="AD115" s="72"/>
    </row>
    <row r="116" spans="2:30"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2"/>
      <c r="AC116" s="72"/>
      <c r="AD116" s="72"/>
    </row>
    <row r="117" spans="2:30"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2"/>
      <c r="AC117" s="72"/>
      <c r="AD117" s="72"/>
    </row>
    <row r="118" spans="2:30"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2"/>
      <c r="AC118" s="72"/>
      <c r="AD118" s="72"/>
    </row>
    <row r="119" spans="2:30"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2"/>
      <c r="AC119" s="72"/>
      <c r="AD119" s="72"/>
    </row>
    <row r="120" spans="2:30"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2"/>
      <c r="AC120" s="72"/>
      <c r="AD120" s="72"/>
    </row>
    <row r="121" spans="2:30"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2"/>
      <c r="AC121" s="72"/>
      <c r="AD121" s="72"/>
    </row>
    <row r="122" spans="2:30"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2"/>
      <c r="AC122" s="72"/>
      <c r="AD122" s="72"/>
    </row>
    <row r="123" spans="2:30"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2"/>
      <c r="AC123" s="72"/>
      <c r="AD123" s="72"/>
    </row>
    <row r="124" spans="2:30"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2"/>
      <c r="AC124" s="72"/>
      <c r="AD124" s="72"/>
    </row>
    <row r="125" spans="2:30"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2"/>
      <c r="AC125" s="72"/>
      <c r="AD125" s="72"/>
    </row>
    <row r="126" spans="2:30"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2"/>
      <c r="AC126" s="72"/>
      <c r="AD126" s="72"/>
    </row>
    <row r="127" spans="2:30"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2"/>
      <c r="AC127" s="72"/>
      <c r="AD127" s="72"/>
    </row>
    <row r="128" spans="2:30"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2"/>
      <c r="AC128" s="72"/>
      <c r="AD128" s="72"/>
    </row>
    <row r="129" spans="2:30"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2"/>
      <c r="AC129" s="72"/>
      <c r="AD129" s="72"/>
    </row>
    <row r="130" spans="2:30"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2"/>
      <c r="AC130" s="72"/>
      <c r="AD130" s="72"/>
    </row>
    <row r="131" spans="2:30"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2"/>
      <c r="AC131" s="72"/>
      <c r="AD131" s="72"/>
    </row>
    <row r="132" spans="2:30"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2"/>
      <c r="AC132" s="72"/>
      <c r="AD132" s="72"/>
    </row>
    <row r="133" spans="2:30"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2"/>
      <c r="AC133" s="72"/>
      <c r="AD133" s="72"/>
    </row>
    <row r="134" spans="2:30"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2"/>
      <c r="AC134" s="72"/>
      <c r="AD134" s="72"/>
    </row>
    <row r="135" spans="2:30"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2"/>
      <c r="AC135" s="72"/>
      <c r="AD135" s="72"/>
    </row>
    <row r="136" spans="2:30"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2"/>
      <c r="AC136" s="72"/>
      <c r="AD136" s="72"/>
    </row>
    <row r="137" spans="2:30"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2"/>
      <c r="AC137" s="72"/>
      <c r="AD137" s="72"/>
    </row>
    <row r="138" spans="2:30"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2"/>
      <c r="AC138" s="72"/>
      <c r="AD138" s="72"/>
    </row>
    <row r="139" spans="2:30"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2"/>
      <c r="AC139" s="72"/>
      <c r="AD139" s="72"/>
    </row>
    <row r="140" spans="2:30"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2"/>
      <c r="AC140" s="72"/>
      <c r="AD140" s="72"/>
    </row>
    <row r="141" spans="2:30"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2"/>
      <c r="AC141" s="72"/>
      <c r="AD141" s="72"/>
    </row>
    <row r="142" spans="2:30"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2"/>
      <c r="AC142" s="72"/>
      <c r="AD142" s="72"/>
    </row>
    <row r="143" spans="2:30"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2"/>
      <c r="AC143" s="72"/>
      <c r="AD143" s="72"/>
    </row>
    <row r="144" spans="2:30"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2"/>
      <c r="AC144" s="72"/>
      <c r="AD144" s="72"/>
    </row>
    <row r="145" spans="2:30"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2"/>
      <c r="AC145" s="72"/>
      <c r="AD145" s="72"/>
    </row>
    <row r="146" spans="2:30"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2"/>
      <c r="AC146" s="72"/>
      <c r="AD146" s="72"/>
    </row>
    <row r="147" spans="2:30"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2"/>
      <c r="AC147" s="72"/>
      <c r="AD147" s="72"/>
    </row>
    <row r="148" spans="2:30"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2"/>
      <c r="AC148" s="72"/>
      <c r="AD148" s="72"/>
    </row>
    <row r="149" spans="2:30"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2"/>
      <c r="AC149" s="72"/>
      <c r="AD149" s="72"/>
    </row>
    <row r="150" spans="2:30"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2"/>
      <c r="AC150" s="72"/>
      <c r="AD150" s="72"/>
    </row>
    <row r="151" spans="2:30"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2"/>
      <c r="AC151" s="72"/>
      <c r="AD151" s="72"/>
    </row>
    <row r="152" spans="2:30"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2"/>
      <c r="AC152" s="72"/>
      <c r="AD152" s="72"/>
    </row>
    <row r="153" spans="2:30"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2"/>
      <c r="AC153" s="72"/>
      <c r="AD153" s="72"/>
    </row>
    <row r="154" spans="2:30"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2"/>
      <c r="AC154" s="72"/>
      <c r="AD154" s="72"/>
    </row>
    <row r="155" spans="2:30"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2"/>
      <c r="AC155" s="72"/>
      <c r="AD155" s="72"/>
    </row>
    <row r="156" spans="2:30"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2"/>
      <c r="AC156" s="72"/>
      <c r="AD156" s="72"/>
    </row>
    <row r="157" spans="2:30"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2"/>
      <c r="AC157" s="72"/>
      <c r="AD157" s="72"/>
    </row>
    <row r="158" spans="2:30"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2"/>
      <c r="AC158" s="72"/>
      <c r="AD158" s="72"/>
    </row>
    <row r="159" spans="2:30"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2"/>
      <c r="AC159" s="72"/>
      <c r="AD159" s="72"/>
    </row>
    <row r="160" spans="2:30"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2"/>
      <c r="AC160" s="72"/>
      <c r="AD160" s="72"/>
    </row>
    <row r="161" spans="2:30"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2"/>
      <c r="AC161" s="72"/>
      <c r="AD161" s="72"/>
    </row>
    <row r="162" spans="2:30"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2"/>
      <c r="AC162" s="72"/>
      <c r="AD162" s="72"/>
    </row>
    <row r="163" spans="2:30"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2"/>
      <c r="AC163" s="72"/>
      <c r="AD163" s="72"/>
    </row>
    <row r="164" spans="2:30"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2"/>
      <c r="AC164" s="72"/>
      <c r="AD164" s="72"/>
    </row>
    <row r="165" spans="2:30"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2"/>
      <c r="AC165" s="72"/>
      <c r="AD165" s="72"/>
    </row>
    <row r="166" spans="2:30"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2"/>
      <c r="AC166" s="72"/>
      <c r="AD166" s="72"/>
    </row>
    <row r="167" spans="2:30"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2"/>
      <c r="AC167" s="72"/>
      <c r="AD167" s="72"/>
    </row>
    <row r="168" spans="2:30"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2"/>
      <c r="AC168" s="72"/>
      <c r="AD168" s="72"/>
    </row>
    <row r="169" spans="2:30"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2"/>
      <c r="AC169" s="72"/>
      <c r="AD169" s="72"/>
    </row>
    <row r="170" spans="2:30"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2"/>
      <c r="AC170" s="72"/>
      <c r="AD170" s="72"/>
    </row>
    <row r="171" spans="2:30"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  <c r="AA171" s="73"/>
      <c r="AB171" s="72"/>
      <c r="AC171" s="72"/>
      <c r="AD171" s="72"/>
    </row>
    <row r="172" spans="2:30"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2"/>
      <c r="AC172" s="72"/>
      <c r="AD172" s="72"/>
    </row>
    <row r="173" spans="2:30"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3"/>
      <c r="AB173" s="72"/>
      <c r="AC173" s="72"/>
      <c r="AD173" s="72"/>
    </row>
    <row r="174" spans="2:30"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  <c r="AA174" s="73"/>
      <c r="AB174" s="72"/>
      <c r="AC174" s="72"/>
      <c r="AD174" s="72"/>
    </row>
    <row r="175" spans="2:30"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2"/>
      <c r="AC175" s="72"/>
      <c r="AD175" s="72"/>
    </row>
    <row r="176" spans="2:30"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2"/>
      <c r="AC176" s="72"/>
      <c r="AD176" s="72"/>
    </row>
    <row r="177" spans="2:30"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2"/>
      <c r="AC177" s="72"/>
      <c r="AD177" s="72"/>
    </row>
    <row r="178" spans="2:30"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2"/>
      <c r="AC178" s="72"/>
      <c r="AD178" s="72"/>
    </row>
    <row r="179" spans="2:30"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2"/>
      <c r="AC179" s="72"/>
      <c r="AD179" s="72"/>
    </row>
    <row r="180" spans="2:30"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2"/>
      <c r="AC180" s="72"/>
      <c r="AD180" s="72"/>
    </row>
    <row r="181" spans="2:30"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2"/>
      <c r="AC181" s="72"/>
      <c r="AD181" s="72"/>
    </row>
    <row r="182" spans="2:30"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2"/>
      <c r="AC182" s="72"/>
      <c r="AD182" s="72"/>
    </row>
    <row r="183" spans="2:30"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2"/>
      <c r="AC183" s="72"/>
      <c r="AD183" s="72"/>
    </row>
    <row r="184" spans="2:30"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2"/>
      <c r="AC184" s="72"/>
      <c r="AD184" s="72"/>
    </row>
    <row r="185" spans="2:30"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2"/>
      <c r="AC185" s="72"/>
      <c r="AD185" s="72"/>
    </row>
    <row r="186" spans="2:30"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3"/>
      <c r="AB186" s="72"/>
      <c r="AC186" s="72"/>
      <c r="AD186" s="72"/>
    </row>
    <row r="187" spans="2:30"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2"/>
      <c r="AC187" s="72"/>
      <c r="AD187" s="72"/>
    </row>
    <row r="188" spans="2:30"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2"/>
      <c r="AC188" s="72"/>
      <c r="AD188" s="72"/>
    </row>
    <row r="189" spans="2:30"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2"/>
      <c r="AC189" s="72"/>
      <c r="AD189" s="72"/>
    </row>
    <row r="190" spans="2:30"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2"/>
      <c r="AC190" s="72"/>
      <c r="AD190" s="72"/>
    </row>
    <row r="191" spans="2:30"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  <c r="AA191" s="73"/>
      <c r="AB191" s="72"/>
      <c r="AC191" s="72"/>
      <c r="AD191" s="72"/>
    </row>
    <row r="192" spans="2:30"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2"/>
      <c r="AC192" s="72"/>
      <c r="AD192" s="72"/>
    </row>
    <row r="193" spans="2:30"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3"/>
      <c r="AB193" s="72"/>
      <c r="AC193" s="72"/>
      <c r="AD193" s="72"/>
    </row>
    <row r="194" spans="2:30"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  <c r="AB194" s="72"/>
      <c r="AC194" s="72"/>
      <c r="AD194" s="72"/>
    </row>
    <row r="195" spans="2:30"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  <c r="AB195" s="72"/>
      <c r="AC195" s="72"/>
      <c r="AD195" s="72"/>
    </row>
    <row r="196" spans="2:30" ht="14.25"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1"/>
      <c r="P196" s="91"/>
      <c r="Q196" s="91"/>
      <c r="R196" s="91"/>
      <c r="S196" s="91"/>
      <c r="T196" s="91"/>
      <c r="U196" s="91"/>
      <c r="V196" s="91"/>
      <c r="W196" s="91"/>
      <c r="X196" s="91"/>
      <c r="Y196" s="91"/>
      <c r="Z196" s="91"/>
      <c r="AA196" s="91"/>
      <c r="AB196" s="90"/>
      <c r="AC196" s="90"/>
      <c r="AD196" s="90"/>
    </row>
    <row r="197" spans="2:30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3"/>
      <c r="AC197" s="3"/>
      <c r="AD197" s="3"/>
    </row>
    <row r="198" spans="2:30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3"/>
      <c r="AC198" s="3"/>
      <c r="AD198" s="3"/>
    </row>
    <row r="199" spans="2:30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3"/>
      <c r="AC199" s="3"/>
      <c r="AD199" s="3"/>
    </row>
    <row r="200" spans="2:30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3"/>
      <c r="AC200" s="3"/>
      <c r="AD200" s="3"/>
    </row>
    <row r="201" spans="2:30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3"/>
      <c r="AC201" s="3"/>
      <c r="AD201" s="3"/>
    </row>
    <row r="202" spans="2:30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3"/>
      <c r="AC202" s="3"/>
      <c r="AD202" s="3"/>
    </row>
    <row r="203" spans="2:30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3"/>
      <c r="AC203" s="3"/>
      <c r="AD203" s="3"/>
    </row>
    <row r="204" spans="2:30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3"/>
      <c r="AC204" s="3"/>
      <c r="AD204" s="3"/>
    </row>
    <row r="205" spans="2:30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3"/>
      <c r="AC205" s="3"/>
      <c r="AD205" s="3"/>
    </row>
    <row r="206" spans="2:30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3"/>
      <c r="AC206" s="3"/>
      <c r="AD206" s="3"/>
    </row>
    <row r="207" spans="2:30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3"/>
      <c r="AC207" s="3"/>
      <c r="AD207" s="3"/>
    </row>
    <row r="208" spans="2:30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3"/>
      <c r="AC208" s="3"/>
      <c r="AD208" s="3"/>
    </row>
    <row r="209" spans="2:30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3"/>
      <c r="AC209" s="3"/>
      <c r="AD209" s="3"/>
    </row>
    <row r="210" spans="2:30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3"/>
      <c r="AC210" s="3"/>
      <c r="AD210" s="3"/>
    </row>
    <row r="211" spans="2:30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3"/>
      <c r="AC211" s="3"/>
      <c r="AD211" s="3"/>
    </row>
    <row r="212" spans="2:30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3"/>
      <c r="AC212" s="3"/>
      <c r="AD212" s="3"/>
    </row>
    <row r="213" spans="2:30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3"/>
      <c r="AC213" s="3"/>
      <c r="AD213" s="3"/>
    </row>
    <row r="214" spans="2:30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3"/>
      <c r="AC214" s="3"/>
      <c r="AD214" s="3"/>
    </row>
    <row r="215" spans="2:30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3"/>
      <c r="AC215" s="3"/>
      <c r="AD215" s="3"/>
    </row>
    <row r="216" spans="2:30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3"/>
      <c r="AC216" s="3"/>
      <c r="AD216" s="3"/>
    </row>
    <row r="217" spans="2:30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3"/>
      <c r="AC217" s="3"/>
      <c r="AD217" s="3"/>
    </row>
    <row r="218" spans="2:30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3"/>
      <c r="AC218" s="3"/>
      <c r="AD218" s="3"/>
    </row>
    <row r="219" spans="2:30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3"/>
      <c r="AC219" s="3"/>
      <c r="AD219" s="3"/>
    </row>
    <row r="220" spans="2:30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3"/>
      <c r="AC220" s="3"/>
      <c r="AD220" s="3"/>
    </row>
    <row r="221" spans="2:30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3"/>
      <c r="AC221" s="3"/>
      <c r="AD221" s="3"/>
    </row>
    <row r="222" spans="2:30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3"/>
      <c r="AC222" s="3"/>
      <c r="AD222" s="3"/>
    </row>
    <row r="223" spans="2:30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3"/>
      <c r="AC223" s="3"/>
      <c r="AD223" s="3"/>
    </row>
    <row r="224" spans="2:30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3"/>
      <c r="AC224" s="3"/>
      <c r="AD224" s="3"/>
    </row>
    <row r="225" spans="2:30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3"/>
      <c r="AC225" s="3"/>
      <c r="AD225" s="3"/>
    </row>
    <row r="226" spans="2:30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3"/>
      <c r="AC226" s="3"/>
      <c r="AD226" s="3"/>
    </row>
    <row r="227" spans="2:30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3"/>
      <c r="AC227" s="3"/>
      <c r="AD227" s="3"/>
    </row>
    <row r="228" spans="2:30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3"/>
      <c r="AC228" s="3"/>
      <c r="AD228" s="3"/>
    </row>
    <row r="229" spans="2:30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3"/>
      <c r="AC229" s="3"/>
      <c r="AD229" s="3"/>
    </row>
    <row r="230" spans="2:30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3"/>
      <c r="AC230" s="3"/>
      <c r="AD230" s="3"/>
    </row>
    <row r="231" spans="2:30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3"/>
      <c r="AC231" s="3"/>
      <c r="AD231" s="3"/>
    </row>
    <row r="232" spans="2:30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3"/>
      <c r="AC232" s="3"/>
      <c r="AD232" s="3"/>
    </row>
    <row r="233" spans="2:30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3"/>
      <c r="AC233" s="3"/>
      <c r="AD233" s="3"/>
    </row>
    <row r="234" spans="2:30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3"/>
      <c r="AC234" s="3"/>
      <c r="AD234" s="3"/>
    </row>
    <row r="235" spans="2:30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3"/>
      <c r="AC235" s="3"/>
      <c r="AD235" s="3"/>
    </row>
    <row r="236" spans="2:30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3"/>
      <c r="AC236" s="3"/>
      <c r="AD236" s="3"/>
    </row>
    <row r="237" spans="2:30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3"/>
      <c r="AC237" s="3"/>
      <c r="AD237" s="3"/>
    </row>
    <row r="238" spans="2:30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3"/>
      <c r="AC238" s="3"/>
      <c r="AD238" s="3"/>
    </row>
    <row r="239" spans="2:30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3"/>
      <c r="AC239" s="3"/>
      <c r="AD239" s="3"/>
    </row>
    <row r="240" spans="2:30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3"/>
      <c r="AC240" s="3"/>
      <c r="AD240" s="3"/>
    </row>
    <row r="241" spans="2:30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3"/>
      <c r="AC241" s="3"/>
      <c r="AD241" s="3"/>
    </row>
    <row r="242" spans="2:30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3"/>
      <c r="AC242" s="3"/>
      <c r="AD242" s="3"/>
    </row>
    <row r="243" spans="2:30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3"/>
      <c r="AC243" s="3"/>
      <c r="AD243" s="3"/>
    </row>
    <row r="244" spans="2:30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3"/>
      <c r="AC244" s="3"/>
      <c r="AD244" s="3"/>
    </row>
    <row r="245" spans="2:30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3"/>
      <c r="AC245" s="3"/>
      <c r="AD245" s="3"/>
    </row>
    <row r="246" spans="2:30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3"/>
      <c r="AC246" s="3"/>
      <c r="AD246" s="3"/>
    </row>
    <row r="247" spans="2:30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3"/>
      <c r="AC247" s="3"/>
      <c r="AD247" s="3"/>
    </row>
    <row r="248" spans="2:30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3"/>
      <c r="AC248" s="3"/>
      <c r="AD248" s="3"/>
    </row>
    <row r="249" spans="2:30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3"/>
      <c r="AC249" s="3"/>
      <c r="AD249" s="3"/>
    </row>
    <row r="250" spans="2:30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3"/>
      <c r="AC250" s="3"/>
      <c r="AD250" s="3"/>
    </row>
    <row r="251" spans="2:30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3"/>
      <c r="AC251" s="3"/>
      <c r="AD251" s="3"/>
    </row>
    <row r="252" spans="2:30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3"/>
      <c r="AC252" s="3"/>
      <c r="AD252" s="3"/>
    </row>
    <row r="253" spans="2:30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3"/>
      <c r="AC253" s="3"/>
      <c r="AD253" s="3"/>
    </row>
    <row r="254" spans="2:30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3"/>
      <c r="AC254" s="3"/>
      <c r="AD254" s="3"/>
    </row>
    <row r="255" spans="2:30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3"/>
      <c r="AC255" s="3"/>
      <c r="AD255" s="3"/>
    </row>
    <row r="256" spans="2:30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3"/>
      <c r="AC256" s="3"/>
      <c r="AD256" s="3"/>
    </row>
    <row r="257" spans="2:30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3"/>
      <c r="AC257" s="3"/>
      <c r="AD257" s="3"/>
    </row>
    <row r="258" spans="2:30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3"/>
      <c r="AC258" s="3"/>
      <c r="AD258" s="3"/>
    </row>
    <row r="259" spans="2:30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3"/>
      <c r="AC259" s="3"/>
      <c r="AD259" s="3"/>
    </row>
    <row r="260" spans="2:30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3"/>
      <c r="AC260" s="3"/>
      <c r="AD260" s="3"/>
    </row>
    <row r="261" spans="2:30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3"/>
      <c r="AC261" s="3"/>
      <c r="AD261" s="3"/>
    </row>
    <row r="262" spans="2:30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3"/>
      <c r="AC262" s="3"/>
      <c r="AD262" s="3"/>
    </row>
    <row r="263" spans="2:30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3"/>
      <c r="AC263" s="3"/>
      <c r="AD263" s="3"/>
    </row>
    <row r="264" spans="2:30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3"/>
      <c r="AC264" s="3"/>
      <c r="AD264" s="3"/>
    </row>
    <row r="265" spans="2:30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3"/>
      <c r="AC265" s="3"/>
      <c r="AD265" s="3"/>
    </row>
    <row r="266" spans="2:30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3"/>
      <c r="AC266" s="3"/>
      <c r="AD266" s="3"/>
    </row>
    <row r="267" spans="2:30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3"/>
      <c r="AC267" s="3"/>
      <c r="AD267" s="3"/>
    </row>
    <row r="268" spans="2:30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3"/>
      <c r="AC268" s="3"/>
      <c r="AD268" s="3"/>
    </row>
    <row r="269" spans="2:30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3"/>
      <c r="AC269" s="3"/>
      <c r="AD269" s="3"/>
    </row>
    <row r="270" spans="2:30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3"/>
      <c r="AC270" s="3"/>
      <c r="AD270" s="3"/>
    </row>
    <row r="271" spans="2:30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3"/>
      <c r="AC271" s="3"/>
      <c r="AD271" s="3"/>
    </row>
    <row r="272" spans="2:30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3"/>
      <c r="AC272" s="3"/>
      <c r="AD272" s="3"/>
    </row>
    <row r="273" spans="2:30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3"/>
      <c r="AC273" s="3"/>
      <c r="AD273" s="3"/>
    </row>
    <row r="274" spans="2:30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3"/>
      <c r="AC274" s="3"/>
      <c r="AD274" s="3"/>
    </row>
    <row r="275" spans="2:30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3"/>
      <c r="AC275" s="3"/>
      <c r="AD275" s="3"/>
    </row>
    <row r="276" spans="2:30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3"/>
      <c r="AC276" s="3"/>
      <c r="AD276" s="3"/>
    </row>
    <row r="277" spans="2:30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3"/>
      <c r="AC277" s="3"/>
      <c r="AD277" s="3"/>
    </row>
    <row r="278" spans="2:30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3"/>
      <c r="AC278" s="3"/>
      <c r="AD278" s="3"/>
    </row>
    <row r="279" spans="2:30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3"/>
      <c r="AC279" s="3"/>
      <c r="AD279" s="3"/>
    </row>
    <row r="280" spans="2:30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3"/>
      <c r="AC280" s="3"/>
      <c r="AD280" s="3"/>
    </row>
    <row r="281" spans="2:30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3"/>
      <c r="AC281" s="3"/>
      <c r="AD281" s="3"/>
    </row>
    <row r="282" spans="2:30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3"/>
      <c r="AC282" s="3"/>
      <c r="AD282" s="3"/>
    </row>
    <row r="283" spans="2:30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3"/>
      <c r="AC283" s="3"/>
      <c r="AD283" s="3"/>
    </row>
    <row r="284" spans="2:30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3"/>
      <c r="AC284" s="3"/>
      <c r="AD284" s="3"/>
    </row>
    <row r="285" spans="2:30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3"/>
      <c r="AC285" s="3"/>
      <c r="AD285" s="3"/>
    </row>
    <row r="286" spans="2:30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3"/>
      <c r="AC286" s="3"/>
      <c r="AD286" s="3"/>
    </row>
    <row r="287" spans="2:30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3"/>
      <c r="AC287" s="3"/>
      <c r="AD287" s="3"/>
    </row>
    <row r="288" spans="2:30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3"/>
      <c r="AC288" s="3"/>
      <c r="AD288" s="3"/>
    </row>
    <row r="289" spans="2:30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3"/>
      <c r="AC289" s="3"/>
      <c r="AD289" s="3"/>
    </row>
    <row r="290" spans="2:30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3"/>
      <c r="AC290" s="3"/>
      <c r="AD290" s="3"/>
    </row>
    <row r="291" spans="2:30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3"/>
      <c r="AC291" s="3"/>
      <c r="AD291" s="3"/>
    </row>
    <row r="292" spans="2:30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3"/>
      <c r="AC292" s="3"/>
      <c r="AD292" s="3"/>
    </row>
    <row r="293" spans="2:30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3"/>
      <c r="AC293" s="3"/>
      <c r="AD293" s="3"/>
    </row>
    <row r="294" spans="2:30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3"/>
      <c r="AC294" s="3"/>
      <c r="AD294" s="3"/>
    </row>
    <row r="295" spans="2:30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3"/>
      <c r="AC295" s="3"/>
      <c r="AD295" s="3"/>
    </row>
    <row r="296" spans="2:30">
      <c r="B296" s="92"/>
    </row>
    <row r="297" spans="2:30">
      <c r="B297" s="92"/>
    </row>
    <row r="298" spans="2:30">
      <c r="B298" s="92"/>
    </row>
    <row r="299" spans="2:30">
      <c r="B299" s="92"/>
    </row>
    <row r="300" spans="2:30">
      <c r="B300" s="92"/>
    </row>
    <row r="301" spans="2:30">
      <c r="B301" s="92"/>
    </row>
    <row r="302" spans="2:30">
      <c r="B302" s="92"/>
    </row>
    <row r="303" spans="2:30">
      <c r="B303" s="92"/>
    </row>
    <row r="304" spans="2:30">
      <c r="B304" s="92"/>
    </row>
    <row r="305" spans="2:2">
      <c r="B305" s="92"/>
    </row>
    <row r="306" spans="2:2">
      <c r="B306" s="92"/>
    </row>
    <row r="307" spans="2:2">
      <c r="B307" s="92"/>
    </row>
    <row r="308" spans="2:2">
      <c r="B308" s="92"/>
    </row>
    <row r="309" spans="2:2">
      <c r="B309" s="92"/>
    </row>
    <row r="310" spans="2:2">
      <c r="B310" s="92"/>
    </row>
    <row r="311" spans="2:2">
      <c r="B311" s="92"/>
    </row>
    <row r="312" spans="2:2">
      <c r="B312" s="92"/>
    </row>
    <row r="313" spans="2:2">
      <c r="B313" s="92"/>
    </row>
    <row r="314" spans="2:2">
      <c r="B314" s="92"/>
    </row>
    <row r="315" spans="2:2">
      <c r="B315" s="92"/>
    </row>
    <row r="316" spans="2:2">
      <c r="B316" s="92"/>
    </row>
    <row r="317" spans="2:2">
      <c r="B317" s="92"/>
    </row>
    <row r="318" spans="2:2">
      <c r="B318" s="92"/>
    </row>
    <row r="319" spans="2:2">
      <c r="B319" s="92"/>
    </row>
    <row r="320" spans="2:2">
      <c r="B320" s="92"/>
    </row>
    <row r="321" spans="2:2">
      <c r="B321" s="92"/>
    </row>
    <row r="322" spans="2:2">
      <c r="B322" s="92"/>
    </row>
    <row r="323" spans="2:2">
      <c r="B323" s="92"/>
    </row>
    <row r="324" spans="2:2">
      <c r="B324" s="92"/>
    </row>
    <row r="325" spans="2:2">
      <c r="B325" s="92"/>
    </row>
    <row r="326" spans="2:2">
      <c r="B326" s="92"/>
    </row>
    <row r="327" spans="2:2">
      <c r="B327" s="92"/>
    </row>
    <row r="328" spans="2:2">
      <c r="B328" s="92"/>
    </row>
    <row r="329" spans="2:2">
      <c r="B329" s="92"/>
    </row>
    <row r="330" spans="2:2">
      <c r="B330" s="92"/>
    </row>
    <row r="331" spans="2:2">
      <c r="B331" s="92"/>
    </row>
    <row r="332" spans="2:2">
      <c r="B332" s="92"/>
    </row>
    <row r="333" spans="2:2">
      <c r="B333" s="92"/>
    </row>
    <row r="334" spans="2:2">
      <c r="B334" s="92"/>
    </row>
    <row r="335" spans="2:2">
      <c r="B335" s="92"/>
    </row>
    <row r="336" spans="2:2">
      <c r="B336" s="92"/>
    </row>
    <row r="337" spans="2:2">
      <c r="B337" s="92"/>
    </row>
    <row r="338" spans="2:2">
      <c r="B338" s="92"/>
    </row>
    <row r="339" spans="2:2">
      <c r="B339" s="92"/>
    </row>
    <row r="340" spans="2:2">
      <c r="B340" s="92"/>
    </row>
    <row r="341" spans="2:2">
      <c r="B341" s="92"/>
    </row>
    <row r="342" spans="2:2">
      <c r="B342" s="92"/>
    </row>
    <row r="343" spans="2:2">
      <c r="B343" s="92"/>
    </row>
    <row r="344" spans="2:2">
      <c r="B344" s="92"/>
    </row>
    <row r="345" spans="2:2">
      <c r="B345" s="92"/>
    </row>
    <row r="346" spans="2:2">
      <c r="B346" s="92"/>
    </row>
    <row r="347" spans="2:2">
      <c r="B347" s="92"/>
    </row>
    <row r="348" spans="2:2">
      <c r="B348" s="92"/>
    </row>
    <row r="349" spans="2:2">
      <c r="B349" s="92"/>
    </row>
    <row r="350" spans="2:2">
      <c r="B350" s="92"/>
    </row>
    <row r="351" spans="2:2">
      <c r="B351" s="92"/>
    </row>
    <row r="352" spans="2:2">
      <c r="B352" s="92"/>
    </row>
    <row r="353" spans="2:2">
      <c r="B353" s="92"/>
    </row>
    <row r="354" spans="2:2">
      <c r="B354" s="92"/>
    </row>
    <row r="355" spans="2:2">
      <c r="B355" s="92"/>
    </row>
    <row r="356" spans="2:2">
      <c r="B356" s="92"/>
    </row>
    <row r="357" spans="2:2">
      <c r="B357" s="92"/>
    </row>
    <row r="358" spans="2:2">
      <c r="B358" s="92"/>
    </row>
    <row r="359" spans="2:2">
      <c r="B359" s="92"/>
    </row>
    <row r="360" spans="2:2">
      <c r="B360" s="92"/>
    </row>
    <row r="361" spans="2:2">
      <c r="B361" s="92"/>
    </row>
    <row r="362" spans="2:2">
      <c r="B362" s="92"/>
    </row>
    <row r="363" spans="2:2">
      <c r="B363" s="92"/>
    </row>
    <row r="364" spans="2:2">
      <c r="B364" s="92"/>
    </row>
    <row r="365" spans="2:2">
      <c r="B365" s="92"/>
    </row>
    <row r="366" spans="2:2">
      <c r="B366" s="92"/>
    </row>
    <row r="367" spans="2:2">
      <c r="B367" s="92"/>
    </row>
    <row r="368" spans="2:2">
      <c r="B368" s="92"/>
    </row>
    <row r="369" spans="2:2">
      <c r="B369" s="92"/>
    </row>
    <row r="370" spans="2:2">
      <c r="B370" s="92"/>
    </row>
    <row r="371" spans="2:2">
      <c r="B371" s="92"/>
    </row>
    <row r="372" spans="2:2">
      <c r="B372" s="92"/>
    </row>
    <row r="373" spans="2:2">
      <c r="B373" s="92"/>
    </row>
    <row r="374" spans="2:2">
      <c r="B374" s="92"/>
    </row>
    <row r="375" spans="2:2">
      <c r="B375" s="92"/>
    </row>
    <row r="376" spans="2:2">
      <c r="B376" s="92"/>
    </row>
    <row r="377" spans="2:2">
      <c r="B377" s="92"/>
    </row>
    <row r="378" spans="2:2">
      <c r="B378" s="92"/>
    </row>
    <row r="379" spans="2:2">
      <c r="B379" s="92"/>
    </row>
    <row r="380" spans="2:2">
      <c r="B380" s="92"/>
    </row>
    <row r="381" spans="2:2">
      <c r="B381" s="92"/>
    </row>
    <row r="382" spans="2:2">
      <c r="B382" s="92"/>
    </row>
    <row r="383" spans="2:2">
      <c r="B383" s="92"/>
    </row>
    <row r="384" spans="2:2">
      <c r="B384" s="92"/>
    </row>
  </sheetData>
  <mergeCells count="10">
    <mergeCell ref="B2:AD2"/>
    <mergeCell ref="B4:AD4"/>
    <mergeCell ref="B5:AD5"/>
    <mergeCell ref="B6:AD6"/>
    <mergeCell ref="B7:B8"/>
    <mergeCell ref="C7:N7"/>
    <mergeCell ref="O7:O8"/>
    <mergeCell ref="P7:AA7"/>
    <mergeCell ref="AB7:AB8"/>
    <mergeCell ref="AC7:AD7"/>
  </mergeCells>
  <printOptions horizontalCentered="1"/>
  <pageMargins left="0.54" right="0" top="0.39370078740157483" bottom="0.19685039370078741" header="0" footer="0.31496062992125984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8237F-EC78-48FA-A483-65C2B99BC5DE}">
  <dimension ref="A1:GU894"/>
  <sheetViews>
    <sheetView showGridLines="0" tabSelected="1" topLeftCell="K46" zoomScaleNormal="100" workbookViewId="0">
      <selection activeCell="C67" sqref="C67:AD71"/>
    </sheetView>
  </sheetViews>
  <sheetFormatPr baseColWidth="10" defaultColWidth="11.42578125" defaultRowHeight="12.75"/>
  <cols>
    <col min="1" max="1" width="0.85546875" style="94" customWidth="1"/>
    <col min="2" max="2" width="79" style="94" customWidth="1"/>
    <col min="3" max="10" width="10.5703125" style="94" customWidth="1"/>
    <col min="11" max="11" width="13.42578125" style="94" bestFit="1" customWidth="1"/>
    <col min="12" max="12" width="10.5703125" style="94" customWidth="1"/>
    <col min="13" max="14" width="13" style="94" bestFit="1" customWidth="1"/>
    <col min="15" max="15" width="14.28515625" style="94" customWidth="1"/>
    <col min="16" max="23" width="10.7109375" style="166" customWidth="1"/>
    <col min="24" max="24" width="12.7109375" style="166" customWidth="1"/>
    <col min="25" max="25" width="12.42578125" style="166" bestFit="1" customWidth="1"/>
    <col min="26" max="26" width="12.42578125" style="166" customWidth="1"/>
    <col min="27" max="27" width="12.85546875" style="166" bestFit="1" customWidth="1"/>
    <col min="28" max="28" width="17.7109375" style="166" customWidth="1"/>
    <col min="29" max="29" width="15.28515625" style="166" customWidth="1"/>
    <col min="30" max="30" width="15.7109375" style="166" customWidth="1"/>
    <col min="31" max="16384" width="11.42578125" style="94"/>
  </cols>
  <sheetData>
    <row r="1" spans="2:30" ht="7.15" customHeight="1"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</row>
    <row r="2" spans="2:30" ht="15.75">
      <c r="B2" s="96" t="s">
        <v>0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</row>
    <row r="3" spans="2:30" ht="13.5" customHeight="1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8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</row>
    <row r="4" spans="2:30" ht="19.5" customHeight="1">
      <c r="B4" s="100" t="s">
        <v>1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</row>
    <row r="5" spans="2:30" ht="15.75" customHeight="1">
      <c r="B5" s="101" t="s">
        <v>85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</row>
    <row r="6" spans="2:30" ht="14.25">
      <c r="B6" s="101" t="s">
        <v>3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</row>
    <row r="7" spans="2:30" ht="15" customHeight="1">
      <c r="B7" s="102" t="s">
        <v>4</v>
      </c>
      <c r="C7" s="103">
        <v>2023</v>
      </c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5" t="s">
        <v>86</v>
      </c>
      <c r="P7" s="103">
        <v>2023</v>
      </c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6" t="s">
        <v>87</v>
      </c>
      <c r="AC7" s="107" t="s">
        <v>88</v>
      </c>
      <c r="AD7" s="107" t="s">
        <v>89</v>
      </c>
    </row>
    <row r="8" spans="2:30" ht="36.75" customHeight="1" thickBot="1">
      <c r="B8" s="108"/>
      <c r="C8" s="109" t="s">
        <v>6</v>
      </c>
      <c r="D8" s="109" t="s">
        <v>7</v>
      </c>
      <c r="E8" s="109" t="s">
        <v>8</v>
      </c>
      <c r="F8" s="109" t="s">
        <v>9</v>
      </c>
      <c r="G8" s="109" t="s">
        <v>10</v>
      </c>
      <c r="H8" s="109" t="s">
        <v>11</v>
      </c>
      <c r="I8" s="109" t="s">
        <v>12</v>
      </c>
      <c r="J8" s="109" t="s">
        <v>13</v>
      </c>
      <c r="K8" s="109" t="s">
        <v>14</v>
      </c>
      <c r="L8" s="109" t="s">
        <v>15</v>
      </c>
      <c r="M8" s="109" t="s">
        <v>16</v>
      </c>
      <c r="N8" s="109" t="s">
        <v>17</v>
      </c>
      <c r="O8" s="110"/>
      <c r="P8" s="111" t="s">
        <v>6</v>
      </c>
      <c r="Q8" s="111" t="s">
        <v>7</v>
      </c>
      <c r="R8" s="111" t="s">
        <v>8</v>
      </c>
      <c r="S8" s="111" t="s">
        <v>9</v>
      </c>
      <c r="T8" s="111" t="s">
        <v>10</v>
      </c>
      <c r="U8" s="111" t="s">
        <v>11</v>
      </c>
      <c r="V8" s="111" t="s">
        <v>12</v>
      </c>
      <c r="W8" s="111" t="s">
        <v>13</v>
      </c>
      <c r="X8" s="111" t="s">
        <v>14</v>
      </c>
      <c r="Y8" s="111" t="s">
        <v>15</v>
      </c>
      <c r="Z8" s="111" t="s">
        <v>16</v>
      </c>
      <c r="AA8" s="111" t="s">
        <v>17</v>
      </c>
      <c r="AB8" s="112"/>
      <c r="AC8" s="113"/>
      <c r="AD8" s="113"/>
    </row>
    <row r="9" spans="2:30" ht="18" customHeight="1" thickTop="1">
      <c r="B9" s="114" t="s">
        <v>20</v>
      </c>
      <c r="C9" s="115">
        <f>+C10+C49+C57</f>
        <v>65716.5</v>
      </c>
      <c r="D9" s="115">
        <f t="shared" ref="D9:AB9" si="0">+D10+D49+D57</f>
        <v>52816.4</v>
      </c>
      <c r="E9" s="115">
        <f t="shared" si="0"/>
        <v>60596.4</v>
      </c>
      <c r="F9" s="115">
        <f t="shared" si="0"/>
        <v>74290.8</v>
      </c>
      <c r="G9" s="115">
        <f t="shared" si="0"/>
        <v>68628.2</v>
      </c>
      <c r="H9" s="115">
        <f t="shared" si="0"/>
        <v>70971.899999999994</v>
      </c>
      <c r="I9" s="115">
        <f t="shared" si="0"/>
        <v>72338.900000000009</v>
      </c>
      <c r="J9" s="115">
        <f t="shared" si="0"/>
        <v>57335.1</v>
      </c>
      <c r="K9" s="115">
        <f t="shared" si="0"/>
        <v>58946.899999999994</v>
      </c>
      <c r="L9" s="115">
        <f t="shared" si="0"/>
        <v>59238.499999999993</v>
      </c>
      <c r="M9" s="115">
        <f t="shared" si="0"/>
        <v>61006.100000000006</v>
      </c>
      <c r="N9" s="115">
        <f t="shared" si="0"/>
        <v>65022.299999999988</v>
      </c>
      <c r="O9" s="115">
        <f t="shared" si="0"/>
        <v>766908.00000000012</v>
      </c>
      <c r="P9" s="116">
        <f t="shared" si="0"/>
        <v>65716.508758039985</v>
      </c>
      <c r="Q9" s="116">
        <f t="shared" si="0"/>
        <v>52816.339452160006</v>
      </c>
      <c r="R9" s="116">
        <f t="shared" si="0"/>
        <v>60596.352770509991</v>
      </c>
      <c r="S9" s="116">
        <f t="shared" si="0"/>
        <v>74290.826438689983</v>
      </c>
      <c r="T9" s="116">
        <f t="shared" si="0"/>
        <v>68627.820284970003</v>
      </c>
      <c r="U9" s="116">
        <f t="shared" si="0"/>
        <v>70971.195002209992</v>
      </c>
      <c r="V9" s="116">
        <f t="shared" si="0"/>
        <v>72338.583635800009</v>
      </c>
      <c r="W9" s="116">
        <f t="shared" si="0"/>
        <v>56667.577510738331</v>
      </c>
      <c r="X9" s="116">
        <f t="shared" si="0"/>
        <v>58567.809183763064</v>
      </c>
      <c r="Y9" s="116">
        <f t="shared" si="0"/>
        <v>58138.110268538141</v>
      </c>
      <c r="Z9" s="116">
        <f t="shared" si="0"/>
        <v>59927.982429429678</v>
      </c>
      <c r="AA9" s="116">
        <f t="shared" si="0"/>
        <v>65797.104444515804</v>
      </c>
      <c r="AB9" s="117">
        <f t="shared" si="0"/>
        <v>764456.21017936501</v>
      </c>
      <c r="AC9" s="117">
        <f>+O9-AB9</f>
        <v>2451.7898206351092</v>
      </c>
      <c r="AD9" s="117">
        <f t="shared" ref="AD9:AD51" si="1">+O9/AB9*100</f>
        <v>100.32072338323471</v>
      </c>
    </row>
    <row r="10" spans="2:30" ht="18" customHeight="1">
      <c r="B10" s="118" t="s">
        <v>21</v>
      </c>
      <c r="C10" s="119">
        <f>+C11+C16+C26+C44+C47+C48</f>
        <v>64573.3</v>
      </c>
      <c r="D10" s="119">
        <f t="shared" ref="D10:AB10" si="2">+D11+D16+D26+D44+D47+D48</f>
        <v>51558.400000000001</v>
      </c>
      <c r="E10" s="119">
        <f t="shared" si="2"/>
        <v>59209.5</v>
      </c>
      <c r="F10" s="119">
        <f t="shared" si="2"/>
        <v>72874.400000000009</v>
      </c>
      <c r="G10" s="119">
        <f t="shared" si="2"/>
        <v>67526.8</v>
      </c>
      <c r="H10" s="119">
        <f t="shared" si="2"/>
        <v>69607.399999999994</v>
      </c>
      <c r="I10" s="119">
        <f t="shared" si="2"/>
        <v>71211</v>
      </c>
      <c r="J10" s="119">
        <f t="shared" si="2"/>
        <v>56001.599999999999</v>
      </c>
      <c r="K10" s="119">
        <f t="shared" si="2"/>
        <v>57756.299999999996</v>
      </c>
      <c r="L10" s="119">
        <f t="shared" si="2"/>
        <v>58058.499999999993</v>
      </c>
      <c r="M10" s="119">
        <f t="shared" si="2"/>
        <v>59357.8</v>
      </c>
      <c r="N10" s="119">
        <f t="shared" si="2"/>
        <v>60253.399999999987</v>
      </c>
      <c r="O10" s="119">
        <f t="shared" si="2"/>
        <v>747988.4</v>
      </c>
      <c r="P10" s="120">
        <f t="shared" si="2"/>
        <v>64573.264564659992</v>
      </c>
      <c r="Q10" s="120">
        <f t="shared" si="2"/>
        <v>51558.410322780001</v>
      </c>
      <c r="R10" s="120">
        <f t="shared" si="2"/>
        <v>59209.552607819991</v>
      </c>
      <c r="S10" s="120">
        <f t="shared" si="2"/>
        <v>72874.420858669982</v>
      </c>
      <c r="T10" s="120">
        <f t="shared" si="2"/>
        <v>67526.433364509998</v>
      </c>
      <c r="U10" s="120">
        <f t="shared" si="2"/>
        <v>69606.684895179991</v>
      </c>
      <c r="V10" s="120">
        <f t="shared" si="2"/>
        <v>71210.636258160011</v>
      </c>
      <c r="W10" s="120">
        <f t="shared" si="2"/>
        <v>55318.490038512398</v>
      </c>
      <c r="X10" s="120">
        <f t="shared" si="2"/>
        <v>57380.905222195077</v>
      </c>
      <c r="Y10" s="120">
        <f t="shared" si="2"/>
        <v>56977.951155042028</v>
      </c>
      <c r="Z10" s="120">
        <f t="shared" si="2"/>
        <v>58544.834457126773</v>
      </c>
      <c r="AA10" s="120">
        <f t="shared" si="2"/>
        <v>64506.862084697575</v>
      </c>
      <c r="AB10" s="121">
        <f t="shared" si="2"/>
        <v>749288.44582935376</v>
      </c>
      <c r="AC10" s="121">
        <f t="shared" ref="AC10:AC65" si="3">+O10-AB10</f>
        <v>-1300.0458293537376</v>
      </c>
      <c r="AD10" s="122">
        <f t="shared" si="1"/>
        <v>99.826495946041888</v>
      </c>
    </row>
    <row r="11" spans="2:30" ht="18" customHeight="1">
      <c r="B11" s="118" t="s">
        <v>22</v>
      </c>
      <c r="C11" s="119">
        <f t="shared" ref="C11:AB11" si="4">SUM(C12:C15)</f>
        <v>29225</v>
      </c>
      <c r="D11" s="119">
        <f t="shared" si="4"/>
        <v>21052.799999999999</v>
      </c>
      <c r="E11" s="119">
        <f t="shared" si="4"/>
        <v>22967.1</v>
      </c>
      <c r="F11" s="119">
        <f t="shared" si="4"/>
        <v>39509.100000000006</v>
      </c>
      <c r="G11" s="119">
        <f t="shared" si="4"/>
        <v>34079.699999999997</v>
      </c>
      <c r="H11" s="119">
        <f t="shared" si="4"/>
        <v>35324.299999999996</v>
      </c>
      <c r="I11" s="119">
        <f t="shared" si="4"/>
        <v>38983.5</v>
      </c>
      <c r="J11" s="119">
        <f t="shared" ref="J11:M11" si="5">SUM(J12:J15)</f>
        <v>22772.400000000001</v>
      </c>
      <c r="K11" s="119">
        <f t="shared" si="5"/>
        <v>23816.3</v>
      </c>
      <c r="L11" s="119">
        <f t="shared" si="5"/>
        <v>24315.3</v>
      </c>
      <c r="M11" s="119">
        <f t="shared" si="5"/>
        <v>25934.2</v>
      </c>
      <c r="N11" s="119">
        <f t="shared" si="4"/>
        <v>24254.399999999998</v>
      </c>
      <c r="O11" s="123">
        <f t="shared" si="4"/>
        <v>342234.1</v>
      </c>
      <c r="P11" s="124">
        <f t="shared" si="4"/>
        <v>29224.930048710001</v>
      </c>
      <c r="Q11" s="124">
        <f t="shared" si="4"/>
        <v>21052.812707600002</v>
      </c>
      <c r="R11" s="124">
        <f t="shared" si="4"/>
        <v>22967.129131299997</v>
      </c>
      <c r="S11" s="124">
        <f t="shared" si="4"/>
        <v>39509.128972889994</v>
      </c>
      <c r="T11" s="124">
        <f t="shared" si="4"/>
        <v>34079.732406249997</v>
      </c>
      <c r="U11" s="124">
        <f t="shared" si="4"/>
        <v>35324.760540489995</v>
      </c>
      <c r="V11" s="124">
        <f t="shared" si="4"/>
        <v>38983.230010440006</v>
      </c>
      <c r="W11" s="124">
        <f t="shared" ref="W11:Z11" si="6">SUM(W12:W15)</f>
        <v>23112.083595839969</v>
      </c>
      <c r="X11" s="124">
        <f t="shared" si="6"/>
        <v>23113.361892247234</v>
      </c>
      <c r="Y11" s="124">
        <f t="shared" si="6"/>
        <v>23288.082427857466</v>
      </c>
      <c r="Z11" s="124">
        <f t="shared" si="6"/>
        <v>24036.592646492503</v>
      </c>
      <c r="AA11" s="124">
        <f t="shared" si="4"/>
        <v>27082.336422985263</v>
      </c>
      <c r="AB11" s="121">
        <f t="shared" si="4"/>
        <v>341774.18080310244</v>
      </c>
      <c r="AC11" s="121">
        <f t="shared" si="3"/>
        <v>459.91919689753558</v>
      </c>
      <c r="AD11" s="122">
        <f t="shared" si="1"/>
        <v>100.13456815134975</v>
      </c>
    </row>
    <row r="12" spans="2:30" ht="18" customHeight="1">
      <c r="B12" s="22" t="s">
        <v>23</v>
      </c>
      <c r="C12" s="125">
        <f>+[1]DGII!P12</f>
        <v>10101.6</v>
      </c>
      <c r="D12" s="125">
        <f>+[1]DGII!Q12</f>
        <v>8585.1</v>
      </c>
      <c r="E12" s="125">
        <f>+[1]DGII!R12</f>
        <v>9046.2000000000007</v>
      </c>
      <c r="F12" s="125">
        <f>+[1]DGII!S12</f>
        <v>8895.6</v>
      </c>
      <c r="G12" s="125">
        <f>+[1]DGII!T12</f>
        <v>9912.6</v>
      </c>
      <c r="H12" s="125">
        <f>+[1]DGII!U12</f>
        <v>7929.1</v>
      </c>
      <c r="I12" s="125">
        <f>+[1]DGII!V12</f>
        <v>7446.9</v>
      </c>
      <c r="J12" s="125">
        <f>+[1]DGII!W12</f>
        <v>7885.7</v>
      </c>
      <c r="K12" s="125">
        <f>+[1]DGII!X12</f>
        <v>7842.3</v>
      </c>
      <c r="L12" s="125">
        <f>+[1]DGII!Y12</f>
        <v>7744.4</v>
      </c>
      <c r="M12" s="125">
        <f>+[1]DGII!Z12</f>
        <v>8250.6</v>
      </c>
      <c r="N12" s="125">
        <f>+[1]DGII!AA12</f>
        <v>9510.1</v>
      </c>
      <c r="O12" s="126">
        <f>SUM(C12:N12)</f>
        <v>103150.20000000001</v>
      </c>
      <c r="P12" s="127">
        <v>10101.558513260001</v>
      </c>
      <c r="Q12" s="127">
        <v>8585.1323966199998</v>
      </c>
      <c r="R12" s="127">
        <v>9046.183822099998</v>
      </c>
      <c r="S12" s="127">
        <v>8895.615054670001</v>
      </c>
      <c r="T12" s="127">
        <v>9912.6193316199988</v>
      </c>
      <c r="U12" s="127">
        <v>7929.1228355900002</v>
      </c>
      <c r="V12" s="127">
        <v>7446.9226703799995</v>
      </c>
      <c r="W12" s="127">
        <v>8216.6128551466554</v>
      </c>
      <c r="X12" s="127">
        <v>8092.5833175614453</v>
      </c>
      <c r="Y12" s="127">
        <v>7584.3096663456718</v>
      </c>
      <c r="Z12" s="127">
        <v>8249.218575035411</v>
      </c>
      <c r="AA12" s="127">
        <v>8944.7012611796781</v>
      </c>
      <c r="AB12" s="128">
        <f>SUM(P12:AA12)</f>
        <v>103004.58029950886</v>
      </c>
      <c r="AC12" s="128">
        <f t="shared" si="3"/>
        <v>145.61970049115189</v>
      </c>
      <c r="AD12" s="129">
        <f t="shared" si="1"/>
        <v>100.14137206332741</v>
      </c>
    </row>
    <row r="13" spans="2:30" ht="18" customHeight="1">
      <c r="B13" s="22" t="s">
        <v>24</v>
      </c>
      <c r="C13" s="125">
        <f>+[1]DGII!P13</f>
        <v>12514</v>
      </c>
      <c r="D13" s="125">
        <f>+[1]DGII!Q13</f>
        <v>9348.4</v>
      </c>
      <c r="E13" s="125">
        <f>+[1]DGII!R13</f>
        <v>9907.2000000000007</v>
      </c>
      <c r="F13" s="125">
        <f>+[1]DGII!S13</f>
        <v>25353.7</v>
      </c>
      <c r="G13" s="125">
        <f>+[1]DGII!T13</f>
        <v>16932.3</v>
      </c>
      <c r="H13" s="125">
        <f>+[1]DGII!U13</f>
        <v>22657.599999999999</v>
      </c>
      <c r="I13" s="125">
        <f>+[1]DGII!V13</f>
        <v>26942.3</v>
      </c>
      <c r="J13" s="125">
        <f>+[1]DGII!W13</f>
        <v>10794.6</v>
      </c>
      <c r="K13" s="125">
        <f>+[1]DGII!X13</f>
        <v>11291.5</v>
      </c>
      <c r="L13" s="125">
        <f>+[1]DGII!Y13</f>
        <v>11978.1</v>
      </c>
      <c r="M13" s="125">
        <f>+[1]DGII!Z13</f>
        <v>13055.8</v>
      </c>
      <c r="N13" s="125">
        <f>+[1]DGII!AA13</f>
        <v>9299.9</v>
      </c>
      <c r="O13" s="126">
        <f>SUM(C13:N13)</f>
        <v>180075.4</v>
      </c>
      <c r="P13" s="127">
        <v>12514.000437050001</v>
      </c>
      <c r="Q13" s="127">
        <v>9348.3806230500013</v>
      </c>
      <c r="R13" s="127">
        <v>9907.2593513700012</v>
      </c>
      <c r="S13" s="127">
        <v>25353.684546629996</v>
      </c>
      <c r="T13" s="127">
        <v>16932.514644170002</v>
      </c>
      <c r="U13" s="127">
        <v>22658.614093029999</v>
      </c>
      <c r="V13" s="127">
        <v>26942.094861950001</v>
      </c>
      <c r="W13" s="127">
        <v>10640.839679804494</v>
      </c>
      <c r="X13" s="127">
        <v>10829.702265142656</v>
      </c>
      <c r="Y13" s="127">
        <v>11789.003275884739</v>
      </c>
      <c r="Z13" s="127">
        <v>11655.738144989029</v>
      </c>
      <c r="AA13" s="127">
        <v>13919.286906513698</v>
      </c>
      <c r="AB13" s="128">
        <f>SUM(P13:AA13)</f>
        <v>182491.11882958465</v>
      </c>
      <c r="AC13" s="128">
        <f t="shared" si="3"/>
        <v>-2415.7188295846572</v>
      </c>
      <c r="AD13" s="129">
        <f t="shared" si="1"/>
        <v>98.676254030838322</v>
      </c>
    </row>
    <row r="14" spans="2:30" ht="18" customHeight="1">
      <c r="B14" s="22" t="s">
        <v>25</v>
      </c>
      <c r="C14" s="125">
        <f>+[1]DGII!P14</f>
        <v>6473.7</v>
      </c>
      <c r="D14" s="125">
        <f>+[1]DGII!Q14</f>
        <v>3005.7</v>
      </c>
      <c r="E14" s="125">
        <f>+[1]DGII!R14</f>
        <v>3881.6</v>
      </c>
      <c r="F14" s="125">
        <f>+[1]DGII!S14</f>
        <v>5126.3999999999996</v>
      </c>
      <c r="G14" s="125">
        <f>+[1]DGII!T14</f>
        <v>7004.1</v>
      </c>
      <c r="H14" s="125">
        <f>+[1]DGII!U14</f>
        <v>4567.5</v>
      </c>
      <c r="I14" s="125">
        <f>+[1]DGII!V14</f>
        <v>4365.3</v>
      </c>
      <c r="J14" s="125">
        <f>+[1]DGII!W14</f>
        <v>3898.9</v>
      </c>
      <c r="K14" s="125">
        <f>+[1]DGII!X14</f>
        <v>4504.8</v>
      </c>
      <c r="L14" s="125">
        <f>+[1]DGII!Y14</f>
        <v>4319.8</v>
      </c>
      <c r="M14" s="125">
        <f>+[1]DGII!Z14</f>
        <v>4440.1000000000004</v>
      </c>
      <c r="N14" s="125">
        <f>+[1]DGII!AA14</f>
        <v>5159.8</v>
      </c>
      <c r="O14" s="126">
        <f>SUM(C14:N14)</f>
        <v>56747.700000000012</v>
      </c>
      <c r="P14" s="127">
        <v>6473.7013820699995</v>
      </c>
      <c r="Q14" s="127">
        <v>3005.6740903099994</v>
      </c>
      <c r="R14" s="127">
        <v>3881.6081379700004</v>
      </c>
      <c r="S14" s="127">
        <v>5126.3742107700009</v>
      </c>
      <c r="T14" s="127">
        <v>7003.9266545700002</v>
      </c>
      <c r="U14" s="127">
        <v>4566.8803916499992</v>
      </c>
      <c r="V14" s="127">
        <v>4365.3124547800007</v>
      </c>
      <c r="W14" s="127">
        <v>4064.170525288037</v>
      </c>
      <c r="X14" s="127">
        <v>3983.7995845677474</v>
      </c>
      <c r="Y14" s="127">
        <v>3694.3637523813873</v>
      </c>
      <c r="Z14" s="127">
        <v>3917.5328755845321</v>
      </c>
      <c r="AA14" s="127">
        <v>4007.0987906002338</v>
      </c>
      <c r="AB14" s="128">
        <f>SUM(P14:AA14)</f>
        <v>54090.442850541942</v>
      </c>
      <c r="AC14" s="128">
        <f t="shared" si="3"/>
        <v>2657.2571494580698</v>
      </c>
      <c r="AD14" s="129">
        <f t="shared" si="1"/>
        <v>104.91261858735447</v>
      </c>
    </row>
    <row r="15" spans="2:30" ht="18" customHeight="1">
      <c r="B15" s="22" t="s">
        <v>26</v>
      </c>
      <c r="C15" s="125">
        <f>+[1]DGII!P15</f>
        <v>135.69999999999999</v>
      </c>
      <c r="D15" s="125">
        <f>+[1]DGII!Q15</f>
        <v>113.6</v>
      </c>
      <c r="E15" s="125">
        <f>+[1]DGII!R15</f>
        <v>132.1</v>
      </c>
      <c r="F15" s="125">
        <f>+[1]DGII!S15</f>
        <v>133.4</v>
      </c>
      <c r="G15" s="125">
        <f>+[1]DGII!T15</f>
        <v>230.7</v>
      </c>
      <c r="H15" s="125">
        <f>+[1]DGII!U15</f>
        <v>170.1</v>
      </c>
      <c r="I15" s="125">
        <f>+[1]DGII!V15</f>
        <v>229</v>
      </c>
      <c r="J15" s="125">
        <f>+[1]DGII!W15</f>
        <v>193.2</v>
      </c>
      <c r="K15" s="125">
        <f>+[1]DGII!X15</f>
        <v>177.7</v>
      </c>
      <c r="L15" s="125">
        <f>+[1]DGII!Y15</f>
        <v>273</v>
      </c>
      <c r="M15" s="125">
        <f>+[1]DGII!Z15</f>
        <v>187.7</v>
      </c>
      <c r="N15" s="125">
        <f>+[1]DGII!AA15</f>
        <v>284.60000000000002</v>
      </c>
      <c r="O15" s="126">
        <f>SUM(C15:N15)</f>
        <v>2260.8000000000002</v>
      </c>
      <c r="P15" s="127">
        <v>135.66971632999997</v>
      </c>
      <c r="Q15" s="127">
        <v>113.62559761999999</v>
      </c>
      <c r="R15" s="127">
        <v>132.07781986000001</v>
      </c>
      <c r="S15" s="127">
        <v>133.45516082</v>
      </c>
      <c r="T15" s="127">
        <v>230.67177588999999</v>
      </c>
      <c r="U15" s="127">
        <v>170.14322022000002</v>
      </c>
      <c r="V15" s="127">
        <v>228.90002332999998</v>
      </c>
      <c r="W15" s="127">
        <v>190.46053560078064</v>
      </c>
      <c r="X15" s="127">
        <v>207.27672497538637</v>
      </c>
      <c r="Y15" s="127">
        <v>220.40573324566387</v>
      </c>
      <c r="Z15" s="127">
        <v>214.10305088352706</v>
      </c>
      <c r="AA15" s="127">
        <v>211.24946469165141</v>
      </c>
      <c r="AB15" s="128">
        <f>SUM(P15:AA15)</f>
        <v>2188.0388234670095</v>
      </c>
      <c r="AC15" s="128">
        <f t="shared" si="3"/>
        <v>72.761176532990703</v>
      </c>
      <c r="AD15" s="129">
        <f t="shared" si="1"/>
        <v>103.32540610123628</v>
      </c>
    </row>
    <row r="16" spans="2:30" ht="18" customHeight="1">
      <c r="B16" s="118" t="s">
        <v>27</v>
      </c>
      <c r="C16" s="119">
        <f>+C17+C25</f>
        <v>2893.2000000000003</v>
      </c>
      <c r="D16" s="119">
        <f t="shared" ref="D16:AB16" si="7">+D17+D25</f>
        <v>3129.4</v>
      </c>
      <c r="E16" s="119">
        <f t="shared" si="7"/>
        <v>5476.6</v>
      </c>
      <c r="F16" s="119">
        <f t="shared" si="7"/>
        <v>4640.9000000000005</v>
      </c>
      <c r="G16" s="119">
        <f t="shared" si="7"/>
        <v>4964.2999999999993</v>
      </c>
      <c r="H16" s="119">
        <f t="shared" si="7"/>
        <v>4855.0000000000009</v>
      </c>
      <c r="I16" s="119">
        <f t="shared" si="7"/>
        <v>3416.9999999999995</v>
      </c>
      <c r="J16" s="119">
        <f t="shared" si="7"/>
        <v>3131.4</v>
      </c>
      <c r="K16" s="119">
        <f t="shared" si="7"/>
        <v>4666.2</v>
      </c>
      <c r="L16" s="119">
        <f t="shared" si="7"/>
        <v>6149.7999999999993</v>
      </c>
      <c r="M16" s="119">
        <f t="shared" si="7"/>
        <v>3378.9000000000005</v>
      </c>
      <c r="N16" s="119">
        <f t="shared" si="7"/>
        <v>4606.9999999999991</v>
      </c>
      <c r="O16" s="123">
        <f t="shared" si="7"/>
        <v>51309.700000000004</v>
      </c>
      <c r="P16" s="120">
        <f t="shared" si="7"/>
        <v>2893.25154733</v>
      </c>
      <c r="Q16" s="120">
        <f t="shared" si="7"/>
        <v>3129.3447766699996</v>
      </c>
      <c r="R16" s="120">
        <f t="shared" si="7"/>
        <v>5476.6270551199996</v>
      </c>
      <c r="S16" s="120">
        <f t="shared" si="7"/>
        <v>4640.9450291599996</v>
      </c>
      <c r="T16" s="120">
        <f t="shared" si="7"/>
        <v>4964.284464039999</v>
      </c>
      <c r="U16" s="120">
        <f t="shared" si="7"/>
        <v>4853.813310829999</v>
      </c>
      <c r="V16" s="120">
        <f t="shared" si="7"/>
        <v>3416.8981208800001</v>
      </c>
      <c r="W16" s="120">
        <f t="shared" si="7"/>
        <v>3346.908505231539</v>
      </c>
      <c r="X16" s="120">
        <f t="shared" si="7"/>
        <v>5365.2352488431879</v>
      </c>
      <c r="Y16" s="120">
        <f t="shared" si="7"/>
        <v>6250.5160981008448</v>
      </c>
      <c r="Z16" s="120">
        <f t="shared" si="7"/>
        <v>3305.2145148123918</v>
      </c>
      <c r="AA16" s="120">
        <v>4039.4164666242395</v>
      </c>
      <c r="AB16" s="121">
        <f t="shared" si="7"/>
        <v>51682.455137642195</v>
      </c>
      <c r="AC16" s="121">
        <f t="shared" si="3"/>
        <v>-372.75513764219068</v>
      </c>
      <c r="AD16" s="122">
        <f t="shared" si="1"/>
        <v>99.27875884253281</v>
      </c>
    </row>
    <row r="17" spans="2:30" ht="18" customHeight="1">
      <c r="B17" s="130" t="s">
        <v>28</v>
      </c>
      <c r="C17" s="119">
        <f>SUM(C18:C24)</f>
        <v>2753.4</v>
      </c>
      <c r="D17" s="119">
        <f t="shared" ref="D17:AB17" si="8">SUM(D18:D24)</f>
        <v>2975.2000000000003</v>
      </c>
      <c r="E17" s="119">
        <f t="shared" si="8"/>
        <v>5249.8</v>
      </c>
      <c r="F17" s="119">
        <f t="shared" si="8"/>
        <v>4483.3</v>
      </c>
      <c r="G17" s="119">
        <f t="shared" si="8"/>
        <v>4764.0999999999995</v>
      </c>
      <c r="H17" s="119">
        <f t="shared" si="8"/>
        <v>4655.9000000000005</v>
      </c>
      <c r="I17" s="119">
        <f t="shared" si="8"/>
        <v>3222.2999999999997</v>
      </c>
      <c r="J17" s="119">
        <f t="shared" si="8"/>
        <v>2985.1</v>
      </c>
      <c r="K17" s="119">
        <f t="shared" si="8"/>
        <v>4523.0999999999995</v>
      </c>
      <c r="L17" s="119">
        <f t="shared" si="8"/>
        <v>5992.7999999999993</v>
      </c>
      <c r="M17" s="119">
        <f t="shared" si="8"/>
        <v>3217.4000000000005</v>
      </c>
      <c r="N17" s="119">
        <f t="shared" si="8"/>
        <v>4401.1999999999989</v>
      </c>
      <c r="O17" s="123">
        <f t="shared" si="8"/>
        <v>49223.600000000006</v>
      </c>
      <c r="P17" s="120">
        <f t="shared" si="8"/>
        <v>2753.43139488</v>
      </c>
      <c r="Q17" s="120">
        <f t="shared" si="8"/>
        <v>2975.1726105899997</v>
      </c>
      <c r="R17" s="120">
        <f t="shared" si="8"/>
        <v>5249.7776233199993</v>
      </c>
      <c r="S17" s="120">
        <f t="shared" si="8"/>
        <v>4483.3113671999999</v>
      </c>
      <c r="T17" s="120">
        <f t="shared" si="8"/>
        <v>4764.0683102999992</v>
      </c>
      <c r="U17" s="120">
        <f t="shared" si="8"/>
        <v>4654.6943469399994</v>
      </c>
      <c r="V17" s="120">
        <f t="shared" si="8"/>
        <v>3222.2417281900002</v>
      </c>
      <c r="W17" s="120">
        <f t="shared" si="8"/>
        <v>3174.6257391057829</v>
      </c>
      <c r="X17" s="120">
        <f t="shared" si="8"/>
        <v>5156.3995400597723</v>
      </c>
      <c r="Y17" s="120">
        <f t="shared" si="8"/>
        <v>6028.1650040764607</v>
      </c>
      <c r="Z17" s="120">
        <f t="shared" si="8"/>
        <v>3127.7966373611357</v>
      </c>
      <c r="AA17" s="120">
        <f t="shared" si="8"/>
        <v>3825.8542159813037</v>
      </c>
      <c r="AB17" s="121">
        <f t="shared" si="8"/>
        <v>49415.538518004447</v>
      </c>
      <c r="AC17" s="121">
        <f t="shared" si="3"/>
        <v>-191.93851800444099</v>
      </c>
      <c r="AD17" s="122">
        <f t="shared" si="1"/>
        <v>99.611582664561055</v>
      </c>
    </row>
    <row r="18" spans="2:30" ht="18" customHeight="1">
      <c r="B18" s="25" t="s">
        <v>29</v>
      </c>
      <c r="C18" s="125">
        <f>+[1]DGII!P18</f>
        <v>103.8</v>
      </c>
      <c r="D18" s="125">
        <f>+[1]DGII!Q18</f>
        <v>380.9</v>
      </c>
      <c r="E18" s="125">
        <f>+[1]DGII!R18</f>
        <v>1696.1</v>
      </c>
      <c r="F18" s="125">
        <f>+[1]DGII!S18</f>
        <v>178.8</v>
      </c>
      <c r="G18" s="125">
        <f>+[1]DGII!T18</f>
        <v>181.5</v>
      </c>
      <c r="H18" s="125">
        <f>+[1]DGII!U18</f>
        <v>161.69999999999999</v>
      </c>
      <c r="I18" s="125">
        <f>+[1]DGII!V18</f>
        <v>143.30000000000001</v>
      </c>
      <c r="J18" s="125">
        <f>+[1]DGII!W18</f>
        <v>273.60000000000002</v>
      </c>
      <c r="K18" s="125">
        <f>+[1]DGII!X18</f>
        <v>1345.4</v>
      </c>
      <c r="L18" s="125">
        <f>+[1]DGII!Y18</f>
        <v>202</v>
      </c>
      <c r="M18" s="125">
        <f>+[1]DGII!Z18</f>
        <v>178.8</v>
      </c>
      <c r="N18" s="125">
        <f>+[1]DGII!AA18</f>
        <v>259.3</v>
      </c>
      <c r="O18" s="126">
        <f t="shared" ref="O18:O25" si="9">SUM(C18:N18)</f>
        <v>5105.2000000000007</v>
      </c>
      <c r="P18" s="131">
        <v>103.82803045999999</v>
      </c>
      <c r="Q18" s="131">
        <v>380.8457899</v>
      </c>
      <c r="R18" s="131">
        <v>1696.11142707</v>
      </c>
      <c r="S18" s="131">
        <v>178.79747806</v>
      </c>
      <c r="T18" s="131">
        <v>181.50121436000001</v>
      </c>
      <c r="U18" s="131">
        <v>161.66891541999999</v>
      </c>
      <c r="V18" s="131">
        <v>143.24273423</v>
      </c>
      <c r="W18" s="131">
        <v>330.54502069937189</v>
      </c>
      <c r="X18" s="131">
        <v>1992.7397015585802</v>
      </c>
      <c r="Y18" s="131">
        <v>156.87718563022324</v>
      </c>
      <c r="Z18" s="131">
        <v>191.37059968766926</v>
      </c>
      <c r="AA18" s="131">
        <v>256.06824710667405</v>
      </c>
      <c r="AB18" s="128">
        <f t="shared" ref="AB18:AB25" si="10">SUM(P18:AA18)</f>
        <v>5773.596344182517</v>
      </c>
      <c r="AC18" s="128">
        <f t="shared" si="3"/>
        <v>-668.39634418251626</v>
      </c>
      <c r="AD18" s="129">
        <f t="shared" si="1"/>
        <v>88.423223510317044</v>
      </c>
    </row>
    <row r="19" spans="2:30" ht="18" customHeight="1">
      <c r="B19" s="25" t="s">
        <v>30</v>
      </c>
      <c r="C19" s="125">
        <f>+[1]DGII!P19</f>
        <v>246</v>
      </c>
      <c r="D19" s="125">
        <f>+[1]DGII!Q19</f>
        <v>149.4</v>
      </c>
      <c r="E19" s="125">
        <f>+[1]DGII!R19</f>
        <v>262</v>
      </c>
      <c r="F19" s="125">
        <f>+[1]DGII!S19</f>
        <v>1900.6</v>
      </c>
      <c r="G19" s="125">
        <f>+[1]DGII!T19</f>
        <v>2008.7</v>
      </c>
      <c r="H19" s="125">
        <f>+[1]DGII!U19</f>
        <v>279.3</v>
      </c>
      <c r="I19" s="125">
        <f>+[1]DGII!V19</f>
        <v>348.2</v>
      </c>
      <c r="J19" s="125">
        <f>+[1]DGII!W19</f>
        <v>147.19999999999999</v>
      </c>
      <c r="K19" s="125">
        <f>+[1]DGII!X19</f>
        <v>235.2</v>
      </c>
      <c r="L19" s="125">
        <f>+[1]DGII!Y19</f>
        <v>3019.3</v>
      </c>
      <c r="M19" s="125">
        <f>+[1]DGII!Z19</f>
        <v>350.2</v>
      </c>
      <c r="N19" s="125">
        <f>+[1]DGII!AA19</f>
        <v>454.9</v>
      </c>
      <c r="O19" s="126">
        <f t="shared" si="9"/>
        <v>9401</v>
      </c>
      <c r="P19" s="131">
        <v>246.02543433000002</v>
      </c>
      <c r="Q19" s="131">
        <v>149.4360039</v>
      </c>
      <c r="R19" s="131">
        <v>262.00825809999998</v>
      </c>
      <c r="S19" s="131">
        <v>1900.56836518</v>
      </c>
      <c r="T19" s="131">
        <v>2008.71115844</v>
      </c>
      <c r="U19" s="131">
        <v>278.10492218000002</v>
      </c>
      <c r="V19" s="131">
        <v>348.14763858999999</v>
      </c>
      <c r="W19" s="131">
        <v>204.00436568661701</v>
      </c>
      <c r="X19" s="131">
        <v>254.0265274608746</v>
      </c>
      <c r="Y19" s="131">
        <v>3279.8211443982259</v>
      </c>
      <c r="Z19" s="131">
        <v>323.39696838592579</v>
      </c>
      <c r="AA19" s="131">
        <v>400.40177999420467</v>
      </c>
      <c r="AB19" s="128">
        <f t="shared" si="10"/>
        <v>9654.6525666458474</v>
      </c>
      <c r="AC19" s="128">
        <f t="shared" si="3"/>
        <v>-253.6525666458474</v>
      </c>
      <c r="AD19" s="129">
        <f t="shared" si="1"/>
        <v>97.372742676187571</v>
      </c>
    </row>
    <row r="20" spans="2:30" ht="18" customHeight="1">
      <c r="B20" s="25" t="s">
        <v>31</v>
      </c>
      <c r="C20" s="125">
        <f>+[1]DGII!P20</f>
        <v>754.8</v>
      </c>
      <c r="D20" s="125">
        <f>+[1]DGII!Q20</f>
        <v>1023.7</v>
      </c>
      <c r="E20" s="125">
        <f>+[1]DGII!R20</f>
        <v>1321.7</v>
      </c>
      <c r="F20" s="125">
        <f>+[1]DGII!S20</f>
        <v>978</v>
      </c>
      <c r="G20" s="125">
        <f>+[1]DGII!T20</f>
        <v>1028.7</v>
      </c>
      <c r="H20" s="125">
        <f>+[1]DGII!U20</f>
        <v>1078.2</v>
      </c>
      <c r="I20" s="125">
        <f>+[1]DGII!V20</f>
        <v>1213.0999999999999</v>
      </c>
      <c r="J20" s="125">
        <f>+[1]DGII!W20</f>
        <v>1115.3</v>
      </c>
      <c r="K20" s="125">
        <f>+[1]DGII!X20</f>
        <v>1083.5999999999999</v>
      </c>
      <c r="L20" s="125">
        <f>+[1]DGII!Y20</f>
        <v>1205</v>
      </c>
      <c r="M20" s="125">
        <f>+[1]DGII!Z20</f>
        <v>1124.2</v>
      </c>
      <c r="N20" s="125">
        <f>+[1]DGII!AA20</f>
        <v>1205.5</v>
      </c>
      <c r="O20" s="126">
        <f t="shared" si="9"/>
        <v>13131.8</v>
      </c>
      <c r="P20" s="131">
        <v>754.83411108000007</v>
      </c>
      <c r="Q20" s="131">
        <v>1023.74315503</v>
      </c>
      <c r="R20" s="131">
        <v>1321.6583937400001</v>
      </c>
      <c r="S20" s="131">
        <v>978.00404938999998</v>
      </c>
      <c r="T20" s="131">
        <v>1028.6707448300001</v>
      </c>
      <c r="U20" s="131">
        <v>1078.19310956</v>
      </c>
      <c r="V20" s="131">
        <v>1213.0901036600001</v>
      </c>
      <c r="W20" s="131">
        <v>1135.579117292594</v>
      </c>
      <c r="X20" s="131">
        <v>997.7251791643414</v>
      </c>
      <c r="Y20" s="131">
        <v>997.017703346953</v>
      </c>
      <c r="Z20" s="131">
        <v>1146.1559127514513</v>
      </c>
      <c r="AA20" s="131">
        <v>1159.56926663184</v>
      </c>
      <c r="AB20" s="128">
        <f t="shared" si="10"/>
        <v>12834.24084647718</v>
      </c>
      <c r="AC20" s="128">
        <f t="shared" si="3"/>
        <v>297.55915352281954</v>
      </c>
      <c r="AD20" s="129">
        <f t="shared" si="1"/>
        <v>102.3184788027762</v>
      </c>
    </row>
    <row r="21" spans="2:30" ht="18" customHeight="1">
      <c r="B21" s="25" t="s">
        <v>32</v>
      </c>
      <c r="C21" s="125">
        <f>+[1]DGII!P21</f>
        <v>161</v>
      </c>
      <c r="D21" s="125">
        <f>+[1]DGII!Q21</f>
        <v>167.9</v>
      </c>
      <c r="E21" s="125">
        <f>+[1]DGII!R21</f>
        <v>203.4</v>
      </c>
      <c r="F21" s="125">
        <f>+[1]DGII!S21</f>
        <v>161.80000000000001</v>
      </c>
      <c r="G21" s="125">
        <f>+[1]DGII!T21</f>
        <v>185.3</v>
      </c>
      <c r="H21" s="125">
        <f>+[1]DGII!U21</f>
        <v>180</v>
      </c>
      <c r="I21" s="125">
        <f>+[1]DGII!V21</f>
        <v>167.9</v>
      </c>
      <c r="J21" s="125">
        <f>+[1]DGII!W21</f>
        <v>166.8</v>
      </c>
      <c r="K21" s="125">
        <f>+[1]DGII!X21</f>
        <v>175.8</v>
      </c>
      <c r="L21" s="125">
        <f>+[1]DGII!Y21</f>
        <v>181.5</v>
      </c>
      <c r="M21" s="125">
        <f>+[1]DGII!Z21</f>
        <v>171.7</v>
      </c>
      <c r="N21" s="125">
        <f>+[1]DGII!AA21</f>
        <v>175.8</v>
      </c>
      <c r="O21" s="126">
        <f t="shared" si="9"/>
        <v>2098.9</v>
      </c>
      <c r="P21" s="131">
        <v>160.94148993000002</v>
      </c>
      <c r="Q21" s="131">
        <v>167.94021053999998</v>
      </c>
      <c r="R21" s="131">
        <v>203.34987996999999</v>
      </c>
      <c r="S21" s="131">
        <v>161.83466496</v>
      </c>
      <c r="T21" s="131">
        <v>185.27205986999999</v>
      </c>
      <c r="U21" s="131">
        <v>180.04052512000001</v>
      </c>
      <c r="V21" s="131">
        <v>167.91232585</v>
      </c>
      <c r="W21" s="131">
        <v>183.99849047574361</v>
      </c>
      <c r="X21" s="131">
        <v>200.86703780567026</v>
      </c>
      <c r="Y21" s="131">
        <v>192.88269742235926</v>
      </c>
      <c r="Z21" s="131">
        <v>159.92293963883299</v>
      </c>
      <c r="AA21" s="131">
        <v>176.7417608322948</v>
      </c>
      <c r="AB21" s="128">
        <f t="shared" si="10"/>
        <v>2141.7040824149008</v>
      </c>
      <c r="AC21" s="128">
        <f t="shared" si="3"/>
        <v>-42.804082414900677</v>
      </c>
      <c r="AD21" s="129">
        <f t="shared" si="1"/>
        <v>98.00140071794435</v>
      </c>
    </row>
    <row r="22" spans="2:30" ht="18" customHeight="1">
      <c r="B22" s="25" t="s">
        <v>33</v>
      </c>
      <c r="C22" s="125">
        <f>+[1]DGII!P22</f>
        <v>82</v>
      </c>
      <c r="D22" s="125">
        <f>+[1]DGII!Q22</f>
        <v>71.400000000000006</v>
      </c>
      <c r="E22" s="125">
        <f>+[1]DGII!R22</f>
        <v>136.6</v>
      </c>
      <c r="F22" s="125">
        <f>+[1]DGII!S22</f>
        <v>76.099999999999994</v>
      </c>
      <c r="G22" s="125">
        <f>+[1]DGII!T22</f>
        <v>72.3</v>
      </c>
      <c r="H22" s="125">
        <f>+[1]DGII!U22</f>
        <v>106.7</v>
      </c>
      <c r="I22" s="125">
        <f>+[1]DGII!V22</f>
        <v>92.6</v>
      </c>
      <c r="J22" s="125">
        <f>+[1]DGII!W22</f>
        <v>100.6</v>
      </c>
      <c r="K22" s="125">
        <f>+[1]DGII!X22</f>
        <v>96.5</v>
      </c>
      <c r="L22" s="125">
        <f>+[1]DGII!Y22</f>
        <v>97.9</v>
      </c>
      <c r="M22" s="125">
        <f>+[1]DGII!Z22</f>
        <v>84.9</v>
      </c>
      <c r="N22" s="125">
        <f>+[1]DGII!AA22</f>
        <v>140.69999999999999</v>
      </c>
      <c r="O22" s="126">
        <f t="shared" si="9"/>
        <v>1158.3</v>
      </c>
      <c r="P22" s="131">
        <v>82.013448420000003</v>
      </c>
      <c r="Q22" s="131">
        <v>71.353421730000008</v>
      </c>
      <c r="R22" s="131">
        <v>136.63401802999999</v>
      </c>
      <c r="S22" s="131">
        <v>76.095396260000001</v>
      </c>
      <c r="T22" s="131">
        <v>72.265440549999994</v>
      </c>
      <c r="U22" s="131">
        <v>106.72564054</v>
      </c>
      <c r="V22" s="131">
        <v>92.627317390000002</v>
      </c>
      <c r="W22" s="131">
        <v>90.824773704847772</v>
      </c>
      <c r="X22" s="131">
        <v>126.73910154259157</v>
      </c>
      <c r="Y22" s="131">
        <v>125.46422061068169</v>
      </c>
      <c r="Z22" s="131">
        <v>116.33094194822741</v>
      </c>
      <c r="AA22" s="131">
        <v>127.28754139915779</v>
      </c>
      <c r="AB22" s="128">
        <f t="shared" si="10"/>
        <v>1224.3612621255061</v>
      </c>
      <c r="AC22" s="128">
        <f t="shared" si="3"/>
        <v>-66.061262125506119</v>
      </c>
      <c r="AD22" s="129">
        <f t="shared" si="1"/>
        <v>94.604430557462834</v>
      </c>
    </row>
    <row r="23" spans="2:30" ht="18" customHeight="1">
      <c r="B23" s="132" t="s">
        <v>34</v>
      </c>
      <c r="C23" s="125">
        <f>+[1]DGII!P23</f>
        <v>1055.2</v>
      </c>
      <c r="D23" s="125">
        <f>+[1]DGII!Q23</f>
        <v>1123.8</v>
      </c>
      <c r="E23" s="125">
        <f>+[1]DGII!R23</f>
        <v>1448.3</v>
      </c>
      <c r="F23" s="125">
        <f>+[1]DGII!S23</f>
        <v>1107.2</v>
      </c>
      <c r="G23" s="125">
        <f>+[1]DGII!T23</f>
        <v>1172.7</v>
      </c>
      <c r="H23" s="125">
        <f>+[1]DGII!U23</f>
        <v>1450.2</v>
      </c>
      <c r="I23" s="125">
        <f>+[1]DGII!V23</f>
        <v>1190.5999999999999</v>
      </c>
      <c r="J23" s="125">
        <f>+[1]DGII!W23</f>
        <v>1114.3</v>
      </c>
      <c r="K23" s="125">
        <f>+[1]DGII!X23</f>
        <v>1548.7</v>
      </c>
      <c r="L23" s="125">
        <f>+[1]DGII!Y23</f>
        <v>1215.2</v>
      </c>
      <c r="M23" s="125">
        <f>+[1]DGII!Z23</f>
        <v>1210.8</v>
      </c>
      <c r="N23" s="125">
        <f>+[1]DGII!AA23</f>
        <v>1869.1</v>
      </c>
      <c r="O23" s="126">
        <f t="shared" si="9"/>
        <v>15506.1</v>
      </c>
      <c r="P23" s="131">
        <v>1055.24004433</v>
      </c>
      <c r="Q23" s="131">
        <v>1123.7540868199999</v>
      </c>
      <c r="R23" s="131">
        <v>1448.3185457699999</v>
      </c>
      <c r="S23" s="131">
        <v>1107.17525047</v>
      </c>
      <c r="T23" s="131">
        <v>1172.72387549</v>
      </c>
      <c r="U23" s="131">
        <v>1450.22771016</v>
      </c>
      <c r="V23" s="131">
        <v>1190.6116020100001</v>
      </c>
      <c r="W23" s="131">
        <v>1110.9032938497087</v>
      </c>
      <c r="X23" s="131">
        <v>1491.7526085905236</v>
      </c>
      <c r="Y23" s="131">
        <v>1110.6701262781196</v>
      </c>
      <c r="Z23" s="131">
        <v>1107.862086194192</v>
      </c>
      <c r="AA23" s="131">
        <v>1629.1597582137435</v>
      </c>
      <c r="AB23" s="128">
        <f t="shared" si="10"/>
        <v>14998.398988176288</v>
      </c>
      <c r="AC23" s="128">
        <f t="shared" si="3"/>
        <v>507.70101182371218</v>
      </c>
      <c r="AD23" s="129">
        <f t="shared" si="1"/>
        <v>103.38503471086446</v>
      </c>
    </row>
    <row r="24" spans="2:30" ht="18" customHeight="1">
      <c r="B24" s="132" t="s">
        <v>35</v>
      </c>
      <c r="C24" s="125">
        <f>+[1]DGII!P24</f>
        <v>350.6</v>
      </c>
      <c r="D24" s="125">
        <f>+[1]DGII!Q24</f>
        <v>58.1</v>
      </c>
      <c r="E24" s="125">
        <f>+[1]DGII!R24</f>
        <v>181.7</v>
      </c>
      <c r="F24" s="125">
        <f>+[1]DGII!S24</f>
        <v>80.8</v>
      </c>
      <c r="G24" s="125">
        <f>+[1]DGII!T24</f>
        <v>114.9</v>
      </c>
      <c r="H24" s="125">
        <f>+[1]DGII!U24</f>
        <v>1399.8</v>
      </c>
      <c r="I24" s="125">
        <f>+[1]DGII!V24</f>
        <v>66.599999999999994</v>
      </c>
      <c r="J24" s="125">
        <f>+[1]DGII!W24</f>
        <v>67.3</v>
      </c>
      <c r="K24" s="125">
        <f>+[1]DGII!X24</f>
        <v>37.9</v>
      </c>
      <c r="L24" s="125">
        <f>+[1]DGII!Y24</f>
        <v>71.900000000000006</v>
      </c>
      <c r="M24" s="125">
        <f>+[1]DGII!Z24</f>
        <v>96.8</v>
      </c>
      <c r="N24" s="125">
        <f>+[1]DGII!AA24</f>
        <v>295.89999999999998</v>
      </c>
      <c r="O24" s="126">
        <f t="shared" si="9"/>
        <v>2822.3000000000006</v>
      </c>
      <c r="P24" s="125">
        <v>350.54883632999997</v>
      </c>
      <c r="Q24" s="125">
        <v>58.099942669999997</v>
      </c>
      <c r="R24" s="125">
        <v>181.69710064</v>
      </c>
      <c r="S24" s="125">
        <v>80.836162879999989</v>
      </c>
      <c r="T24" s="125">
        <v>114.92381675999999</v>
      </c>
      <c r="U24" s="125">
        <v>1399.7335239599997</v>
      </c>
      <c r="V24" s="125">
        <v>66.610006459999994</v>
      </c>
      <c r="W24" s="125">
        <v>118.77067739689976</v>
      </c>
      <c r="X24" s="125">
        <v>92.549383937191408</v>
      </c>
      <c r="Y24" s="125">
        <v>165.43192638989777</v>
      </c>
      <c r="Z24" s="125">
        <v>82.757188754837003</v>
      </c>
      <c r="AA24" s="125">
        <v>76.62586180338846</v>
      </c>
      <c r="AB24" s="128">
        <f t="shared" si="10"/>
        <v>2788.5844279822145</v>
      </c>
      <c r="AC24" s="128">
        <f t="shared" si="3"/>
        <v>33.715572017786144</v>
      </c>
      <c r="AD24" s="129">
        <f t="shared" si="1"/>
        <v>101.20905688490065</v>
      </c>
    </row>
    <row r="25" spans="2:30" ht="18" customHeight="1">
      <c r="B25" s="130" t="s">
        <v>36</v>
      </c>
      <c r="C25" s="119">
        <f>+[1]DGII!P25</f>
        <v>139.80000000000001</v>
      </c>
      <c r="D25" s="119">
        <f>+[1]DGII!Q25</f>
        <v>154.19999999999999</v>
      </c>
      <c r="E25" s="119">
        <f>+[1]DGII!R25</f>
        <v>226.8</v>
      </c>
      <c r="F25" s="119">
        <f>+[1]DGII!S25</f>
        <v>157.6</v>
      </c>
      <c r="G25" s="119">
        <f>+[1]DGII!T25</f>
        <v>200.2</v>
      </c>
      <c r="H25" s="119">
        <f>+[1]DGII!U25</f>
        <v>199.1</v>
      </c>
      <c r="I25" s="119">
        <f>+[1]DGII!V25</f>
        <v>194.7</v>
      </c>
      <c r="J25" s="119">
        <f>+[1]DGII!W25</f>
        <v>146.30000000000001</v>
      </c>
      <c r="K25" s="119">
        <f>+[1]DGII!X25</f>
        <v>143.1</v>
      </c>
      <c r="L25" s="119">
        <f>+[1]DGII!Y25</f>
        <v>157</v>
      </c>
      <c r="M25" s="119">
        <f>+[1]DGII!Z25</f>
        <v>161.5</v>
      </c>
      <c r="N25" s="119">
        <f>+[1]DGII!AA25</f>
        <v>205.8</v>
      </c>
      <c r="O25" s="123">
        <f t="shared" si="9"/>
        <v>2086.1</v>
      </c>
      <c r="P25" s="124">
        <v>139.82015245000002</v>
      </c>
      <c r="Q25" s="124">
        <v>154.17216608000001</v>
      </c>
      <c r="R25" s="124">
        <v>226.84943180000002</v>
      </c>
      <c r="S25" s="124">
        <v>157.63366196000001</v>
      </c>
      <c r="T25" s="124">
        <v>200.21615374000001</v>
      </c>
      <c r="U25" s="124">
        <v>199.11896388999997</v>
      </c>
      <c r="V25" s="124">
        <v>194.65639268999999</v>
      </c>
      <c r="W25" s="124">
        <v>172.28276612575601</v>
      </c>
      <c r="X25" s="124">
        <v>208.83570878341604</v>
      </c>
      <c r="Y25" s="124">
        <v>222.35109402438397</v>
      </c>
      <c r="Z25" s="124">
        <v>177.41787745125603</v>
      </c>
      <c r="AA25" s="124">
        <v>213.56225064293599</v>
      </c>
      <c r="AB25" s="121">
        <f t="shared" si="10"/>
        <v>2266.9166196377482</v>
      </c>
      <c r="AC25" s="121">
        <f t="shared" si="3"/>
        <v>-180.81661963774832</v>
      </c>
      <c r="AD25" s="122">
        <f t="shared" si="1"/>
        <v>92.02367576860226</v>
      </c>
    </row>
    <row r="26" spans="2:30" ht="18" customHeight="1">
      <c r="B26" s="118" t="s">
        <v>37</v>
      </c>
      <c r="C26" s="119">
        <f>+C27+C29+C38+C43</f>
        <v>31494.600000000002</v>
      </c>
      <c r="D26" s="119">
        <f t="shared" ref="D26:AB26" si="11">+D27+D29+D38+D43</f>
        <v>26439.200000000001</v>
      </c>
      <c r="E26" s="119">
        <f t="shared" si="11"/>
        <v>29822.5</v>
      </c>
      <c r="F26" s="119">
        <f t="shared" si="11"/>
        <v>27758.799999999999</v>
      </c>
      <c r="G26" s="119">
        <f t="shared" si="11"/>
        <v>27569.8</v>
      </c>
      <c r="H26" s="119">
        <f t="shared" si="11"/>
        <v>28539.499999999996</v>
      </c>
      <c r="I26" s="119">
        <f t="shared" si="11"/>
        <v>27834.799999999999</v>
      </c>
      <c r="J26" s="119">
        <f t="shared" si="11"/>
        <v>29024.800000000003</v>
      </c>
      <c r="K26" s="119">
        <f t="shared" si="11"/>
        <v>28311.899999999998</v>
      </c>
      <c r="L26" s="119">
        <f t="shared" si="11"/>
        <v>26812.699999999997</v>
      </c>
      <c r="M26" s="119">
        <f t="shared" si="11"/>
        <v>29222.300000000003</v>
      </c>
      <c r="N26" s="119">
        <f t="shared" si="11"/>
        <v>30524.999999999996</v>
      </c>
      <c r="O26" s="123">
        <f t="shared" si="11"/>
        <v>343355.89999999997</v>
      </c>
      <c r="P26" s="120">
        <f t="shared" si="11"/>
        <v>31494.559083820001</v>
      </c>
      <c r="Q26" s="120">
        <f t="shared" si="11"/>
        <v>26439.296371510001</v>
      </c>
      <c r="R26" s="120">
        <f t="shared" si="11"/>
        <v>29822.520148970001</v>
      </c>
      <c r="S26" s="120">
        <f t="shared" si="11"/>
        <v>27758.734289930002</v>
      </c>
      <c r="T26" s="120">
        <f t="shared" si="11"/>
        <v>27569.36519973</v>
      </c>
      <c r="U26" s="120">
        <f t="shared" si="11"/>
        <v>28539.498534410002</v>
      </c>
      <c r="V26" s="120">
        <f t="shared" si="11"/>
        <v>27834.783365449999</v>
      </c>
      <c r="W26" s="120">
        <f t="shared" si="11"/>
        <v>27810.040302164074</v>
      </c>
      <c r="X26" s="120">
        <f t="shared" si="11"/>
        <v>27973.089511701444</v>
      </c>
      <c r="Y26" s="120">
        <f t="shared" si="11"/>
        <v>26706.350518614167</v>
      </c>
      <c r="Z26" s="120">
        <f t="shared" si="11"/>
        <v>30362.184765454542</v>
      </c>
      <c r="AA26" s="120">
        <f t="shared" si="11"/>
        <v>32507.909473802545</v>
      </c>
      <c r="AB26" s="121">
        <f t="shared" si="11"/>
        <v>344818.33156555676</v>
      </c>
      <c r="AC26" s="121">
        <f t="shared" si="3"/>
        <v>-1462.4315655567916</v>
      </c>
      <c r="AD26" s="122">
        <f t="shared" si="1"/>
        <v>99.575883463353875</v>
      </c>
    </row>
    <row r="27" spans="2:30" ht="18" customHeight="1">
      <c r="B27" s="130" t="s">
        <v>38</v>
      </c>
      <c r="C27" s="119">
        <f t="shared" ref="C27:AB27" si="12">+C28</f>
        <v>18118.900000000001</v>
      </c>
      <c r="D27" s="119">
        <f t="shared" si="12"/>
        <v>14379</v>
      </c>
      <c r="E27" s="119">
        <f t="shared" si="12"/>
        <v>16312.1</v>
      </c>
      <c r="F27" s="119">
        <f t="shared" si="12"/>
        <v>15940.7</v>
      </c>
      <c r="G27" s="119">
        <f t="shared" si="12"/>
        <v>14605</v>
      </c>
      <c r="H27" s="119">
        <f t="shared" si="12"/>
        <v>15586.4</v>
      </c>
      <c r="I27" s="119">
        <f t="shared" si="12"/>
        <v>15449.8</v>
      </c>
      <c r="J27" s="119">
        <f t="shared" si="12"/>
        <v>15381.7</v>
      </c>
      <c r="K27" s="119">
        <f t="shared" si="12"/>
        <v>15633.3</v>
      </c>
      <c r="L27" s="119">
        <f t="shared" si="12"/>
        <v>14571.9</v>
      </c>
      <c r="M27" s="119">
        <f t="shared" si="12"/>
        <v>15237.7</v>
      </c>
      <c r="N27" s="119">
        <f t="shared" si="12"/>
        <v>17371.099999999999</v>
      </c>
      <c r="O27" s="123">
        <f t="shared" si="12"/>
        <v>188587.6</v>
      </c>
      <c r="P27" s="120">
        <f t="shared" si="12"/>
        <v>18118.892603610002</v>
      </c>
      <c r="Q27" s="120">
        <f t="shared" si="12"/>
        <v>14378.964836309999</v>
      </c>
      <c r="R27" s="120">
        <f t="shared" si="12"/>
        <v>16312.128921719999</v>
      </c>
      <c r="S27" s="120">
        <f t="shared" si="12"/>
        <v>15940.669523479999</v>
      </c>
      <c r="T27" s="120">
        <f t="shared" si="12"/>
        <v>14604.525688309999</v>
      </c>
      <c r="U27" s="120">
        <f t="shared" si="12"/>
        <v>15586.39893107</v>
      </c>
      <c r="V27" s="120">
        <f t="shared" si="12"/>
        <v>15449.81593447</v>
      </c>
      <c r="W27" s="120">
        <f t="shared" si="12"/>
        <v>14639.381620166683</v>
      </c>
      <c r="X27" s="120">
        <f t="shared" si="12"/>
        <v>15817.863217543158</v>
      </c>
      <c r="Y27" s="120">
        <f t="shared" si="12"/>
        <v>14448.698731381201</v>
      </c>
      <c r="Z27" s="120">
        <f t="shared" si="12"/>
        <v>16451.584218530741</v>
      </c>
      <c r="AA27" s="120">
        <f t="shared" si="12"/>
        <v>18401.489386820998</v>
      </c>
      <c r="AB27" s="121">
        <f t="shared" si="12"/>
        <v>190150.41361341276</v>
      </c>
      <c r="AC27" s="121">
        <f t="shared" si="3"/>
        <v>-1562.8136134127562</v>
      </c>
      <c r="AD27" s="122">
        <f t="shared" si="1"/>
        <v>99.178117163294715</v>
      </c>
    </row>
    <row r="28" spans="2:30" ht="18" customHeight="1">
      <c r="B28" s="133" t="s">
        <v>39</v>
      </c>
      <c r="C28" s="125">
        <f>+[1]DGII!P28</f>
        <v>18118.900000000001</v>
      </c>
      <c r="D28" s="125">
        <f>+[1]DGII!Q28</f>
        <v>14379</v>
      </c>
      <c r="E28" s="125">
        <f>+[1]DGII!R28</f>
        <v>16312.1</v>
      </c>
      <c r="F28" s="125">
        <f>+[1]DGII!S28</f>
        <v>15940.7</v>
      </c>
      <c r="G28" s="125">
        <f>+[1]DGII!T28</f>
        <v>14605</v>
      </c>
      <c r="H28" s="125">
        <f>+[1]DGII!U28</f>
        <v>15586.4</v>
      </c>
      <c r="I28" s="125">
        <f>+[1]DGII!V28</f>
        <v>15449.8</v>
      </c>
      <c r="J28" s="125">
        <f>+[1]DGII!W28</f>
        <v>15381.7</v>
      </c>
      <c r="K28" s="125">
        <f>+[1]DGII!X28</f>
        <v>15633.3</v>
      </c>
      <c r="L28" s="125">
        <f>+[1]DGII!Y28</f>
        <v>14571.9</v>
      </c>
      <c r="M28" s="125">
        <f>+[1]DGII!Z28</f>
        <v>15237.7</v>
      </c>
      <c r="N28" s="125">
        <f>+[1]DGII!AA28</f>
        <v>17371.099999999999</v>
      </c>
      <c r="O28" s="126">
        <f>SUM(C28:N28)</f>
        <v>188587.6</v>
      </c>
      <c r="P28" s="131">
        <v>18118.892603610002</v>
      </c>
      <c r="Q28" s="131">
        <v>14378.964836309999</v>
      </c>
      <c r="R28" s="131">
        <v>16312.128921719999</v>
      </c>
      <c r="S28" s="131">
        <v>15940.669523479999</v>
      </c>
      <c r="T28" s="131">
        <v>14604.525688309999</v>
      </c>
      <c r="U28" s="131">
        <v>15586.39893107</v>
      </c>
      <c r="V28" s="131">
        <v>15449.81593447</v>
      </c>
      <c r="W28" s="131">
        <v>14639.381620166683</v>
      </c>
      <c r="X28" s="131">
        <v>15817.863217543158</v>
      </c>
      <c r="Y28" s="131">
        <v>14448.698731381201</v>
      </c>
      <c r="Z28" s="131">
        <v>16451.584218530741</v>
      </c>
      <c r="AA28" s="131">
        <v>18401.489386820998</v>
      </c>
      <c r="AB28" s="128">
        <f>SUM(P28:AA28)</f>
        <v>190150.41361341276</v>
      </c>
      <c r="AC28" s="128">
        <f t="shared" si="3"/>
        <v>-1562.8136134127562</v>
      </c>
      <c r="AD28" s="129">
        <f t="shared" si="1"/>
        <v>99.178117163294715</v>
      </c>
    </row>
    <row r="29" spans="2:30" ht="18" customHeight="1">
      <c r="B29" s="134" t="s">
        <v>40</v>
      </c>
      <c r="C29" s="119">
        <f>SUM(C30:C37)</f>
        <v>10918.7</v>
      </c>
      <c r="D29" s="119">
        <f t="shared" ref="D29:AB29" si="13">SUM(D30:D37)</f>
        <v>9734.6</v>
      </c>
      <c r="E29" s="119">
        <f t="shared" si="13"/>
        <v>11363.199999999999</v>
      </c>
      <c r="F29" s="119">
        <f t="shared" si="13"/>
        <v>10120.299999999999</v>
      </c>
      <c r="G29" s="119">
        <f t="shared" si="13"/>
        <v>10892</v>
      </c>
      <c r="H29" s="119">
        <f t="shared" si="13"/>
        <v>11136.199999999999</v>
      </c>
      <c r="I29" s="119">
        <f t="shared" si="13"/>
        <v>10506</v>
      </c>
      <c r="J29" s="119">
        <f t="shared" si="13"/>
        <v>11755.6</v>
      </c>
      <c r="K29" s="119">
        <f t="shared" si="13"/>
        <v>10577.300000000001</v>
      </c>
      <c r="L29" s="119">
        <f t="shared" si="13"/>
        <v>10168.4</v>
      </c>
      <c r="M29" s="119">
        <f t="shared" si="13"/>
        <v>11732.6</v>
      </c>
      <c r="N29" s="119">
        <f t="shared" si="13"/>
        <v>10407.799999999999</v>
      </c>
      <c r="O29" s="123">
        <f t="shared" si="13"/>
        <v>129312.7</v>
      </c>
      <c r="P29" s="120">
        <f t="shared" si="13"/>
        <v>10918.658225949999</v>
      </c>
      <c r="Q29" s="120">
        <f t="shared" si="13"/>
        <v>9734.6581228199993</v>
      </c>
      <c r="R29" s="120">
        <f t="shared" si="13"/>
        <v>11363.23945329</v>
      </c>
      <c r="S29" s="120">
        <f t="shared" si="13"/>
        <v>10120.27730693</v>
      </c>
      <c r="T29" s="120">
        <f t="shared" si="13"/>
        <v>10892.066628160001</v>
      </c>
      <c r="U29" s="120">
        <f t="shared" si="13"/>
        <v>11136.22744721</v>
      </c>
      <c r="V29" s="120">
        <f t="shared" si="13"/>
        <v>10505.982602850001</v>
      </c>
      <c r="W29" s="120">
        <f t="shared" si="13"/>
        <v>11285.670739146944</v>
      </c>
      <c r="X29" s="120">
        <f t="shared" si="13"/>
        <v>10373.02486227093</v>
      </c>
      <c r="Y29" s="120">
        <f t="shared" si="13"/>
        <v>10221.554668988882</v>
      </c>
      <c r="Z29" s="120">
        <f t="shared" si="13"/>
        <v>11415.135487668835</v>
      </c>
      <c r="AA29" s="120">
        <f t="shared" si="13"/>
        <v>10977.519729925771</v>
      </c>
      <c r="AB29" s="121">
        <f t="shared" si="13"/>
        <v>128944.01527521136</v>
      </c>
      <c r="AC29" s="121">
        <f t="shared" si="3"/>
        <v>368.68472478863259</v>
      </c>
      <c r="AD29" s="122">
        <f t="shared" si="1"/>
        <v>100.28592620138417</v>
      </c>
    </row>
    <row r="30" spans="2:30" ht="18" customHeight="1">
      <c r="B30" s="133" t="s">
        <v>41</v>
      </c>
      <c r="C30" s="125">
        <f>+[1]DGII!P30</f>
        <v>3466.6</v>
      </c>
      <c r="D30" s="125">
        <f>+[1]DGII!Q30</f>
        <v>3527.9</v>
      </c>
      <c r="E30" s="125">
        <f>+[1]DGII!R30</f>
        <v>4490.5</v>
      </c>
      <c r="F30" s="125">
        <f>+[1]DGII!S30</f>
        <v>3583.4</v>
      </c>
      <c r="G30" s="125">
        <f>+[1]DGII!T30</f>
        <v>3922.8</v>
      </c>
      <c r="H30" s="125">
        <f>+[1]DGII!U30</f>
        <v>4263</v>
      </c>
      <c r="I30" s="125">
        <f>+[1]DGII!V30</f>
        <v>3776.1</v>
      </c>
      <c r="J30" s="125">
        <f>+[1]DGII!W30</f>
        <v>4543.5</v>
      </c>
      <c r="K30" s="125">
        <f>+[1]DGII!X30</f>
        <v>3762.2</v>
      </c>
      <c r="L30" s="125">
        <f>+[1]DGII!Y30</f>
        <v>3643.9</v>
      </c>
      <c r="M30" s="125">
        <f>+[1]DGII!Z30</f>
        <v>4783.8</v>
      </c>
      <c r="N30" s="125">
        <f>+[1]DGII!AA30</f>
        <v>3425</v>
      </c>
      <c r="O30" s="126">
        <f t="shared" ref="O30:O37" si="14">SUM(C30:N30)</f>
        <v>47188.700000000004</v>
      </c>
      <c r="P30" s="131">
        <v>3466.5597926099999</v>
      </c>
      <c r="Q30" s="131">
        <v>3527.9385149</v>
      </c>
      <c r="R30" s="131">
        <v>4490.5020840899997</v>
      </c>
      <c r="S30" s="131">
        <v>3583.3432463700001</v>
      </c>
      <c r="T30" s="131">
        <v>3922.83203331</v>
      </c>
      <c r="U30" s="131">
        <v>4262.9727546599997</v>
      </c>
      <c r="V30" s="131">
        <v>3776.0619401700001</v>
      </c>
      <c r="W30" s="131">
        <v>4277.4326097903404</v>
      </c>
      <c r="X30" s="131">
        <v>3701.5941678909999</v>
      </c>
      <c r="Y30" s="131">
        <v>3646.7989134391505</v>
      </c>
      <c r="Z30" s="131">
        <v>4615.1331958822302</v>
      </c>
      <c r="AA30" s="131">
        <v>3867.0973084564598</v>
      </c>
      <c r="AB30" s="128">
        <f t="shared" ref="AB30:AB37" si="15">SUM(P30:AA30)</f>
        <v>47138.26656156918</v>
      </c>
      <c r="AC30" s="128">
        <f t="shared" si="3"/>
        <v>50.433438430824026</v>
      </c>
      <c r="AD30" s="129">
        <f t="shared" si="1"/>
        <v>100.10699043921132</v>
      </c>
    </row>
    <row r="31" spans="2:30" ht="18" customHeight="1">
      <c r="B31" s="133" t="s">
        <v>42</v>
      </c>
      <c r="C31" s="125">
        <f>+[1]DGII!P31</f>
        <v>2410</v>
      </c>
      <c r="D31" s="125">
        <f>+[1]DGII!Q31</f>
        <v>2566</v>
      </c>
      <c r="E31" s="125">
        <f>+[1]DGII!R31</f>
        <v>3229.2</v>
      </c>
      <c r="F31" s="125">
        <f>+[1]DGII!S31</f>
        <v>2452.1</v>
      </c>
      <c r="G31" s="125">
        <f>+[1]DGII!T31</f>
        <v>2639.3</v>
      </c>
      <c r="H31" s="125">
        <f>+[1]DGII!U31</f>
        <v>2901.4</v>
      </c>
      <c r="I31" s="125">
        <f>+[1]DGII!V31</f>
        <v>2524.6</v>
      </c>
      <c r="J31" s="125">
        <f>+[1]DGII!W31</f>
        <v>3040.9</v>
      </c>
      <c r="K31" s="125">
        <f>+[1]DGII!X31</f>
        <v>2502.6</v>
      </c>
      <c r="L31" s="125">
        <f>+[1]DGII!Y31</f>
        <v>2489.9</v>
      </c>
      <c r="M31" s="125">
        <f>+[1]DGII!Z31</f>
        <v>2953.1</v>
      </c>
      <c r="N31" s="125">
        <f>+[1]DGII!AA31</f>
        <v>2516</v>
      </c>
      <c r="O31" s="126">
        <f t="shared" si="14"/>
        <v>32225.100000000002</v>
      </c>
      <c r="P31" s="131">
        <v>2409.9527149599999</v>
      </c>
      <c r="Q31" s="131">
        <v>2565.9804913200001</v>
      </c>
      <c r="R31" s="131">
        <v>3229.1634404000001</v>
      </c>
      <c r="S31" s="131">
        <v>2452.1394182700001</v>
      </c>
      <c r="T31" s="131">
        <v>2639.3347146900001</v>
      </c>
      <c r="U31" s="131">
        <v>2901.3550935500002</v>
      </c>
      <c r="V31" s="131">
        <v>2524.64878185</v>
      </c>
      <c r="W31" s="131">
        <v>2931.7751613362498</v>
      </c>
      <c r="X31" s="131">
        <v>2526.99937979366</v>
      </c>
      <c r="Y31" s="131">
        <v>2434.89805793192</v>
      </c>
      <c r="Z31" s="131">
        <v>2924.2541982448738</v>
      </c>
      <c r="AA31" s="131">
        <v>2889.9724082547395</v>
      </c>
      <c r="AB31" s="128">
        <f t="shared" si="15"/>
        <v>32430.473860601443</v>
      </c>
      <c r="AC31" s="128">
        <f t="shared" si="3"/>
        <v>-205.37386060144127</v>
      </c>
      <c r="AD31" s="129">
        <f t="shared" si="1"/>
        <v>99.366725686820928</v>
      </c>
    </row>
    <row r="32" spans="2:30" ht="18" customHeight="1">
      <c r="B32" s="133" t="s">
        <v>43</v>
      </c>
      <c r="C32" s="125">
        <f>+[1]DGII!P32</f>
        <v>1429.6</v>
      </c>
      <c r="D32" s="125">
        <f>+[1]DGII!Q32</f>
        <v>624.29999999999995</v>
      </c>
      <c r="E32" s="125">
        <f>+[1]DGII!R32</f>
        <v>724.7</v>
      </c>
      <c r="F32" s="125">
        <f>+[1]DGII!S32</f>
        <v>904.1</v>
      </c>
      <c r="G32" s="125">
        <f>+[1]DGII!T32</f>
        <v>956.1</v>
      </c>
      <c r="H32" s="125">
        <f>+[1]DGII!U32</f>
        <v>600.6</v>
      </c>
      <c r="I32" s="125">
        <f>+[1]DGII!V32</f>
        <v>672.2</v>
      </c>
      <c r="J32" s="125">
        <f>+[1]DGII!W32</f>
        <v>624.5</v>
      </c>
      <c r="K32" s="125">
        <f>+[1]DGII!X32</f>
        <v>712.6</v>
      </c>
      <c r="L32" s="125">
        <f>+[1]DGII!Y32</f>
        <v>708.7</v>
      </c>
      <c r="M32" s="125">
        <f>+[1]DGII!Z32</f>
        <v>595.1</v>
      </c>
      <c r="N32" s="125">
        <f>+[1]DGII!AA32</f>
        <v>1001.2</v>
      </c>
      <c r="O32" s="126">
        <f t="shared" si="14"/>
        <v>9553.7000000000007</v>
      </c>
      <c r="P32" s="131">
        <v>1429.6548479999999</v>
      </c>
      <c r="Q32" s="131">
        <v>624.23444501999995</v>
      </c>
      <c r="R32" s="131">
        <v>724.69016381000006</v>
      </c>
      <c r="S32" s="131">
        <v>904.05363816000011</v>
      </c>
      <c r="T32" s="131">
        <v>956.08704303999991</v>
      </c>
      <c r="U32" s="131">
        <v>600.64002401999994</v>
      </c>
      <c r="V32" s="131">
        <v>672.21586386000001</v>
      </c>
      <c r="W32" s="131">
        <v>712.16418370658994</v>
      </c>
      <c r="X32" s="131">
        <v>756.29157678128786</v>
      </c>
      <c r="Y32" s="131">
        <v>802.02585841583129</v>
      </c>
      <c r="Z32" s="131">
        <v>652.54027327959272</v>
      </c>
      <c r="AA32" s="131">
        <v>914.91037714179583</v>
      </c>
      <c r="AB32" s="128">
        <f t="shared" si="15"/>
        <v>9749.5082952350967</v>
      </c>
      <c r="AC32" s="128">
        <f t="shared" si="3"/>
        <v>-195.80829523509601</v>
      </c>
      <c r="AD32" s="129">
        <f t="shared" si="1"/>
        <v>97.99160850675112</v>
      </c>
    </row>
    <row r="33" spans="1:30" ht="18" customHeight="1">
      <c r="B33" s="133" t="s">
        <v>44</v>
      </c>
      <c r="C33" s="125">
        <f>+[1]DGII!P33</f>
        <v>1903</v>
      </c>
      <c r="D33" s="125">
        <f>+[1]DGII!Q33</f>
        <v>1480</v>
      </c>
      <c r="E33" s="125">
        <f>+[1]DGII!R33</f>
        <v>1284.8</v>
      </c>
      <c r="F33" s="125">
        <f>+[1]DGII!S33</f>
        <v>1431.5</v>
      </c>
      <c r="G33" s="125">
        <f>+[1]DGII!T33</f>
        <v>1474.8</v>
      </c>
      <c r="H33" s="125">
        <f>+[1]DGII!U33</f>
        <v>1632.1</v>
      </c>
      <c r="I33" s="125">
        <f>+[1]DGII!V33</f>
        <v>1660.3</v>
      </c>
      <c r="J33" s="125">
        <f>+[1]DGII!W33</f>
        <v>1722.7</v>
      </c>
      <c r="K33" s="125">
        <f>+[1]DGII!X33</f>
        <v>1710.1</v>
      </c>
      <c r="L33" s="125">
        <f>+[1]DGII!Y33</f>
        <v>1591.4</v>
      </c>
      <c r="M33" s="125">
        <f>+[1]DGII!Z33</f>
        <v>1694.6</v>
      </c>
      <c r="N33" s="125">
        <f>+[1]DGII!AA33</f>
        <v>1707.4</v>
      </c>
      <c r="O33" s="126">
        <f t="shared" si="14"/>
        <v>19292.7</v>
      </c>
      <c r="P33" s="131">
        <v>1902.9600569900001</v>
      </c>
      <c r="Q33" s="131">
        <v>1480.0211100199999</v>
      </c>
      <c r="R33" s="131">
        <v>1284.77360026</v>
      </c>
      <c r="S33" s="131">
        <v>1431.509272</v>
      </c>
      <c r="T33" s="131">
        <v>1474.8470044600001</v>
      </c>
      <c r="U33" s="131">
        <v>1632.1093209800001</v>
      </c>
      <c r="V33" s="131">
        <v>1660.32203703</v>
      </c>
      <c r="W33" s="131">
        <v>1630.2946198577654</v>
      </c>
      <c r="X33" s="131">
        <v>1716.8734455807635</v>
      </c>
      <c r="Y33" s="131">
        <v>1662.5326238970026</v>
      </c>
      <c r="Z33" s="131">
        <v>1624.3155830781766</v>
      </c>
      <c r="AA33" s="131">
        <v>1702.1836737396598</v>
      </c>
      <c r="AB33" s="128">
        <f t="shared" si="15"/>
        <v>19202.742347893367</v>
      </c>
      <c r="AC33" s="128">
        <f t="shared" si="3"/>
        <v>89.957652106633759</v>
      </c>
      <c r="AD33" s="129">
        <f t="shared" si="1"/>
        <v>100.46846252726243</v>
      </c>
    </row>
    <row r="34" spans="1:30" ht="18" customHeight="1">
      <c r="B34" s="133" t="s">
        <v>45</v>
      </c>
      <c r="C34" s="125">
        <f>+[1]DGII!P34</f>
        <v>50.1</v>
      </c>
      <c r="D34" s="125">
        <f>+[1]DGII!Q34</f>
        <v>55.3</v>
      </c>
      <c r="E34" s="125">
        <f>+[1]DGII!R34</f>
        <v>26.1</v>
      </c>
      <c r="F34" s="125">
        <f>+[1]DGII!S34</f>
        <v>40.6</v>
      </c>
      <c r="G34" s="125">
        <f>+[1]DGII!T34</f>
        <v>37.799999999999997</v>
      </c>
      <c r="H34" s="125">
        <f>+[1]DGII!U34</f>
        <v>41.3</v>
      </c>
      <c r="I34" s="125">
        <f>+[1]DGII!V34</f>
        <v>6</v>
      </c>
      <c r="J34" s="125">
        <f>+[1]DGII!W34</f>
        <v>28.8</v>
      </c>
      <c r="K34" s="125">
        <f>+[1]DGII!X34</f>
        <v>77.599999999999994</v>
      </c>
      <c r="L34" s="125">
        <f>+[1]DGII!Y34</f>
        <v>33.200000000000003</v>
      </c>
      <c r="M34" s="125">
        <f>+[1]DGII!Z34</f>
        <v>44</v>
      </c>
      <c r="N34" s="125">
        <f>+[1]DGII!AA34</f>
        <v>52.4</v>
      </c>
      <c r="O34" s="126">
        <f t="shared" si="14"/>
        <v>493.2</v>
      </c>
      <c r="P34" s="131">
        <v>50.068492450000001</v>
      </c>
      <c r="Q34" s="131">
        <v>55.298235950000006</v>
      </c>
      <c r="R34" s="131">
        <v>26.130163539999998</v>
      </c>
      <c r="S34" s="131">
        <v>40.61465596</v>
      </c>
      <c r="T34" s="131">
        <v>37.826722029999999</v>
      </c>
      <c r="U34" s="131">
        <v>41.310744530000001</v>
      </c>
      <c r="V34" s="131">
        <v>6</v>
      </c>
      <c r="W34" s="131">
        <v>49.778162329875791</v>
      </c>
      <c r="X34" s="131">
        <v>50.726885195585787</v>
      </c>
      <c r="Y34" s="131">
        <v>52.430425776363073</v>
      </c>
      <c r="Z34" s="131">
        <v>43.039503879219637</v>
      </c>
      <c r="AA34" s="131">
        <v>41.433584380445296</v>
      </c>
      <c r="AB34" s="128">
        <f t="shared" si="15"/>
        <v>494.6575760214896</v>
      </c>
      <c r="AC34" s="128">
        <f t="shared" si="3"/>
        <v>-1.457576021489615</v>
      </c>
      <c r="AD34" s="129">
        <f t="shared" si="1"/>
        <v>99.705336359504926</v>
      </c>
    </row>
    <row r="35" spans="1:30" ht="18" customHeight="1">
      <c r="B35" s="133" t="s">
        <v>46</v>
      </c>
      <c r="C35" s="125">
        <f>+[1]DGII!P35</f>
        <v>759</v>
      </c>
      <c r="D35" s="125">
        <f>+[1]DGII!Q35</f>
        <v>751</v>
      </c>
      <c r="E35" s="125">
        <f>+[1]DGII!R35</f>
        <v>728.5</v>
      </c>
      <c r="F35" s="125">
        <f>+[1]DGII!S35</f>
        <v>741.8</v>
      </c>
      <c r="G35" s="125">
        <f>+[1]DGII!T35</f>
        <v>745.5</v>
      </c>
      <c r="H35" s="125">
        <f>+[1]DGII!U35</f>
        <v>753.8</v>
      </c>
      <c r="I35" s="125">
        <f>+[1]DGII!V35</f>
        <v>752</v>
      </c>
      <c r="J35" s="125">
        <f>+[1]DGII!W35</f>
        <v>756.7</v>
      </c>
      <c r="K35" s="125">
        <f>+[1]DGII!X35</f>
        <v>758.1</v>
      </c>
      <c r="L35" s="125">
        <f>+[1]DGII!Y35</f>
        <v>761.5</v>
      </c>
      <c r="M35" s="125">
        <f>+[1]DGII!Z35</f>
        <v>770.6</v>
      </c>
      <c r="N35" s="125">
        <f>+[1]DGII!AA35</f>
        <v>757</v>
      </c>
      <c r="O35" s="126">
        <f t="shared" si="14"/>
        <v>9035.5</v>
      </c>
      <c r="P35" s="127">
        <v>758.98440192999999</v>
      </c>
      <c r="Q35" s="127">
        <v>751.03495197000007</v>
      </c>
      <c r="R35" s="127">
        <v>728.51664280999989</v>
      </c>
      <c r="S35" s="127">
        <v>741.80061449000004</v>
      </c>
      <c r="T35" s="127">
        <v>745.50417359000005</v>
      </c>
      <c r="U35" s="127">
        <v>753.82679637000001</v>
      </c>
      <c r="V35" s="127">
        <v>751.98857745999999</v>
      </c>
      <c r="W35" s="127">
        <v>764.92149865128022</v>
      </c>
      <c r="X35" s="127">
        <v>755.54160567450833</v>
      </c>
      <c r="Y35" s="127">
        <v>749.87367356620575</v>
      </c>
      <c r="Z35" s="127">
        <v>751.75825289719683</v>
      </c>
      <c r="AA35" s="127">
        <v>749.02110213494598</v>
      </c>
      <c r="AB35" s="128">
        <f t="shared" si="15"/>
        <v>9002.7722915441373</v>
      </c>
      <c r="AC35" s="128">
        <f t="shared" si="3"/>
        <v>32.727708455862739</v>
      </c>
      <c r="AD35" s="129">
        <f t="shared" si="1"/>
        <v>100.36352922628735</v>
      </c>
    </row>
    <row r="36" spans="1:30" ht="18" customHeight="1">
      <c r="B36" s="133" t="s">
        <v>47</v>
      </c>
      <c r="C36" s="125">
        <f>+[1]DGII!P36</f>
        <v>897</v>
      </c>
      <c r="D36" s="125">
        <f>+[1]DGII!Q36</f>
        <v>726.7</v>
      </c>
      <c r="E36" s="125">
        <f>+[1]DGII!R36</f>
        <v>872.6</v>
      </c>
      <c r="F36" s="125">
        <f>+[1]DGII!S36</f>
        <v>966.8</v>
      </c>
      <c r="G36" s="125">
        <f>+[1]DGII!T36</f>
        <v>1111.5</v>
      </c>
      <c r="H36" s="125">
        <f>+[1]DGII!U36</f>
        <v>940.6</v>
      </c>
      <c r="I36" s="125">
        <f>+[1]DGII!V36</f>
        <v>1114.5999999999999</v>
      </c>
      <c r="J36" s="125">
        <f>+[1]DGII!W36</f>
        <v>1031.4000000000001</v>
      </c>
      <c r="K36" s="125">
        <f>+[1]DGII!X36</f>
        <v>1053.5</v>
      </c>
      <c r="L36" s="125">
        <f>+[1]DGII!Y36</f>
        <v>936.4</v>
      </c>
      <c r="M36" s="125">
        <f>+[1]DGII!Z36</f>
        <v>891.4</v>
      </c>
      <c r="N36" s="125">
        <f>+[1]DGII!AA36</f>
        <v>948.8</v>
      </c>
      <c r="O36" s="126">
        <f t="shared" si="14"/>
        <v>11491.3</v>
      </c>
      <c r="P36" s="127">
        <v>897.05791900999998</v>
      </c>
      <c r="Q36" s="127">
        <v>726.73037364000004</v>
      </c>
      <c r="R36" s="127">
        <v>872.62335838000001</v>
      </c>
      <c r="S36" s="127">
        <v>966.81646167999997</v>
      </c>
      <c r="T36" s="127">
        <v>1111.4914370399999</v>
      </c>
      <c r="U36" s="127">
        <v>940.59271309999997</v>
      </c>
      <c r="V36" s="127">
        <v>1114.59173048</v>
      </c>
      <c r="W36" s="127">
        <v>915.90450347484386</v>
      </c>
      <c r="X36" s="127">
        <v>861.59780135412689</v>
      </c>
      <c r="Y36" s="127">
        <v>869.59511596240952</v>
      </c>
      <c r="Z36" s="127">
        <v>800.69448040754594</v>
      </c>
      <c r="AA36" s="127">
        <v>809.50127581772608</v>
      </c>
      <c r="AB36" s="128">
        <f t="shared" si="15"/>
        <v>10887.197170346652</v>
      </c>
      <c r="AC36" s="128">
        <f t="shared" si="3"/>
        <v>604.10282965334773</v>
      </c>
      <c r="AD36" s="129">
        <f t="shared" si="1"/>
        <v>105.54874519310384</v>
      </c>
    </row>
    <row r="37" spans="1:30" ht="18" customHeight="1">
      <c r="B37" s="133" t="s">
        <v>35</v>
      </c>
      <c r="C37" s="125">
        <f>+[1]DGII!P37</f>
        <v>3.4</v>
      </c>
      <c r="D37" s="125">
        <f>+[1]DGII!Q37</f>
        <v>3.4</v>
      </c>
      <c r="E37" s="125">
        <f>+[1]DGII!R37</f>
        <v>6.8</v>
      </c>
      <c r="F37" s="125">
        <f>+[1]DGII!S37</f>
        <v>0</v>
      </c>
      <c r="G37" s="125">
        <f>+[1]DGII!T37</f>
        <v>4.2</v>
      </c>
      <c r="H37" s="125">
        <f>+[1]DGII!U37</f>
        <v>3.4</v>
      </c>
      <c r="I37" s="125">
        <f>+[1]DGII!V37</f>
        <v>0.2</v>
      </c>
      <c r="J37" s="125">
        <f>+[1]DGII!W37</f>
        <v>7.1</v>
      </c>
      <c r="K37" s="125">
        <f>+[1]DGII!X37</f>
        <v>0.6</v>
      </c>
      <c r="L37" s="125">
        <f>+[1]DGII!Y37</f>
        <v>3.4</v>
      </c>
      <c r="M37" s="125">
        <f>+[1]DGII!Z37</f>
        <v>0</v>
      </c>
      <c r="N37" s="125">
        <f>+[1]DGII!AA37</f>
        <v>0</v>
      </c>
      <c r="O37" s="126">
        <f t="shared" si="14"/>
        <v>32.5</v>
      </c>
      <c r="P37" s="125">
        <v>3.42</v>
      </c>
      <c r="Q37" s="125">
        <v>3.42</v>
      </c>
      <c r="R37" s="125">
        <v>6.84</v>
      </c>
      <c r="S37" s="125">
        <v>0</v>
      </c>
      <c r="T37" s="125">
        <v>4.1435000000000004</v>
      </c>
      <c r="U37" s="125">
        <v>3.42</v>
      </c>
      <c r="V37" s="125">
        <v>0.153672</v>
      </c>
      <c r="W37" s="125">
        <v>3.4</v>
      </c>
      <c r="X37" s="125">
        <v>3.4</v>
      </c>
      <c r="Y37" s="125">
        <v>3.4</v>
      </c>
      <c r="Z37" s="125">
        <v>3.4</v>
      </c>
      <c r="AA37" s="125">
        <v>3.4</v>
      </c>
      <c r="AB37" s="128">
        <f t="shared" si="15"/>
        <v>38.397171999999991</v>
      </c>
      <c r="AC37" s="128">
        <f t="shared" si="3"/>
        <v>-5.8971719999999905</v>
      </c>
      <c r="AD37" s="129">
        <f t="shared" si="1"/>
        <v>84.641650171528283</v>
      </c>
    </row>
    <row r="38" spans="1:30" ht="18" customHeight="1">
      <c r="B38" s="134" t="s">
        <v>48</v>
      </c>
      <c r="C38" s="119">
        <f>SUM(C39:C42)</f>
        <v>2289.2999999999997</v>
      </c>
      <c r="D38" s="119">
        <f t="shared" ref="D38:AB38" si="16">SUM(D39:D42)</f>
        <v>2241.1999999999998</v>
      </c>
      <c r="E38" s="119">
        <f t="shared" si="16"/>
        <v>2053.9</v>
      </c>
      <c r="F38" s="119">
        <f t="shared" si="16"/>
        <v>1612.6</v>
      </c>
      <c r="G38" s="119">
        <f t="shared" si="16"/>
        <v>1967.1</v>
      </c>
      <c r="H38" s="119">
        <f t="shared" si="16"/>
        <v>1726.1</v>
      </c>
      <c r="I38" s="119">
        <f t="shared" si="16"/>
        <v>1739.6000000000001</v>
      </c>
      <c r="J38" s="119">
        <f t="shared" si="16"/>
        <v>1748.5000000000002</v>
      </c>
      <c r="K38" s="119">
        <f t="shared" si="16"/>
        <v>1976.6999999999998</v>
      </c>
      <c r="L38" s="119">
        <f t="shared" si="16"/>
        <v>1897.8000000000002</v>
      </c>
      <c r="M38" s="119">
        <f t="shared" si="16"/>
        <v>2078.1</v>
      </c>
      <c r="N38" s="119">
        <f t="shared" si="16"/>
        <v>2373.1</v>
      </c>
      <c r="O38" s="123">
        <f t="shared" si="16"/>
        <v>23704</v>
      </c>
      <c r="P38" s="120">
        <f t="shared" si="16"/>
        <v>2289.2740747500002</v>
      </c>
      <c r="Q38" s="120">
        <f t="shared" si="16"/>
        <v>2241.16881831</v>
      </c>
      <c r="R38" s="120">
        <f t="shared" si="16"/>
        <v>2053.9145388100001</v>
      </c>
      <c r="S38" s="120">
        <f t="shared" si="16"/>
        <v>1612.5829067200002</v>
      </c>
      <c r="T38" s="120">
        <f t="shared" si="16"/>
        <v>1967.0643872799999</v>
      </c>
      <c r="U38" s="120">
        <f t="shared" si="16"/>
        <v>1726.0379361800001</v>
      </c>
      <c r="V38" s="120">
        <f t="shared" si="16"/>
        <v>1739.5275389200001</v>
      </c>
      <c r="W38" s="120">
        <f t="shared" si="16"/>
        <v>1600.0078818426803</v>
      </c>
      <c r="X38" s="120">
        <f t="shared" si="16"/>
        <v>1595.4047889335168</v>
      </c>
      <c r="Y38" s="120">
        <f t="shared" si="16"/>
        <v>1838.6448308416377</v>
      </c>
      <c r="Z38" s="120">
        <f t="shared" si="16"/>
        <v>2349.0995238681089</v>
      </c>
      <c r="AA38" s="120">
        <f t="shared" si="16"/>
        <v>2994.4648425088858</v>
      </c>
      <c r="AB38" s="121">
        <f t="shared" si="16"/>
        <v>24007.192068964832</v>
      </c>
      <c r="AC38" s="121">
        <f t="shared" si="3"/>
        <v>-303.19206896483229</v>
      </c>
      <c r="AD38" s="122">
        <f t="shared" si="1"/>
        <v>98.737078171850072</v>
      </c>
    </row>
    <row r="39" spans="1:30" ht="18" customHeight="1">
      <c r="B39" s="135" t="s">
        <v>49</v>
      </c>
      <c r="C39" s="125">
        <f>+[1]DGII!P39</f>
        <v>1303.4000000000001</v>
      </c>
      <c r="D39" s="125">
        <f>+[1]DGII!Q39</f>
        <v>1503.3</v>
      </c>
      <c r="E39" s="125">
        <f>+[1]DGII!R39</f>
        <v>1846</v>
      </c>
      <c r="F39" s="125">
        <f>+[1]DGII!S39</f>
        <v>1442.8</v>
      </c>
      <c r="G39" s="125">
        <f>+[1]DGII!T39</f>
        <v>1791.6</v>
      </c>
      <c r="H39" s="125">
        <f>+[1]DGII!U39</f>
        <v>1555.1</v>
      </c>
      <c r="I39" s="125">
        <f>+[1]DGII!V39</f>
        <v>1569.5</v>
      </c>
      <c r="J39" s="125">
        <f>+[1]DGII!W39</f>
        <v>1580.2</v>
      </c>
      <c r="K39" s="125">
        <f>+[1]DGII!X39</f>
        <v>1802.6</v>
      </c>
      <c r="L39" s="125">
        <f>+[1]DGII!Y39</f>
        <v>1666.4</v>
      </c>
      <c r="M39" s="125">
        <f>+[1]DGII!Z39</f>
        <v>1631.2</v>
      </c>
      <c r="N39" s="125">
        <f>+[1]DGII!AA39</f>
        <v>1637.1</v>
      </c>
      <c r="O39" s="126">
        <f>SUM(C39:N39)</f>
        <v>19329.2</v>
      </c>
      <c r="P39" s="131">
        <v>1303.35607777</v>
      </c>
      <c r="Q39" s="131">
        <v>1503.26963359</v>
      </c>
      <c r="R39" s="131">
        <v>1846.0009121600001</v>
      </c>
      <c r="S39" s="131">
        <v>1442.7865057500001</v>
      </c>
      <c r="T39" s="131">
        <v>1791.64092336</v>
      </c>
      <c r="U39" s="131">
        <v>1555.0627161500001</v>
      </c>
      <c r="V39" s="131">
        <v>1569.4480197</v>
      </c>
      <c r="W39" s="131">
        <v>1404.90585573108</v>
      </c>
      <c r="X39" s="131">
        <v>1387.873199551261</v>
      </c>
      <c r="Y39" s="131">
        <v>1430.3147873927612</v>
      </c>
      <c r="Z39" s="131">
        <v>1717.2211418685438</v>
      </c>
      <c r="AA39" s="131">
        <v>1743.6132837887637</v>
      </c>
      <c r="AB39" s="128">
        <f>SUM(P39:AA39)</f>
        <v>18695.493056812411</v>
      </c>
      <c r="AC39" s="128">
        <f t="shared" si="3"/>
        <v>633.70694318758979</v>
      </c>
      <c r="AD39" s="129">
        <f t="shared" si="1"/>
        <v>103.38962412631676</v>
      </c>
    </row>
    <row r="40" spans="1:30" ht="18" customHeight="1">
      <c r="B40" s="135" t="s">
        <v>50</v>
      </c>
      <c r="C40" s="125">
        <f>+[1]DGII!P40</f>
        <v>867.8</v>
      </c>
      <c r="D40" s="125">
        <f>+[1]DGII!Q40</f>
        <v>619.79999999999995</v>
      </c>
      <c r="E40" s="125">
        <f>+[1]DGII!R40</f>
        <v>79.900000000000006</v>
      </c>
      <c r="F40" s="125">
        <f>+[1]DGII!S40</f>
        <v>42</v>
      </c>
      <c r="G40" s="125">
        <f>+[1]DGII!T40</f>
        <v>47.2</v>
      </c>
      <c r="H40" s="125">
        <f>+[1]DGII!U40</f>
        <v>41.5</v>
      </c>
      <c r="I40" s="125">
        <f>+[1]DGII!V40</f>
        <v>41.9</v>
      </c>
      <c r="J40" s="125">
        <f>+[1]DGII!W40</f>
        <v>39.5</v>
      </c>
      <c r="K40" s="125">
        <f>+[1]DGII!X40</f>
        <v>40.5</v>
      </c>
      <c r="L40" s="125">
        <f>+[1]DGII!Y40</f>
        <v>87.8</v>
      </c>
      <c r="M40" s="125">
        <f>+[1]DGII!Z40</f>
        <v>312.39999999999998</v>
      </c>
      <c r="N40" s="125">
        <f>+[1]DGII!AA40</f>
        <v>545.20000000000005</v>
      </c>
      <c r="O40" s="126">
        <f>SUM(C40:N40)</f>
        <v>2765.5</v>
      </c>
      <c r="P40" s="131">
        <v>867.802325</v>
      </c>
      <c r="Q40" s="131">
        <v>619.76930000000004</v>
      </c>
      <c r="R40" s="131">
        <v>79.884424999999993</v>
      </c>
      <c r="S40" s="131">
        <v>41.990675000000003</v>
      </c>
      <c r="T40" s="131">
        <v>47.213349999999998</v>
      </c>
      <c r="U40" s="131">
        <v>41.432924999999997</v>
      </c>
      <c r="V40" s="131">
        <v>41.880650000000003</v>
      </c>
      <c r="W40" s="131">
        <v>56.909837301193996</v>
      </c>
      <c r="X40" s="131">
        <v>70.357405247253652</v>
      </c>
      <c r="Y40" s="131">
        <v>269.18529177914712</v>
      </c>
      <c r="Z40" s="131">
        <v>491.50024327809911</v>
      </c>
      <c r="AA40" s="131">
        <v>1109.0946057679628</v>
      </c>
      <c r="AB40" s="128">
        <f>SUM(P40:AA40)</f>
        <v>3737.0210333736568</v>
      </c>
      <c r="AC40" s="128">
        <f t="shared" si="3"/>
        <v>-971.52103337365679</v>
      </c>
      <c r="AD40" s="129">
        <f t="shared" si="1"/>
        <v>74.002794613746119</v>
      </c>
    </row>
    <row r="41" spans="1:30" ht="18" customHeight="1">
      <c r="B41" s="133" t="s">
        <v>51</v>
      </c>
      <c r="C41" s="125">
        <f>+[1]DGII!P41</f>
        <v>90.2</v>
      </c>
      <c r="D41" s="125">
        <f>+[1]DGII!Q41</f>
        <v>90.1</v>
      </c>
      <c r="E41" s="125">
        <f>+[1]DGII!R41</f>
        <v>98</v>
      </c>
      <c r="F41" s="125">
        <f>+[1]DGII!S41</f>
        <v>97.7</v>
      </c>
      <c r="G41" s="125">
        <f>+[1]DGII!T41</f>
        <v>98.1</v>
      </c>
      <c r="H41" s="125">
        <f>+[1]DGII!U41</f>
        <v>99</v>
      </c>
      <c r="I41" s="125">
        <f>+[1]DGII!V41</f>
        <v>97.9</v>
      </c>
      <c r="J41" s="125">
        <f>+[1]DGII!W41</f>
        <v>98.4</v>
      </c>
      <c r="K41" s="125">
        <f>+[1]DGII!X41</f>
        <v>102.6</v>
      </c>
      <c r="L41" s="125">
        <f>+[1]DGII!Y41</f>
        <v>101.9</v>
      </c>
      <c r="M41" s="125">
        <f>+[1]DGII!Z41</f>
        <v>101.7</v>
      </c>
      <c r="N41" s="125">
        <f>+[1]DGII!AA41</f>
        <v>141.6</v>
      </c>
      <c r="O41" s="126">
        <f>SUM(C41:N41)</f>
        <v>1217.1999999999998</v>
      </c>
      <c r="P41" s="131">
        <v>90.177687599999999</v>
      </c>
      <c r="Q41" s="131">
        <v>90.102561559999998</v>
      </c>
      <c r="R41" s="131">
        <v>98.006087239999999</v>
      </c>
      <c r="S41" s="131">
        <v>97.6733136</v>
      </c>
      <c r="T41" s="131">
        <v>98.046850790000008</v>
      </c>
      <c r="U41" s="131">
        <v>99.028381569999993</v>
      </c>
      <c r="V41" s="131">
        <v>97.888473079999997</v>
      </c>
      <c r="W41" s="131">
        <v>102.86490477531824</v>
      </c>
      <c r="X41" s="131">
        <v>106.02791344713914</v>
      </c>
      <c r="Y41" s="131">
        <v>107.61826296012079</v>
      </c>
      <c r="Z41" s="131">
        <v>110.82683723871101</v>
      </c>
      <c r="AA41" s="131">
        <v>111.11195230144436</v>
      </c>
      <c r="AB41" s="128">
        <f>SUM(P41:AA41)</f>
        <v>1209.3732261627333</v>
      </c>
      <c r="AC41" s="128">
        <f t="shared" si="3"/>
        <v>7.8267738372665008</v>
      </c>
      <c r="AD41" s="129">
        <f t="shared" si="1"/>
        <v>100.64717604689335</v>
      </c>
    </row>
    <row r="42" spans="1:30" ht="18" customHeight="1">
      <c r="B42" s="133" t="s">
        <v>52</v>
      </c>
      <c r="C42" s="125">
        <f>+[1]DGII!P42</f>
        <v>27.9</v>
      </c>
      <c r="D42" s="125">
        <f>+[1]DGII!Q42</f>
        <v>28</v>
      </c>
      <c r="E42" s="125">
        <f>+[1]DGII!R42</f>
        <v>30</v>
      </c>
      <c r="F42" s="125">
        <f>+[1]DGII!S42</f>
        <v>30.1</v>
      </c>
      <c r="G42" s="125">
        <f>+[1]DGII!T42</f>
        <v>30.2</v>
      </c>
      <c r="H42" s="125">
        <f>+[1]DGII!U42</f>
        <v>30.5</v>
      </c>
      <c r="I42" s="125">
        <f>+[1]DGII!V42</f>
        <v>30.3</v>
      </c>
      <c r="J42" s="125">
        <f>+[1]DGII!W42</f>
        <v>30.4</v>
      </c>
      <c r="K42" s="125">
        <f>+[1]DGII!X42</f>
        <v>31</v>
      </c>
      <c r="L42" s="125">
        <f>+[1]DGII!Y42</f>
        <v>41.7</v>
      </c>
      <c r="M42" s="125">
        <f>+[1]DGII!Z42</f>
        <v>32.799999999999997</v>
      </c>
      <c r="N42" s="125">
        <f>+[1]DGII!AA42</f>
        <v>49.2</v>
      </c>
      <c r="O42" s="126">
        <f>SUM(C42:N42)</f>
        <v>392.09999999999997</v>
      </c>
      <c r="P42" s="131">
        <v>27.93798438</v>
      </c>
      <c r="Q42" s="131">
        <v>28.027323160000002</v>
      </c>
      <c r="R42" s="131">
        <v>30.023114410000002</v>
      </c>
      <c r="S42" s="131">
        <v>30.132412370000001</v>
      </c>
      <c r="T42" s="131">
        <v>30.163263130000001</v>
      </c>
      <c r="U42" s="131">
        <v>30.513913460000001</v>
      </c>
      <c r="V42" s="131">
        <v>30.310396140000002</v>
      </c>
      <c r="W42" s="131">
        <v>35.327284035087899</v>
      </c>
      <c r="X42" s="131">
        <v>31.14627068786309</v>
      </c>
      <c r="Y42" s="131">
        <v>31.526488709608557</v>
      </c>
      <c r="Z42" s="131">
        <v>29.551301482754972</v>
      </c>
      <c r="AA42" s="131">
        <v>30.645000650714596</v>
      </c>
      <c r="AB42" s="128">
        <f>SUM(P42:AA42)</f>
        <v>365.30475261602913</v>
      </c>
      <c r="AC42" s="128">
        <f t="shared" si="3"/>
        <v>26.795247383970832</v>
      </c>
      <c r="AD42" s="129">
        <f t="shared" si="1"/>
        <v>107.33503935880495</v>
      </c>
    </row>
    <row r="43" spans="1:30" ht="18" customHeight="1">
      <c r="B43" s="130" t="s">
        <v>53</v>
      </c>
      <c r="C43" s="119">
        <f>+[1]DGII!P43</f>
        <v>167.7</v>
      </c>
      <c r="D43" s="119">
        <f>+[1]DGII!Q43</f>
        <v>84.4</v>
      </c>
      <c r="E43" s="119">
        <f>+[1]DGII!R43</f>
        <v>93.3</v>
      </c>
      <c r="F43" s="119">
        <f>+[1]DGII!S43</f>
        <v>85.2</v>
      </c>
      <c r="G43" s="119">
        <f>+[1]DGII!T43</f>
        <v>105.7</v>
      </c>
      <c r="H43" s="119">
        <f>+[1]DGII!U43</f>
        <v>90.8</v>
      </c>
      <c r="I43" s="119">
        <f>+[1]DGII!V43</f>
        <v>139.4</v>
      </c>
      <c r="J43" s="119">
        <f>+[1]DGII!W43</f>
        <v>139</v>
      </c>
      <c r="K43" s="119">
        <f>+[1]DGII!X43</f>
        <v>124.6</v>
      </c>
      <c r="L43" s="119">
        <f>+[1]DGII!Y43</f>
        <v>174.6</v>
      </c>
      <c r="M43" s="119">
        <f>+[1]DGII!Z43</f>
        <v>173.9</v>
      </c>
      <c r="N43" s="119">
        <f>+[1]DGII!AA43</f>
        <v>373</v>
      </c>
      <c r="O43" s="119">
        <f>SUM(C43:N43)</f>
        <v>1751.6</v>
      </c>
      <c r="P43" s="119">
        <v>167.73417950999999</v>
      </c>
      <c r="Q43" s="119">
        <v>84.504594069999968</v>
      </c>
      <c r="R43" s="119">
        <v>93.237235149999989</v>
      </c>
      <c r="S43" s="119">
        <v>85.204552800000002</v>
      </c>
      <c r="T43" s="119">
        <v>105.70849597999998</v>
      </c>
      <c r="U43" s="119">
        <v>90.834219949999991</v>
      </c>
      <c r="V43" s="119">
        <v>139.45728920999997</v>
      </c>
      <c r="W43" s="119">
        <v>284.98006100776445</v>
      </c>
      <c r="X43" s="119">
        <v>186.79664295383975</v>
      </c>
      <c r="Y43" s="119">
        <v>197.45228740244718</v>
      </c>
      <c r="Z43" s="119">
        <v>146.36553538685592</v>
      </c>
      <c r="AA43" s="119">
        <v>134.43551454689171</v>
      </c>
      <c r="AB43" s="121">
        <f>SUM(P43:AA43)</f>
        <v>1716.7106079677988</v>
      </c>
      <c r="AC43" s="121">
        <f t="shared" si="3"/>
        <v>34.889392032201158</v>
      </c>
      <c r="AD43" s="129">
        <f t="shared" si="1"/>
        <v>102.03233974732073</v>
      </c>
    </row>
    <row r="44" spans="1:30" ht="18" customHeight="1">
      <c r="B44" s="136" t="s">
        <v>54</v>
      </c>
      <c r="C44" s="119">
        <f>SUM(C45:C46)</f>
        <v>870</v>
      </c>
      <c r="D44" s="119">
        <f t="shared" ref="D44:O44" si="17">SUM(D45:D46)</f>
        <v>830.8</v>
      </c>
      <c r="E44" s="119">
        <f t="shared" si="17"/>
        <v>812.8</v>
      </c>
      <c r="F44" s="119">
        <f t="shared" si="17"/>
        <v>864.6</v>
      </c>
      <c r="G44" s="119">
        <f t="shared" si="17"/>
        <v>779.4</v>
      </c>
      <c r="H44" s="119">
        <f t="shared" si="17"/>
        <v>775.6</v>
      </c>
      <c r="I44" s="119">
        <f t="shared" si="17"/>
        <v>854.7</v>
      </c>
      <c r="J44" s="119">
        <f t="shared" si="17"/>
        <v>958.2</v>
      </c>
      <c r="K44" s="119">
        <f t="shared" si="17"/>
        <v>837.3</v>
      </c>
      <c r="L44" s="119">
        <f t="shared" si="17"/>
        <v>651.20000000000005</v>
      </c>
      <c r="M44" s="119">
        <f t="shared" si="17"/>
        <v>700.7</v>
      </c>
      <c r="N44" s="119">
        <f t="shared" si="17"/>
        <v>749.2</v>
      </c>
      <c r="O44" s="123">
        <f t="shared" si="17"/>
        <v>9684.5000000000018</v>
      </c>
      <c r="P44" s="137">
        <f>+P45+P46</f>
        <v>870.02381563000006</v>
      </c>
      <c r="Q44" s="137">
        <f t="shared" ref="Q44:AB44" si="18">+Q45+Q46</f>
        <v>830.77839771000004</v>
      </c>
      <c r="R44" s="137">
        <f t="shared" si="18"/>
        <v>812.80197112999997</v>
      </c>
      <c r="S44" s="137">
        <f t="shared" si="18"/>
        <v>864.64567702999989</v>
      </c>
      <c r="T44" s="137">
        <f t="shared" si="18"/>
        <v>779.44400766999991</v>
      </c>
      <c r="U44" s="137">
        <f t="shared" si="18"/>
        <v>775.65569688000005</v>
      </c>
      <c r="V44" s="137">
        <f t="shared" si="18"/>
        <v>854.72473368999999</v>
      </c>
      <c r="W44" s="137">
        <f t="shared" si="18"/>
        <v>938.54657634825219</v>
      </c>
      <c r="X44" s="137">
        <f t="shared" si="18"/>
        <v>818.96031612223555</v>
      </c>
      <c r="Y44" s="137">
        <f t="shared" si="18"/>
        <v>616.7274349217879</v>
      </c>
      <c r="Z44" s="137">
        <f t="shared" si="18"/>
        <v>725.08457047042202</v>
      </c>
      <c r="AA44" s="137">
        <f t="shared" si="18"/>
        <v>754.47204493393224</v>
      </c>
      <c r="AB44" s="121">
        <f t="shared" si="18"/>
        <v>9641.865242536629</v>
      </c>
      <c r="AC44" s="121">
        <f t="shared" si="3"/>
        <v>42.634757463372807</v>
      </c>
      <c r="AD44" s="122">
        <f t="shared" si="1"/>
        <v>100.44218371021493</v>
      </c>
    </row>
    <row r="45" spans="1:30" ht="18" customHeight="1">
      <c r="B45" s="133" t="s">
        <v>55</v>
      </c>
      <c r="C45" s="125">
        <f>+[1]DGII!P45</f>
        <v>870</v>
      </c>
      <c r="D45" s="125">
        <f>+[1]DGII!Q45</f>
        <v>830.8</v>
      </c>
      <c r="E45" s="125">
        <f>+[1]DGII!R45</f>
        <v>812.8</v>
      </c>
      <c r="F45" s="125">
        <f>+[1]DGII!S45</f>
        <v>864.6</v>
      </c>
      <c r="G45" s="125">
        <f>+[1]DGII!T45</f>
        <v>779.4</v>
      </c>
      <c r="H45" s="125">
        <f>+[1]DGII!U45</f>
        <v>775.6</v>
      </c>
      <c r="I45" s="125">
        <f>+[1]DGII!V45</f>
        <v>854.7</v>
      </c>
      <c r="J45" s="125">
        <f>+[1]DGII!W45</f>
        <v>958.2</v>
      </c>
      <c r="K45" s="125">
        <f>+[1]DGII!X45</f>
        <v>837.3</v>
      </c>
      <c r="L45" s="125">
        <f>+[1]DGII!Y45</f>
        <v>651.20000000000005</v>
      </c>
      <c r="M45" s="125">
        <f>+[1]DGII!Z45</f>
        <v>700.7</v>
      </c>
      <c r="N45" s="125">
        <f>+[1]DGII!AA45</f>
        <v>749.2</v>
      </c>
      <c r="O45" s="126">
        <f>SUM(C45:N45)</f>
        <v>9684.5000000000018</v>
      </c>
      <c r="P45" s="131">
        <v>869.99722563</v>
      </c>
      <c r="Q45" s="131">
        <v>830.77839771000004</v>
      </c>
      <c r="R45" s="131">
        <v>812.76783512999998</v>
      </c>
      <c r="S45" s="131">
        <v>864.64565702999994</v>
      </c>
      <c r="T45" s="131">
        <v>779.44400766999991</v>
      </c>
      <c r="U45" s="131">
        <v>775.65569688000005</v>
      </c>
      <c r="V45" s="131">
        <v>854.67806469000004</v>
      </c>
      <c r="W45" s="131">
        <v>938.52764863280743</v>
      </c>
      <c r="X45" s="131">
        <v>818.78833057210772</v>
      </c>
      <c r="Y45" s="131">
        <v>616.69976827463586</v>
      </c>
      <c r="Z45" s="131">
        <v>725.05105857434887</v>
      </c>
      <c r="AA45" s="131">
        <v>754.448753274208</v>
      </c>
      <c r="AB45" s="128">
        <f>SUM(P45:AA45)</f>
        <v>9641.4824440681077</v>
      </c>
      <c r="AC45" s="128">
        <f t="shared" si="3"/>
        <v>43.017555931894094</v>
      </c>
      <c r="AD45" s="129">
        <f t="shared" si="1"/>
        <v>100.44617159426932</v>
      </c>
    </row>
    <row r="46" spans="1:30" ht="18" customHeight="1">
      <c r="B46" s="133" t="s">
        <v>35</v>
      </c>
      <c r="C46" s="125">
        <f>+[1]DGII!P46</f>
        <v>0</v>
      </c>
      <c r="D46" s="125">
        <f>+[1]DGII!Q46</f>
        <v>0</v>
      </c>
      <c r="E46" s="125">
        <f>+[1]DGII!R46</f>
        <v>0</v>
      </c>
      <c r="F46" s="125">
        <f>+[1]DGII!S46</f>
        <v>0</v>
      </c>
      <c r="G46" s="125">
        <f>+[1]DGII!T46</f>
        <v>0</v>
      </c>
      <c r="H46" s="125">
        <f>+[1]DGII!U46</f>
        <v>0</v>
      </c>
      <c r="I46" s="125">
        <f>+[1]DGII!V46</f>
        <v>0</v>
      </c>
      <c r="J46" s="125">
        <f>+[1]DGII!W46</f>
        <v>0</v>
      </c>
      <c r="K46" s="125">
        <f>+[1]DGII!X46</f>
        <v>0</v>
      </c>
      <c r="L46" s="125">
        <f>+[1]DGII!Y46</f>
        <v>0</v>
      </c>
      <c r="M46" s="125">
        <f>+[1]DGII!Z46</f>
        <v>0</v>
      </c>
      <c r="N46" s="125">
        <f>+[1]DGII!AA46</f>
        <v>0</v>
      </c>
      <c r="O46" s="126">
        <f>SUM(C46:N46)</f>
        <v>0</v>
      </c>
      <c r="P46" s="125">
        <v>2.6589999999999999E-2</v>
      </c>
      <c r="Q46" s="125">
        <v>0</v>
      </c>
      <c r="R46" s="125">
        <v>3.4136E-2</v>
      </c>
      <c r="S46" s="125">
        <v>2.0000000000000002E-5</v>
      </c>
      <c r="T46" s="125">
        <v>0</v>
      </c>
      <c r="U46" s="125">
        <v>0</v>
      </c>
      <c r="V46" s="125">
        <v>4.6669000000000002E-2</v>
      </c>
      <c r="W46" s="125">
        <v>1.8927715444729917E-2</v>
      </c>
      <c r="X46" s="125">
        <v>0.1719855501278173</v>
      </c>
      <c r="Y46" s="125">
        <v>2.7666647152030488E-2</v>
      </c>
      <c r="Z46" s="125">
        <v>3.3511896073170552E-2</v>
      </c>
      <c r="AA46" s="125">
        <v>2.3291659724235712E-2</v>
      </c>
      <c r="AB46" s="128">
        <f>SUM(P46:AA46)</f>
        <v>0.38279846852198396</v>
      </c>
      <c r="AC46" s="128">
        <f t="shared" si="3"/>
        <v>-0.38279846852198396</v>
      </c>
      <c r="AD46" s="129">
        <f t="shared" si="1"/>
        <v>0</v>
      </c>
    </row>
    <row r="47" spans="1:30" ht="18" customHeight="1">
      <c r="B47" s="136" t="s">
        <v>56</v>
      </c>
      <c r="C47" s="119">
        <f>+[1]DGII!P47</f>
        <v>90.4</v>
      </c>
      <c r="D47" s="119">
        <f>+[1]DGII!Q47</f>
        <v>106.1</v>
      </c>
      <c r="E47" s="119">
        <f>+[1]DGII!R47</f>
        <v>130</v>
      </c>
      <c r="F47" s="119">
        <f>+[1]DGII!S47</f>
        <v>100.9</v>
      </c>
      <c r="G47" s="119">
        <f>+[1]DGII!T47</f>
        <v>133</v>
      </c>
      <c r="H47" s="119">
        <f>+[1]DGII!U47</f>
        <v>112.8</v>
      </c>
      <c r="I47" s="119">
        <f>+[1]DGII!V47</f>
        <v>120.7</v>
      </c>
      <c r="J47" s="119">
        <f>+[1]DGII!W47</f>
        <v>114.6</v>
      </c>
      <c r="K47" s="119">
        <f>+[1]DGII!X47</f>
        <v>124.4</v>
      </c>
      <c r="L47" s="119">
        <f>+[1]DGII!Y47</f>
        <v>129.1</v>
      </c>
      <c r="M47" s="119">
        <f>+[1]DGII!Z47</f>
        <v>121.6</v>
      </c>
      <c r="N47" s="119">
        <f>+[1]DGII!AA47</f>
        <v>117.7</v>
      </c>
      <c r="O47" s="123">
        <f>SUM(C47:N47)</f>
        <v>1401.3</v>
      </c>
      <c r="P47" s="120">
        <v>90.418187739999993</v>
      </c>
      <c r="Q47" s="120">
        <v>106.10370254999999</v>
      </c>
      <c r="R47" s="120">
        <v>130.0134721</v>
      </c>
      <c r="S47" s="120">
        <v>100.89842925000001</v>
      </c>
      <c r="T47" s="120">
        <v>132.98572548000001</v>
      </c>
      <c r="U47" s="120">
        <v>112.79488878000001</v>
      </c>
      <c r="V47" s="120">
        <v>120.71088012</v>
      </c>
      <c r="W47" s="120">
        <v>110.74321068852036</v>
      </c>
      <c r="X47" s="120">
        <v>110.01305507025134</v>
      </c>
      <c r="Y47" s="120">
        <v>116.12724293096501</v>
      </c>
      <c r="Z47" s="120">
        <v>115.48000028623716</v>
      </c>
      <c r="AA47" s="120">
        <v>122.275674521027</v>
      </c>
      <c r="AB47" s="121">
        <f>SUM(P47:AA47)</f>
        <v>1368.5644695170006</v>
      </c>
      <c r="AC47" s="121">
        <f t="shared" si="3"/>
        <v>32.735530482999366</v>
      </c>
      <c r="AD47" s="122">
        <f t="shared" si="1"/>
        <v>102.3919611543439</v>
      </c>
    </row>
    <row r="48" spans="1:30" ht="18" customHeight="1">
      <c r="A48" s="138"/>
      <c r="B48" s="136" t="s">
        <v>57</v>
      </c>
      <c r="C48" s="119">
        <f>+[1]DGII!P48</f>
        <v>0.1</v>
      </c>
      <c r="D48" s="119">
        <f>+[1]DGII!Q48</f>
        <v>0.1</v>
      </c>
      <c r="E48" s="119">
        <f>+[1]DGII!R48</f>
        <v>0.5</v>
      </c>
      <c r="F48" s="119">
        <f>+[1]DGII!S48</f>
        <v>0.1</v>
      </c>
      <c r="G48" s="119">
        <f>+[1]DGII!T48</f>
        <v>0.6</v>
      </c>
      <c r="H48" s="119">
        <f>+[1]DGII!U48</f>
        <v>0.2</v>
      </c>
      <c r="I48" s="119">
        <f>+[1]DGII!V48</f>
        <v>0.3</v>
      </c>
      <c r="J48" s="119">
        <f>+[1]DGII!W48</f>
        <v>0.2</v>
      </c>
      <c r="K48" s="119">
        <f>+[1]DGII!X48</f>
        <v>0.2</v>
      </c>
      <c r="L48" s="119">
        <f>+[1]DGII!Y48</f>
        <v>0.4</v>
      </c>
      <c r="M48" s="119">
        <f>+[1]DGII!Z48</f>
        <v>0.1</v>
      </c>
      <c r="N48" s="119">
        <f>+[1]DGII!AA48</f>
        <v>0.1</v>
      </c>
      <c r="O48" s="123">
        <f>SUM(C48:N48)</f>
        <v>2.9000000000000004</v>
      </c>
      <c r="P48" s="120">
        <v>8.1881429999999991E-2</v>
      </c>
      <c r="Q48" s="120">
        <v>7.4366740000000001E-2</v>
      </c>
      <c r="R48" s="120">
        <v>0.46082919999999999</v>
      </c>
      <c r="S48" s="120">
        <v>6.8460409999999999E-2</v>
      </c>
      <c r="T48" s="120">
        <v>0.62156133999999996</v>
      </c>
      <c r="U48" s="120">
        <v>0.16192379000000001</v>
      </c>
      <c r="V48" s="120">
        <v>0.28914758000000002</v>
      </c>
      <c r="W48" s="120">
        <v>0.16784824004877502</v>
      </c>
      <c r="X48" s="120">
        <v>0.24519821072320103</v>
      </c>
      <c r="Y48" s="120">
        <v>0.14743261678878211</v>
      </c>
      <c r="Z48" s="120">
        <v>0.27795961067732383</v>
      </c>
      <c r="AA48" s="120">
        <v>0.45200183056718196</v>
      </c>
      <c r="AB48" s="121">
        <f>SUM(P48:AA48)</f>
        <v>3.0486109988052639</v>
      </c>
      <c r="AC48" s="121">
        <f t="shared" si="3"/>
        <v>-0.14861099880526352</v>
      </c>
      <c r="AD48" s="122">
        <f t="shared" si="1"/>
        <v>95.125288242301053</v>
      </c>
    </row>
    <row r="49" spans="1:203" ht="18" customHeight="1">
      <c r="B49" s="118" t="s">
        <v>58</v>
      </c>
      <c r="C49" s="119">
        <f>+C50+C53+C56</f>
        <v>385.70000000000005</v>
      </c>
      <c r="D49" s="119">
        <f t="shared" ref="D49:AB49" si="19">+D50+D53+D56</f>
        <v>506.20000000000005</v>
      </c>
      <c r="E49" s="119">
        <f t="shared" si="19"/>
        <v>443.9</v>
      </c>
      <c r="F49" s="119">
        <f t="shared" si="19"/>
        <v>494.90000000000003</v>
      </c>
      <c r="G49" s="119">
        <f t="shared" si="19"/>
        <v>410.90000000000003</v>
      </c>
      <c r="H49" s="119">
        <f t="shared" si="19"/>
        <v>397.09999999999997</v>
      </c>
      <c r="I49" s="119">
        <f t="shared" si="19"/>
        <v>411.6</v>
      </c>
      <c r="J49" s="119">
        <f t="shared" si="19"/>
        <v>406.4</v>
      </c>
      <c r="K49" s="119">
        <f t="shared" si="19"/>
        <v>390.00000000000006</v>
      </c>
      <c r="L49" s="119">
        <f t="shared" si="19"/>
        <v>368.90000000000003</v>
      </c>
      <c r="M49" s="119">
        <f t="shared" si="19"/>
        <v>388.29999999999995</v>
      </c>
      <c r="N49" s="119">
        <f t="shared" si="19"/>
        <v>440.40000000000003</v>
      </c>
      <c r="O49" s="123">
        <f t="shared" si="19"/>
        <v>5044.3</v>
      </c>
      <c r="P49" s="120">
        <f t="shared" si="19"/>
        <v>385.76069742999999</v>
      </c>
      <c r="Q49" s="120">
        <f t="shared" si="19"/>
        <v>506.17814511</v>
      </c>
      <c r="R49" s="120">
        <f t="shared" si="19"/>
        <v>443.91391141999998</v>
      </c>
      <c r="S49" s="120">
        <f t="shared" si="19"/>
        <v>494.92226147999997</v>
      </c>
      <c r="T49" s="120">
        <f t="shared" si="19"/>
        <v>410.90987622</v>
      </c>
      <c r="U49" s="120">
        <f t="shared" si="19"/>
        <v>397.14827131000004</v>
      </c>
      <c r="V49" s="120">
        <f t="shared" si="19"/>
        <v>411.69473413000003</v>
      </c>
      <c r="W49" s="120">
        <f t="shared" si="19"/>
        <v>410.42122393913161</v>
      </c>
      <c r="X49" s="120">
        <f t="shared" si="19"/>
        <v>373.58851456884645</v>
      </c>
      <c r="Y49" s="120">
        <f t="shared" si="19"/>
        <v>354.0404004299026</v>
      </c>
      <c r="Z49" s="120">
        <f t="shared" si="19"/>
        <v>421.25676651091112</v>
      </c>
      <c r="AA49" s="120">
        <f t="shared" si="19"/>
        <v>428.46754642927641</v>
      </c>
      <c r="AB49" s="121">
        <f t="shared" si="19"/>
        <v>5038.302348978068</v>
      </c>
      <c r="AC49" s="121">
        <f t="shared" si="3"/>
        <v>5.9976510219321426</v>
      </c>
      <c r="AD49" s="122">
        <f t="shared" si="1"/>
        <v>100.119041109614</v>
      </c>
    </row>
    <row r="50" spans="1:203" ht="18" customHeight="1">
      <c r="B50" s="139" t="s">
        <v>59</v>
      </c>
      <c r="C50" s="119">
        <f>+C51+C52</f>
        <v>0.1</v>
      </c>
      <c r="D50" s="119">
        <f t="shared" ref="D50:AB50" si="20">+D51+D52</f>
        <v>0.1</v>
      </c>
      <c r="E50" s="119">
        <f t="shared" si="20"/>
        <v>0.2</v>
      </c>
      <c r="F50" s="119">
        <f t="shared" si="20"/>
        <v>1.6</v>
      </c>
      <c r="G50" s="119">
        <f t="shared" si="20"/>
        <v>0.1</v>
      </c>
      <c r="H50" s="119">
        <f t="shared" si="20"/>
        <v>0.2</v>
      </c>
      <c r="I50" s="119">
        <f t="shared" si="20"/>
        <v>0.1</v>
      </c>
      <c r="J50" s="119">
        <f t="shared" si="20"/>
        <v>0</v>
      </c>
      <c r="K50" s="119">
        <f t="shared" si="20"/>
        <v>1.6</v>
      </c>
      <c r="L50" s="119">
        <f t="shared" si="20"/>
        <v>0.1</v>
      </c>
      <c r="M50" s="119">
        <f t="shared" si="20"/>
        <v>0.2</v>
      </c>
      <c r="N50" s="119">
        <f t="shared" si="20"/>
        <v>0</v>
      </c>
      <c r="O50" s="123">
        <f t="shared" si="20"/>
        <v>4.3</v>
      </c>
      <c r="P50" s="120">
        <f t="shared" si="20"/>
        <v>8.659E-2</v>
      </c>
      <c r="Q50" s="120">
        <f t="shared" si="20"/>
        <v>8.0920000000000006E-2</v>
      </c>
      <c r="R50" s="120">
        <f t="shared" si="20"/>
        <v>0.16291</v>
      </c>
      <c r="S50" s="120">
        <f t="shared" si="20"/>
        <v>1.6485000000000001</v>
      </c>
      <c r="T50" s="120">
        <f t="shared" si="20"/>
        <v>0.10096556</v>
      </c>
      <c r="U50" s="120">
        <f t="shared" si="20"/>
        <v>0.24063000000000001</v>
      </c>
      <c r="V50" s="120">
        <f t="shared" si="20"/>
        <v>0.10092480000000001</v>
      </c>
      <c r="W50" s="120">
        <f t="shared" si="20"/>
        <v>0.10547315253734729</v>
      </c>
      <c r="X50" s="120">
        <f t="shared" si="20"/>
        <v>0.10090020854455591</v>
      </c>
      <c r="Y50" s="120">
        <f t="shared" si="20"/>
        <v>0.1026359539945</v>
      </c>
      <c r="Z50" s="120">
        <f t="shared" si="20"/>
        <v>0</v>
      </c>
      <c r="AA50" s="120">
        <f t="shared" si="20"/>
        <v>0</v>
      </c>
      <c r="AB50" s="122">
        <f t="shared" si="20"/>
        <v>2.7304496750764033</v>
      </c>
      <c r="AC50" s="122">
        <f t="shared" si="3"/>
        <v>1.5695503249235965</v>
      </c>
      <c r="AD50" s="122">
        <f t="shared" si="1"/>
        <v>157.48321748063998</v>
      </c>
    </row>
    <row r="51" spans="1:203" ht="18" customHeight="1">
      <c r="B51" s="135" t="s">
        <v>60</v>
      </c>
      <c r="C51" s="125">
        <f>+[1]DGII!P51</f>
        <v>0.1</v>
      </c>
      <c r="D51" s="125">
        <f>+[1]DGII!Q51</f>
        <v>0.1</v>
      </c>
      <c r="E51" s="125">
        <f>+[1]DGII!R51</f>
        <v>0.2</v>
      </c>
      <c r="F51" s="125">
        <f>+[1]DGII!S51</f>
        <v>1.6</v>
      </c>
      <c r="G51" s="125">
        <f>+[1]DGII!T51</f>
        <v>0.1</v>
      </c>
      <c r="H51" s="125">
        <f>+[1]DGII!U51</f>
        <v>0.2</v>
      </c>
      <c r="I51" s="125">
        <f>+[1]DGII!V51</f>
        <v>0.1</v>
      </c>
      <c r="J51" s="125">
        <f>+[1]DGII!W51</f>
        <v>0</v>
      </c>
      <c r="K51" s="125">
        <f>+[1]DGII!X51</f>
        <v>1.6</v>
      </c>
      <c r="L51" s="125">
        <f>+[1]DGII!Y51</f>
        <v>0.1</v>
      </c>
      <c r="M51" s="125">
        <f>+[1]DGII!Z51</f>
        <v>0.2</v>
      </c>
      <c r="N51" s="125">
        <f>+[1]DGII!AA51</f>
        <v>0</v>
      </c>
      <c r="O51" s="126">
        <f>SUM(C51:N51)</f>
        <v>4.3</v>
      </c>
      <c r="P51" s="125">
        <v>8.659E-2</v>
      </c>
      <c r="Q51" s="125">
        <v>8.0920000000000006E-2</v>
      </c>
      <c r="R51" s="125">
        <v>0.16291</v>
      </c>
      <c r="S51" s="125">
        <v>1.6485000000000001</v>
      </c>
      <c r="T51" s="125">
        <v>0.10096556</v>
      </c>
      <c r="U51" s="125">
        <v>0.24063000000000001</v>
      </c>
      <c r="V51" s="125">
        <v>0.10092480000000001</v>
      </c>
      <c r="W51" s="125">
        <v>0.10547315253734729</v>
      </c>
      <c r="X51" s="125">
        <v>0.10090020854455591</v>
      </c>
      <c r="Y51" s="125">
        <v>0.1026359539945</v>
      </c>
      <c r="Z51" s="125">
        <v>0</v>
      </c>
      <c r="AA51" s="125">
        <v>0</v>
      </c>
      <c r="AB51" s="129">
        <f>SUM(P51:AA51)</f>
        <v>2.7304496750764033</v>
      </c>
      <c r="AC51" s="129">
        <f t="shared" si="3"/>
        <v>1.5695503249235965</v>
      </c>
      <c r="AD51" s="129">
        <f t="shared" si="1"/>
        <v>157.48321748063998</v>
      </c>
    </row>
    <row r="52" spans="1:203" ht="18" customHeight="1">
      <c r="B52" s="135" t="s">
        <v>61</v>
      </c>
      <c r="C52" s="125">
        <f>+[1]DGII!P52</f>
        <v>0</v>
      </c>
      <c r="D52" s="125">
        <f>+[1]DGII!Q52</f>
        <v>0</v>
      </c>
      <c r="E52" s="125">
        <f>+[1]DGII!R52</f>
        <v>0</v>
      </c>
      <c r="F52" s="125">
        <f>+[1]DGII!S52</f>
        <v>0</v>
      </c>
      <c r="G52" s="125">
        <f>+[1]DGII!T52</f>
        <v>0</v>
      </c>
      <c r="H52" s="125">
        <f>+[1]DGII!U52</f>
        <v>0</v>
      </c>
      <c r="I52" s="125">
        <f>+[1]DGII!V52</f>
        <v>0</v>
      </c>
      <c r="J52" s="125">
        <f>+[1]DGII!W52</f>
        <v>0</v>
      </c>
      <c r="K52" s="125">
        <f>+[1]DGII!X52</f>
        <v>0</v>
      </c>
      <c r="L52" s="125">
        <f>+[1]DGII!Y52</f>
        <v>0</v>
      </c>
      <c r="M52" s="125">
        <f>+[1]DGII!Z52</f>
        <v>0</v>
      </c>
      <c r="N52" s="125">
        <f>+[1]DGII!AA52</f>
        <v>0</v>
      </c>
      <c r="O52" s="126">
        <f>SUM(C52:N52)</f>
        <v>0</v>
      </c>
      <c r="P52" s="131">
        <v>0</v>
      </c>
      <c r="Q52" s="131">
        <v>0</v>
      </c>
      <c r="R52" s="131">
        <v>0</v>
      </c>
      <c r="S52" s="131">
        <v>0</v>
      </c>
      <c r="T52" s="131">
        <v>0</v>
      </c>
      <c r="U52" s="131">
        <v>0</v>
      </c>
      <c r="V52" s="131">
        <v>0</v>
      </c>
      <c r="W52" s="131">
        <v>0</v>
      </c>
      <c r="X52" s="131">
        <v>0</v>
      </c>
      <c r="Y52" s="131">
        <v>0</v>
      </c>
      <c r="Z52" s="131">
        <v>0</v>
      </c>
      <c r="AA52" s="131">
        <v>0</v>
      </c>
      <c r="AB52" s="129">
        <f>SUM(P52:AA52)</f>
        <v>0</v>
      </c>
      <c r="AC52" s="129">
        <f t="shared" si="3"/>
        <v>0</v>
      </c>
      <c r="AD52" s="129" t="s">
        <v>90</v>
      </c>
    </row>
    <row r="53" spans="1:203" ht="18" customHeight="1">
      <c r="B53" s="139" t="s">
        <v>62</v>
      </c>
      <c r="C53" s="119">
        <f>+C54+C55</f>
        <v>381.8</v>
      </c>
      <c r="D53" s="119">
        <f t="shared" ref="D53:AB53" si="21">+D54+D55</f>
        <v>502.1</v>
      </c>
      <c r="E53" s="119">
        <f t="shared" si="21"/>
        <v>438.8</v>
      </c>
      <c r="F53" s="119">
        <f t="shared" si="21"/>
        <v>490.1</v>
      </c>
      <c r="G53" s="119">
        <f t="shared" si="21"/>
        <v>406</v>
      </c>
      <c r="H53" s="119">
        <f t="shared" si="21"/>
        <v>393.2</v>
      </c>
      <c r="I53" s="119">
        <f t="shared" si="21"/>
        <v>407.2</v>
      </c>
      <c r="J53" s="119">
        <f t="shared" si="21"/>
        <v>402.5</v>
      </c>
      <c r="K53" s="119">
        <f t="shared" si="21"/>
        <v>384.8</v>
      </c>
      <c r="L53" s="119">
        <f t="shared" si="21"/>
        <v>364.3</v>
      </c>
      <c r="M53" s="119">
        <f t="shared" si="21"/>
        <v>384.7</v>
      </c>
      <c r="N53" s="119">
        <f t="shared" si="21"/>
        <v>437.1</v>
      </c>
      <c r="O53" s="123">
        <f t="shared" si="21"/>
        <v>4992.6000000000004</v>
      </c>
      <c r="P53" s="120">
        <f t="shared" si="21"/>
        <v>381.84826972999997</v>
      </c>
      <c r="Q53" s="120">
        <f t="shared" si="21"/>
        <v>502.07103572</v>
      </c>
      <c r="R53" s="120">
        <f t="shared" si="21"/>
        <v>438.82441376999998</v>
      </c>
      <c r="S53" s="120">
        <f t="shared" si="21"/>
        <v>490.07586680999998</v>
      </c>
      <c r="T53" s="120">
        <f t="shared" si="21"/>
        <v>406.07556466</v>
      </c>
      <c r="U53" s="120">
        <f t="shared" si="21"/>
        <v>393.25913664000001</v>
      </c>
      <c r="V53" s="120">
        <f t="shared" si="21"/>
        <v>407.20646687000004</v>
      </c>
      <c r="W53" s="120">
        <f t="shared" si="21"/>
        <v>405.21782344367568</v>
      </c>
      <c r="X53" s="120">
        <f t="shared" si="21"/>
        <v>368.51596797076104</v>
      </c>
      <c r="Y53" s="120">
        <f t="shared" si="21"/>
        <v>349.11086573163755</v>
      </c>
      <c r="Z53" s="120">
        <f t="shared" si="21"/>
        <v>416.86357800835543</v>
      </c>
      <c r="AA53" s="120">
        <f t="shared" si="21"/>
        <v>423.66853372455319</v>
      </c>
      <c r="AB53" s="121">
        <f t="shared" si="21"/>
        <v>4982.7375230789821</v>
      </c>
      <c r="AC53" s="121">
        <f t="shared" si="3"/>
        <v>9.8624769210182421</v>
      </c>
      <c r="AD53" s="122">
        <f t="shared" ref="AD53:AD65" si="22">+O53/AB53*100</f>
        <v>100.19793290084694</v>
      </c>
    </row>
    <row r="54" spans="1:203" ht="18" customHeight="1">
      <c r="A54" s="140"/>
      <c r="B54" s="133" t="s">
        <v>63</v>
      </c>
      <c r="C54" s="125">
        <f>+[1]DGII!P54</f>
        <v>379.2</v>
      </c>
      <c r="D54" s="125">
        <f>+[1]DGII!Q54</f>
        <v>499.6</v>
      </c>
      <c r="E54" s="125">
        <f>+[1]DGII!R54</f>
        <v>435.7</v>
      </c>
      <c r="F54" s="125">
        <f>+[1]DGII!S54</f>
        <v>487.8</v>
      </c>
      <c r="G54" s="125">
        <f>+[1]DGII!T54</f>
        <v>403.4</v>
      </c>
      <c r="H54" s="125">
        <f>+[1]DGII!U54</f>
        <v>390.7</v>
      </c>
      <c r="I54" s="125">
        <f>+[1]DGII!V54</f>
        <v>404.7</v>
      </c>
      <c r="J54" s="125">
        <f>+[1]DGII!W54</f>
        <v>400.1</v>
      </c>
      <c r="K54" s="125">
        <f>+[1]DGII!X54</f>
        <v>382.3</v>
      </c>
      <c r="L54" s="125">
        <f>+[1]DGII!Y54</f>
        <v>361.7</v>
      </c>
      <c r="M54" s="125">
        <f>+[1]DGII!Z54</f>
        <v>382.3</v>
      </c>
      <c r="N54" s="125">
        <f>+[1]DGII!AA54</f>
        <v>435.1</v>
      </c>
      <c r="O54" s="126">
        <f>SUM(C54:N54)</f>
        <v>4962.6000000000004</v>
      </c>
      <c r="P54" s="131">
        <v>379.25502876999997</v>
      </c>
      <c r="Q54" s="131">
        <v>499.55943388999998</v>
      </c>
      <c r="R54" s="131">
        <v>435.71303876999997</v>
      </c>
      <c r="S54" s="131">
        <v>487.77454681</v>
      </c>
      <c r="T54" s="131">
        <v>403.43300320999998</v>
      </c>
      <c r="U54" s="131">
        <v>390.68236863999999</v>
      </c>
      <c r="V54" s="131">
        <v>404.75206080000004</v>
      </c>
      <c r="W54" s="131">
        <v>402.15918084010701</v>
      </c>
      <c r="X54" s="131">
        <v>365.0575094291475</v>
      </c>
      <c r="Y54" s="131">
        <v>345.7745769495977</v>
      </c>
      <c r="Z54" s="131">
        <v>414.01063740618235</v>
      </c>
      <c r="AA54" s="131">
        <v>421.01564178651051</v>
      </c>
      <c r="AB54" s="128">
        <f>SUM(P54:AA54)</f>
        <v>4949.1870273015447</v>
      </c>
      <c r="AC54" s="128">
        <f t="shared" si="3"/>
        <v>13.412972698455633</v>
      </c>
      <c r="AD54" s="129">
        <f t="shared" si="22"/>
        <v>100.27101365586842</v>
      </c>
    </row>
    <row r="55" spans="1:203" ht="18" customHeight="1">
      <c r="B55" s="133" t="s">
        <v>35</v>
      </c>
      <c r="C55" s="125">
        <f>+[1]DGII!P55</f>
        <v>2.6</v>
      </c>
      <c r="D55" s="125">
        <f>+[1]DGII!Q55</f>
        <v>2.5</v>
      </c>
      <c r="E55" s="125">
        <f>+[1]DGII!R55</f>
        <v>3.1</v>
      </c>
      <c r="F55" s="125">
        <f>+[1]DGII!S55</f>
        <v>2.2999999999999998</v>
      </c>
      <c r="G55" s="125">
        <f>+[1]DGII!T55</f>
        <v>2.6</v>
      </c>
      <c r="H55" s="125">
        <f>+[1]DGII!U55</f>
        <v>2.5</v>
      </c>
      <c r="I55" s="125">
        <f>+[1]DGII!V55</f>
        <v>2.5</v>
      </c>
      <c r="J55" s="125">
        <f>+[1]DGII!W55</f>
        <v>2.4</v>
      </c>
      <c r="K55" s="125">
        <f>+[1]DGII!X55</f>
        <v>2.5</v>
      </c>
      <c r="L55" s="125">
        <f>+[1]DGII!Y55</f>
        <v>2.6</v>
      </c>
      <c r="M55" s="125">
        <f>+[1]DGII!Z55</f>
        <v>2.4</v>
      </c>
      <c r="N55" s="125">
        <f>+[1]DGII!AA55</f>
        <v>2</v>
      </c>
      <c r="O55" s="126">
        <f>SUM(C55:N55)</f>
        <v>30</v>
      </c>
      <c r="P55" s="131">
        <v>2.5932409600000002</v>
      </c>
      <c r="Q55" s="131">
        <v>2.51160183</v>
      </c>
      <c r="R55" s="131">
        <v>3.1113749999999998</v>
      </c>
      <c r="S55" s="131">
        <v>2.30132</v>
      </c>
      <c r="T55" s="131">
        <v>2.6425614500000001</v>
      </c>
      <c r="U55" s="131">
        <v>2.5767679999999999</v>
      </c>
      <c r="V55" s="131">
        <v>2.4544060699999997</v>
      </c>
      <c r="W55" s="131">
        <v>3.0586426035686665</v>
      </c>
      <c r="X55" s="131">
        <v>3.4584585416135365</v>
      </c>
      <c r="Y55" s="131">
        <v>3.3362887820398179</v>
      </c>
      <c r="Z55" s="131">
        <v>2.8529406021730499</v>
      </c>
      <c r="AA55" s="131">
        <v>2.6528919380426603</v>
      </c>
      <c r="AB55" s="128">
        <f>SUM(P55:AA55)</f>
        <v>33.550495777437732</v>
      </c>
      <c r="AC55" s="128">
        <f t="shared" si="3"/>
        <v>-3.5504957774377317</v>
      </c>
      <c r="AD55" s="129">
        <f t="shared" si="22"/>
        <v>89.417456597391336</v>
      </c>
    </row>
    <row r="56" spans="1:203" ht="18" customHeight="1">
      <c r="B56" s="139" t="s">
        <v>64</v>
      </c>
      <c r="C56" s="119">
        <f>+[1]DGII!P56</f>
        <v>3.8</v>
      </c>
      <c r="D56" s="119">
        <f>+[1]DGII!Q56</f>
        <v>4</v>
      </c>
      <c r="E56" s="119">
        <f>+[1]DGII!R56</f>
        <v>4.9000000000000004</v>
      </c>
      <c r="F56" s="119">
        <f>+[1]DGII!S56</f>
        <v>3.2</v>
      </c>
      <c r="G56" s="119">
        <f>+[1]DGII!T56</f>
        <v>4.8</v>
      </c>
      <c r="H56" s="119">
        <f>+[1]DGII!U56</f>
        <v>3.7</v>
      </c>
      <c r="I56" s="119">
        <f>+[1]DGII!V56</f>
        <v>4.3</v>
      </c>
      <c r="J56" s="119">
        <f>+[1]DGII!W56</f>
        <v>3.9</v>
      </c>
      <c r="K56" s="119">
        <f>+[1]DGII!X56</f>
        <v>3.6</v>
      </c>
      <c r="L56" s="119">
        <f>+[1]DGII!Y56</f>
        <v>4.5</v>
      </c>
      <c r="M56" s="119">
        <f>+[1]DGII!Z56</f>
        <v>3.4</v>
      </c>
      <c r="N56" s="119">
        <f>+[1]DGII!AA56</f>
        <v>3.3</v>
      </c>
      <c r="O56" s="123">
        <f>SUM(C56:N56)</f>
        <v>47.4</v>
      </c>
      <c r="P56" s="119">
        <v>3.8258377000000001</v>
      </c>
      <c r="Q56" s="119">
        <v>4.0261893899999999</v>
      </c>
      <c r="R56" s="119">
        <v>4.9265876500000001</v>
      </c>
      <c r="S56" s="119">
        <v>3.1978946699999997</v>
      </c>
      <c r="T56" s="119">
        <v>4.7333460000000001</v>
      </c>
      <c r="U56" s="119">
        <v>3.6485046699999999</v>
      </c>
      <c r="V56" s="119">
        <v>4.3873424600000002</v>
      </c>
      <c r="W56" s="119">
        <v>5.0979273429185898</v>
      </c>
      <c r="X56" s="119">
        <v>4.9716463895408713</v>
      </c>
      <c r="Y56" s="119">
        <v>4.8268987442706006</v>
      </c>
      <c r="Z56" s="119">
        <v>4.3931885025556721</v>
      </c>
      <c r="AA56" s="119">
        <v>4.7990127047232152</v>
      </c>
      <c r="AB56" s="121">
        <f>SUM(P56:AA56)</f>
        <v>52.834376224008956</v>
      </c>
      <c r="AC56" s="121">
        <f t="shared" si="3"/>
        <v>-5.4343762240089575</v>
      </c>
      <c r="AD56" s="122">
        <f t="shared" si="22"/>
        <v>89.714317434224824</v>
      </c>
    </row>
    <row r="57" spans="1:203" ht="18" customHeight="1">
      <c r="B57" s="141" t="s">
        <v>65</v>
      </c>
      <c r="C57" s="119">
        <f>+C58+C62+C63</f>
        <v>757.5</v>
      </c>
      <c r="D57" s="119">
        <f t="shared" ref="D57:AB57" si="23">+D58+D62+D63</f>
        <v>751.80000000000007</v>
      </c>
      <c r="E57" s="119">
        <f t="shared" si="23"/>
        <v>943.00000000000011</v>
      </c>
      <c r="F57" s="119">
        <f t="shared" si="23"/>
        <v>921.5</v>
      </c>
      <c r="G57" s="119">
        <f t="shared" si="23"/>
        <v>690.5</v>
      </c>
      <c r="H57" s="119">
        <f t="shared" si="23"/>
        <v>967.4</v>
      </c>
      <c r="I57" s="119">
        <f t="shared" si="23"/>
        <v>716.30000000000007</v>
      </c>
      <c r="J57" s="119">
        <f t="shared" si="23"/>
        <v>927.1</v>
      </c>
      <c r="K57" s="119">
        <f t="shared" si="23"/>
        <v>800.6</v>
      </c>
      <c r="L57" s="119">
        <f t="shared" si="23"/>
        <v>811.1</v>
      </c>
      <c r="M57" s="119">
        <f t="shared" si="23"/>
        <v>1260</v>
      </c>
      <c r="N57" s="119">
        <f t="shared" si="23"/>
        <v>4328.5</v>
      </c>
      <c r="O57" s="123">
        <f t="shared" si="23"/>
        <v>13875.3</v>
      </c>
      <c r="P57" s="120">
        <f t="shared" si="23"/>
        <v>757.48349595000013</v>
      </c>
      <c r="Q57" s="120">
        <f t="shared" si="23"/>
        <v>751.75098426999989</v>
      </c>
      <c r="R57" s="120">
        <f t="shared" si="23"/>
        <v>942.88625127000012</v>
      </c>
      <c r="S57" s="120">
        <f t="shared" si="23"/>
        <v>921.48331853999991</v>
      </c>
      <c r="T57" s="120">
        <f t="shared" si="23"/>
        <v>690.47704423999994</v>
      </c>
      <c r="U57" s="120">
        <f t="shared" si="23"/>
        <v>967.36183571999993</v>
      </c>
      <c r="V57" s="120">
        <f t="shared" si="23"/>
        <v>716.2526435100001</v>
      </c>
      <c r="W57" s="120">
        <f t="shared" si="23"/>
        <v>938.66624828679426</v>
      </c>
      <c r="X57" s="120">
        <f t="shared" si="23"/>
        <v>813.31544699913889</v>
      </c>
      <c r="Y57" s="120">
        <f t="shared" si="23"/>
        <v>806.11871306620924</v>
      </c>
      <c r="Z57" s="120">
        <f t="shared" si="23"/>
        <v>961.89120579199232</v>
      </c>
      <c r="AA57" s="120">
        <f t="shared" si="23"/>
        <v>861.77481338894745</v>
      </c>
      <c r="AB57" s="121">
        <f t="shared" si="23"/>
        <v>10129.462001033084</v>
      </c>
      <c r="AC57" s="121">
        <f t="shared" si="3"/>
        <v>3745.8379989669156</v>
      </c>
      <c r="AD57" s="121">
        <f t="shared" si="22"/>
        <v>136.97963424498641</v>
      </c>
    </row>
    <row r="58" spans="1:203" s="142" customFormat="1" ht="18" customHeight="1">
      <c r="B58" s="141" t="s">
        <v>66</v>
      </c>
      <c r="C58" s="119">
        <f t="shared" ref="C58:AB58" si="24">+C59</f>
        <v>0</v>
      </c>
      <c r="D58" s="119">
        <f t="shared" si="24"/>
        <v>0.1</v>
      </c>
      <c r="E58" s="119">
        <f t="shared" si="24"/>
        <v>0</v>
      </c>
      <c r="F58" s="119">
        <f t="shared" si="24"/>
        <v>0</v>
      </c>
      <c r="G58" s="119">
        <f t="shared" si="24"/>
        <v>0.7</v>
      </c>
      <c r="H58" s="119">
        <f t="shared" si="24"/>
        <v>0</v>
      </c>
      <c r="I58" s="119">
        <f t="shared" si="24"/>
        <v>0</v>
      </c>
      <c r="J58" s="119">
        <f t="shared" si="24"/>
        <v>0</v>
      </c>
      <c r="K58" s="119">
        <f t="shared" si="24"/>
        <v>0</v>
      </c>
      <c r="L58" s="119">
        <f t="shared" si="24"/>
        <v>0</v>
      </c>
      <c r="M58" s="119">
        <f t="shared" si="24"/>
        <v>0</v>
      </c>
      <c r="N58" s="119">
        <f t="shared" si="24"/>
        <v>0</v>
      </c>
      <c r="O58" s="123">
        <f t="shared" si="24"/>
        <v>0.8</v>
      </c>
      <c r="P58" s="120">
        <f t="shared" si="24"/>
        <v>2.0272249999999999E-2</v>
      </c>
      <c r="Q58" s="120">
        <f t="shared" si="24"/>
        <v>4.6295659999999995E-2</v>
      </c>
      <c r="R58" s="120">
        <f t="shared" si="24"/>
        <v>1.070016E-2</v>
      </c>
      <c r="S58" s="120">
        <f t="shared" si="24"/>
        <v>1.9926200000000001E-3</v>
      </c>
      <c r="T58" s="120">
        <f t="shared" si="24"/>
        <v>0.67810815999999996</v>
      </c>
      <c r="U58" s="120">
        <f t="shared" si="24"/>
        <v>1.4462579999999999E-2</v>
      </c>
      <c r="V58" s="120">
        <f t="shared" si="24"/>
        <v>1.1049499999999999E-3</v>
      </c>
      <c r="W58" s="120">
        <f t="shared" si="24"/>
        <v>1.5107000000000001E-2</v>
      </c>
      <c r="X58" s="120">
        <f t="shared" si="24"/>
        <v>1.5107000000000001E-2</v>
      </c>
      <c r="Y58" s="120">
        <f t="shared" si="24"/>
        <v>0</v>
      </c>
      <c r="Z58" s="120">
        <f t="shared" si="24"/>
        <v>0</v>
      </c>
      <c r="AA58" s="120">
        <f t="shared" si="24"/>
        <v>0</v>
      </c>
      <c r="AB58" s="121">
        <f t="shared" si="24"/>
        <v>0.80315037999999994</v>
      </c>
      <c r="AC58" s="121">
        <f t="shared" si="3"/>
        <v>-3.1503799999998972E-3</v>
      </c>
      <c r="AD58" s="121">
        <f t="shared" si="22"/>
        <v>99.607747181791794</v>
      </c>
    </row>
    <row r="59" spans="1:203" ht="18" customHeight="1">
      <c r="B59" s="139" t="s">
        <v>67</v>
      </c>
      <c r="C59" s="119">
        <f>+C60+C61</f>
        <v>0</v>
      </c>
      <c r="D59" s="119">
        <f t="shared" ref="D59:AB59" si="25">+D60+D61</f>
        <v>0.1</v>
      </c>
      <c r="E59" s="119">
        <f t="shared" si="25"/>
        <v>0</v>
      </c>
      <c r="F59" s="119">
        <f t="shared" si="25"/>
        <v>0</v>
      </c>
      <c r="G59" s="119">
        <f t="shared" si="25"/>
        <v>0.7</v>
      </c>
      <c r="H59" s="119">
        <f t="shared" si="25"/>
        <v>0</v>
      </c>
      <c r="I59" s="119">
        <f t="shared" si="25"/>
        <v>0</v>
      </c>
      <c r="J59" s="119">
        <f t="shared" si="25"/>
        <v>0</v>
      </c>
      <c r="K59" s="119">
        <f t="shared" si="25"/>
        <v>0</v>
      </c>
      <c r="L59" s="119">
        <f t="shared" si="25"/>
        <v>0</v>
      </c>
      <c r="M59" s="119">
        <f t="shared" si="25"/>
        <v>0</v>
      </c>
      <c r="N59" s="119">
        <f t="shared" si="25"/>
        <v>0</v>
      </c>
      <c r="O59" s="123">
        <f t="shared" si="25"/>
        <v>0.8</v>
      </c>
      <c r="P59" s="120">
        <f t="shared" si="25"/>
        <v>2.0272249999999999E-2</v>
      </c>
      <c r="Q59" s="120">
        <f t="shared" si="25"/>
        <v>4.6295659999999995E-2</v>
      </c>
      <c r="R59" s="120">
        <f t="shared" si="25"/>
        <v>1.070016E-2</v>
      </c>
      <c r="S59" s="120">
        <f t="shared" si="25"/>
        <v>1.9926200000000001E-3</v>
      </c>
      <c r="T59" s="120">
        <f t="shared" si="25"/>
        <v>0.67810815999999996</v>
      </c>
      <c r="U59" s="120">
        <f t="shared" si="25"/>
        <v>1.4462579999999999E-2</v>
      </c>
      <c r="V59" s="120">
        <f t="shared" si="25"/>
        <v>1.1049499999999999E-3</v>
      </c>
      <c r="W59" s="120">
        <f t="shared" si="25"/>
        <v>1.5107000000000001E-2</v>
      </c>
      <c r="X59" s="120">
        <f t="shared" si="25"/>
        <v>1.5107000000000001E-2</v>
      </c>
      <c r="Y59" s="120">
        <f t="shared" si="25"/>
        <v>0</v>
      </c>
      <c r="Z59" s="120">
        <f t="shared" si="25"/>
        <v>0</v>
      </c>
      <c r="AA59" s="120">
        <f t="shared" si="25"/>
        <v>0</v>
      </c>
      <c r="AB59" s="121">
        <f t="shared" si="25"/>
        <v>0.80315037999999994</v>
      </c>
      <c r="AC59" s="121">
        <f t="shared" si="3"/>
        <v>-3.1503799999998972E-3</v>
      </c>
      <c r="AD59" s="121">
        <f t="shared" si="22"/>
        <v>99.607747181791794</v>
      </c>
    </row>
    <row r="60" spans="1:203" s="143" customFormat="1" ht="18" customHeight="1">
      <c r="B60" s="133" t="s">
        <v>68</v>
      </c>
      <c r="C60" s="125">
        <f>+[1]DGII!P60</f>
        <v>0</v>
      </c>
      <c r="D60" s="125">
        <f>+[1]DGII!Q60</f>
        <v>0</v>
      </c>
      <c r="E60" s="125">
        <f>+[1]DGII!R60</f>
        <v>0</v>
      </c>
      <c r="F60" s="125">
        <f>+[1]DGII!S60</f>
        <v>0</v>
      </c>
      <c r="G60" s="125">
        <f>+[1]DGII!T60</f>
        <v>0.4</v>
      </c>
      <c r="H60" s="125">
        <f>+[1]DGII!U60</f>
        <v>0</v>
      </c>
      <c r="I60" s="125">
        <f>+[1]DGII!V60</f>
        <v>0</v>
      </c>
      <c r="J60" s="125">
        <f>+[1]DGII!W60</f>
        <v>0</v>
      </c>
      <c r="K60" s="125">
        <f>+[1]DGII!X60</f>
        <v>0</v>
      </c>
      <c r="L60" s="125">
        <f>+[1]DGII!Y60</f>
        <v>0</v>
      </c>
      <c r="M60" s="125">
        <f>+[1]DGII!Z60</f>
        <v>0</v>
      </c>
      <c r="N60" s="125">
        <f>+[1]DGII!AA60</f>
        <v>0</v>
      </c>
      <c r="O60" s="126">
        <f>SUM(C60:N60)</f>
        <v>0.4</v>
      </c>
      <c r="P60" s="125">
        <v>0</v>
      </c>
      <c r="Q60" s="125">
        <v>0</v>
      </c>
      <c r="R60" s="125">
        <v>0</v>
      </c>
      <c r="S60" s="125">
        <v>0</v>
      </c>
      <c r="T60" s="125">
        <v>0.44159935</v>
      </c>
      <c r="U60" s="125">
        <v>0</v>
      </c>
      <c r="V60" s="125">
        <v>0</v>
      </c>
      <c r="W60" s="125">
        <v>0</v>
      </c>
      <c r="X60" s="125">
        <v>0</v>
      </c>
      <c r="Y60" s="125">
        <v>0</v>
      </c>
      <c r="Z60" s="125">
        <v>0</v>
      </c>
      <c r="AA60" s="125">
        <v>0</v>
      </c>
      <c r="AB60" s="128">
        <f>SUM(P60:AA60)</f>
        <v>0.44159935</v>
      </c>
      <c r="AC60" s="128">
        <f t="shared" si="3"/>
        <v>-4.1599349999999979E-2</v>
      </c>
      <c r="AD60" s="144">
        <v>0</v>
      </c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 t="s">
        <v>91</v>
      </c>
      <c r="BA60" s="43" t="s">
        <v>91</v>
      </c>
      <c r="BB60" s="43" t="s">
        <v>91</v>
      </c>
      <c r="BC60" s="43" t="s">
        <v>91</v>
      </c>
      <c r="BD60" s="43" t="s">
        <v>91</v>
      </c>
      <c r="BE60" s="43" t="s">
        <v>91</v>
      </c>
      <c r="BF60" s="43" t="s">
        <v>91</v>
      </c>
      <c r="BG60" s="43" t="s">
        <v>91</v>
      </c>
      <c r="BH60" s="43" t="s">
        <v>91</v>
      </c>
      <c r="BI60" s="43" t="s">
        <v>91</v>
      </c>
      <c r="BJ60" s="43" t="s">
        <v>91</v>
      </c>
      <c r="BK60" s="43" t="s">
        <v>91</v>
      </c>
      <c r="BL60" s="43" t="s">
        <v>91</v>
      </c>
      <c r="BM60" s="43" t="s">
        <v>91</v>
      </c>
      <c r="BN60" s="43" t="s">
        <v>91</v>
      </c>
      <c r="BO60" s="43" t="s">
        <v>91</v>
      </c>
      <c r="BP60" s="43" t="s">
        <v>91</v>
      </c>
      <c r="BQ60" s="43" t="s">
        <v>91</v>
      </c>
      <c r="BR60" s="43" t="s">
        <v>91</v>
      </c>
      <c r="BS60" s="43" t="s">
        <v>91</v>
      </c>
      <c r="BT60" s="43" t="s">
        <v>91</v>
      </c>
      <c r="BU60" s="43" t="s">
        <v>91</v>
      </c>
      <c r="BV60" s="43" t="s">
        <v>91</v>
      </c>
      <c r="BW60" s="43" t="s">
        <v>91</v>
      </c>
      <c r="BX60" s="43" t="s">
        <v>91</v>
      </c>
      <c r="BY60" s="43" t="s">
        <v>91</v>
      </c>
      <c r="BZ60" s="43" t="s">
        <v>91</v>
      </c>
      <c r="CA60" s="43" t="s">
        <v>91</v>
      </c>
      <c r="CB60" s="43" t="s">
        <v>91</v>
      </c>
      <c r="CC60" s="43" t="s">
        <v>91</v>
      </c>
      <c r="CD60" s="43" t="s">
        <v>91</v>
      </c>
      <c r="CE60" s="43" t="s">
        <v>91</v>
      </c>
      <c r="CF60" s="43" t="s">
        <v>91</v>
      </c>
      <c r="CG60" s="43" t="s">
        <v>91</v>
      </c>
      <c r="CH60" s="43" t="s">
        <v>91</v>
      </c>
      <c r="CI60" s="43" t="s">
        <v>91</v>
      </c>
      <c r="CJ60" s="43" t="s">
        <v>91</v>
      </c>
      <c r="CK60" s="43" t="s">
        <v>91</v>
      </c>
      <c r="CL60" s="43" t="s">
        <v>91</v>
      </c>
      <c r="CM60" s="43" t="s">
        <v>91</v>
      </c>
      <c r="CN60" s="43" t="s">
        <v>91</v>
      </c>
      <c r="CO60" s="43" t="s">
        <v>91</v>
      </c>
      <c r="CP60" s="43" t="s">
        <v>91</v>
      </c>
      <c r="CQ60" s="43" t="s">
        <v>91</v>
      </c>
      <c r="CR60" s="43" t="s">
        <v>91</v>
      </c>
      <c r="CS60" s="43" t="s">
        <v>91</v>
      </c>
      <c r="CT60" s="43" t="s">
        <v>91</v>
      </c>
      <c r="CU60" s="43" t="s">
        <v>91</v>
      </c>
      <c r="CV60" s="43" t="s">
        <v>91</v>
      </c>
      <c r="CW60" s="43" t="s">
        <v>91</v>
      </c>
      <c r="CX60" s="43" t="s">
        <v>91</v>
      </c>
      <c r="CY60" s="43" t="s">
        <v>91</v>
      </c>
      <c r="CZ60" s="43" t="s">
        <v>91</v>
      </c>
      <c r="DA60" s="43" t="s">
        <v>91</v>
      </c>
      <c r="DB60" s="43" t="s">
        <v>91</v>
      </c>
      <c r="DC60" s="43" t="s">
        <v>91</v>
      </c>
      <c r="DD60" s="43" t="s">
        <v>91</v>
      </c>
      <c r="DE60" s="43" t="s">
        <v>91</v>
      </c>
      <c r="DF60" s="43" t="s">
        <v>91</v>
      </c>
      <c r="DG60" s="43" t="s">
        <v>91</v>
      </c>
      <c r="DH60" s="43" t="s">
        <v>91</v>
      </c>
      <c r="DI60" s="43" t="s">
        <v>91</v>
      </c>
      <c r="DJ60" s="43" t="s">
        <v>91</v>
      </c>
      <c r="DK60" s="43" t="s">
        <v>91</v>
      </c>
      <c r="DL60" s="43" t="s">
        <v>91</v>
      </c>
      <c r="DM60" s="43" t="s">
        <v>91</v>
      </c>
      <c r="DN60" s="43" t="s">
        <v>91</v>
      </c>
      <c r="DO60" s="43" t="s">
        <v>91</v>
      </c>
      <c r="DP60" s="43" t="s">
        <v>91</v>
      </c>
      <c r="DQ60" s="43" t="s">
        <v>91</v>
      </c>
      <c r="DR60" s="43" t="s">
        <v>91</v>
      </c>
      <c r="DS60" s="43" t="s">
        <v>91</v>
      </c>
      <c r="DT60" s="43" t="s">
        <v>91</v>
      </c>
      <c r="DU60" s="43" t="s">
        <v>91</v>
      </c>
      <c r="DV60" s="43" t="s">
        <v>91</v>
      </c>
      <c r="DW60" s="43" t="s">
        <v>91</v>
      </c>
      <c r="DX60" s="43" t="s">
        <v>91</v>
      </c>
      <c r="DY60" s="43" t="s">
        <v>91</v>
      </c>
      <c r="DZ60" s="43" t="s">
        <v>91</v>
      </c>
      <c r="EA60" s="43" t="s">
        <v>91</v>
      </c>
      <c r="EB60" s="43" t="s">
        <v>91</v>
      </c>
      <c r="EC60" s="43" t="s">
        <v>91</v>
      </c>
      <c r="ED60" s="43" t="s">
        <v>91</v>
      </c>
      <c r="EE60" s="43" t="s">
        <v>91</v>
      </c>
      <c r="EF60" s="43" t="s">
        <v>91</v>
      </c>
      <c r="EG60" s="43" t="s">
        <v>91</v>
      </c>
      <c r="EH60" s="43" t="s">
        <v>91</v>
      </c>
      <c r="EI60" s="43" t="s">
        <v>91</v>
      </c>
      <c r="EJ60" s="43" t="s">
        <v>91</v>
      </c>
      <c r="EK60" s="43" t="s">
        <v>91</v>
      </c>
      <c r="EL60" s="43" t="s">
        <v>91</v>
      </c>
      <c r="EM60" s="43" t="s">
        <v>91</v>
      </c>
      <c r="EN60" s="43" t="s">
        <v>91</v>
      </c>
      <c r="EO60" s="43" t="s">
        <v>91</v>
      </c>
      <c r="EP60" s="43" t="s">
        <v>91</v>
      </c>
      <c r="EQ60" s="43" t="s">
        <v>91</v>
      </c>
      <c r="ER60" s="43" t="s">
        <v>91</v>
      </c>
      <c r="ES60" s="43" t="s">
        <v>91</v>
      </c>
      <c r="ET60" s="43" t="s">
        <v>91</v>
      </c>
      <c r="EU60" s="43" t="s">
        <v>91</v>
      </c>
      <c r="EV60" s="43" t="s">
        <v>91</v>
      </c>
      <c r="EW60" s="43" t="s">
        <v>91</v>
      </c>
      <c r="EX60" s="43" t="s">
        <v>91</v>
      </c>
      <c r="EY60" s="43" t="s">
        <v>91</v>
      </c>
      <c r="EZ60" s="43" t="s">
        <v>91</v>
      </c>
      <c r="FA60" s="43" t="s">
        <v>91</v>
      </c>
      <c r="FB60" s="43" t="s">
        <v>91</v>
      </c>
      <c r="FC60" s="43" t="s">
        <v>91</v>
      </c>
      <c r="FD60" s="43" t="s">
        <v>91</v>
      </c>
      <c r="FE60" s="43" t="s">
        <v>91</v>
      </c>
      <c r="FF60" s="43" t="s">
        <v>91</v>
      </c>
      <c r="FG60" s="43" t="s">
        <v>91</v>
      </c>
      <c r="FH60" s="43" t="s">
        <v>91</v>
      </c>
      <c r="FI60" s="43" t="s">
        <v>91</v>
      </c>
      <c r="FJ60" s="43" t="s">
        <v>91</v>
      </c>
      <c r="FK60" s="43" t="s">
        <v>91</v>
      </c>
      <c r="FL60" s="43" t="s">
        <v>91</v>
      </c>
      <c r="FM60" s="43" t="s">
        <v>91</v>
      </c>
      <c r="FN60" s="43" t="s">
        <v>91</v>
      </c>
      <c r="FO60" s="43" t="s">
        <v>91</v>
      </c>
      <c r="FP60" s="43" t="s">
        <v>91</v>
      </c>
      <c r="FQ60" s="43" t="s">
        <v>91</v>
      </c>
      <c r="FR60" s="43" t="s">
        <v>91</v>
      </c>
      <c r="FS60" s="43" t="s">
        <v>91</v>
      </c>
      <c r="FT60" s="43" t="s">
        <v>91</v>
      </c>
      <c r="FU60" s="43" t="s">
        <v>91</v>
      </c>
      <c r="FV60" s="43" t="s">
        <v>91</v>
      </c>
      <c r="FW60" s="43" t="s">
        <v>91</v>
      </c>
      <c r="FX60" s="43" t="s">
        <v>91</v>
      </c>
      <c r="FY60" s="43" t="s">
        <v>91</v>
      </c>
      <c r="FZ60" s="43" t="s">
        <v>91</v>
      </c>
      <c r="GA60" s="43" t="s">
        <v>91</v>
      </c>
      <c r="GB60" s="43" t="s">
        <v>91</v>
      </c>
      <c r="GC60" s="43" t="s">
        <v>91</v>
      </c>
      <c r="GD60" s="43" t="s">
        <v>91</v>
      </c>
      <c r="GE60" s="43" t="s">
        <v>91</v>
      </c>
      <c r="GF60" s="43" t="s">
        <v>91</v>
      </c>
      <c r="GG60" s="43" t="s">
        <v>91</v>
      </c>
      <c r="GH60" s="43" t="s">
        <v>91</v>
      </c>
      <c r="GI60" s="43" t="s">
        <v>91</v>
      </c>
      <c r="GJ60" s="43" t="s">
        <v>91</v>
      </c>
      <c r="GK60" s="43" t="s">
        <v>91</v>
      </c>
      <c r="GL60" s="43" t="s">
        <v>91</v>
      </c>
      <c r="GM60" s="43" t="s">
        <v>91</v>
      </c>
      <c r="GN60" s="43" t="s">
        <v>91</v>
      </c>
      <c r="GO60" s="43" t="s">
        <v>91</v>
      </c>
      <c r="GP60" s="43" t="s">
        <v>91</v>
      </c>
      <c r="GQ60" s="43" t="s">
        <v>91</v>
      </c>
      <c r="GR60" s="43" t="s">
        <v>91</v>
      </c>
      <c r="GS60" s="43" t="s">
        <v>91</v>
      </c>
      <c r="GT60" s="43" t="s">
        <v>91</v>
      </c>
      <c r="GU60" s="43" t="s">
        <v>91</v>
      </c>
    </row>
    <row r="61" spans="1:203" ht="18" customHeight="1">
      <c r="B61" s="133" t="s">
        <v>35</v>
      </c>
      <c r="C61" s="125">
        <f>+[1]DGII!P61</f>
        <v>0</v>
      </c>
      <c r="D61" s="125">
        <f>+[1]DGII!Q61</f>
        <v>0.1</v>
      </c>
      <c r="E61" s="125">
        <f>+[1]DGII!R61</f>
        <v>0</v>
      </c>
      <c r="F61" s="125">
        <f>+[1]DGII!S61</f>
        <v>0</v>
      </c>
      <c r="G61" s="125">
        <f>+[1]DGII!T61</f>
        <v>0.3</v>
      </c>
      <c r="H61" s="125">
        <f>+[1]DGII!U61</f>
        <v>0</v>
      </c>
      <c r="I61" s="125">
        <f>+[1]DGII!V61</f>
        <v>0</v>
      </c>
      <c r="J61" s="125">
        <f>+[1]DGII!W61</f>
        <v>0</v>
      </c>
      <c r="K61" s="125">
        <f>+[1]DGII!X61</f>
        <v>0</v>
      </c>
      <c r="L61" s="125">
        <f>+[1]DGII!Y61</f>
        <v>0</v>
      </c>
      <c r="M61" s="125">
        <f>+[1]DGII!Z61</f>
        <v>0</v>
      </c>
      <c r="N61" s="125">
        <f>+[1]DGII!AA61</f>
        <v>0</v>
      </c>
      <c r="O61" s="126">
        <f>SUM(C61:N61)</f>
        <v>0.4</v>
      </c>
      <c r="P61" s="125">
        <v>2.0272249999999999E-2</v>
      </c>
      <c r="Q61" s="125">
        <v>4.6295659999999995E-2</v>
      </c>
      <c r="R61" s="125">
        <v>1.070016E-2</v>
      </c>
      <c r="S61" s="125">
        <v>1.9926200000000001E-3</v>
      </c>
      <c r="T61" s="125">
        <v>0.23650880999999996</v>
      </c>
      <c r="U61" s="125">
        <v>1.4462579999999999E-2</v>
      </c>
      <c r="V61" s="125">
        <v>1.1049499999999999E-3</v>
      </c>
      <c r="W61" s="125">
        <v>1.5107000000000001E-2</v>
      </c>
      <c r="X61" s="125">
        <v>1.5107000000000001E-2</v>
      </c>
      <c r="Y61" s="125">
        <v>0</v>
      </c>
      <c r="Z61" s="125">
        <v>0</v>
      </c>
      <c r="AA61" s="125">
        <v>0</v>
      </c>
      <c r="AB61" s="128">
        <f>SUM(P61:AA61)</f>
        <v>0.36155102999999988</v>
      </c>
      <c r="AC61" s="128">
        <f t="shared" si="3"/>
        <v>3.8448970000000138E-2</v>
      </c>
      <c r="AD61" s="129">
        <f t="shared" si="22"/>
        <v>110.63445179508966</v>
      </c>
    </row>
    <row r="62" spans="1:203" ht="18" customHeight="1">
      <c r="B62" s="139" t="s">
        <v>69</v>
      </c>
      <c r="C62" s="119">
        <f>+[1]DGII!P62</f>
        <v>7.1</v>
      </c>
      <c r="D62" s="119">
        <f>+[1]DGII!Q62</f>
        <v>9.6</v>
      </c>
      <c r="E62" s="119">
        <f>+[1]DGII!R62</f>
        <v>24.2</v>
      </c>
      <c r="F62" s="119">
        <f>+[1]DGII!S62</f>
        <v>24</v>
      </c>
      <c r="G62" s="119">
        <f>+[1]DGII!T62</f>
        <v>20.9</v>
      </c>
      <c r="H62" s="119">
        <f>+[1]DGII!U62</f>
        <v>16.100000000000001</v>
      </c>
      <c r="I62" s="119">
        <f>+[1]DGII!V62</f>
        <v>20.6</v>
      </c>
      <c r="J62" s="119">
        <f>+[1]DGII!W62</f>
        <v>41.3</v>
      </c>
      <c r="K62" s="119">
        <f>+[1]DGII!X62</f>
        <v>35.9</v>
      </c>
      <c r="L62" s="119">
        <f>+[1]DGII!Y62</f>
        <v>54.7</v>
      </c>
      <c r="M62" s="119">
        <f>+[1]DGII!Z62</f>
        <v>65.7</v>
      </c>
      <c r="N62" s="119">
        <f>+[1]DGII!AA62</f>
        <v>161.9</v>
      </c>
      <c r="O62" s="123">
        <f>SUM(C62:N62)</f>
        <v>482</v>
      </c>
      <c r="P62" s="119">
        <v>7.0541728099999998</v>
      </c>
      <c r="Q62" s="119">
        <v>9.6063723400000001</v>
      </c>
      <c r="R62" s="119">
        <v>24.134879309999999</v>
      </c>
      <c r="S62" s="119">
        <v>23.995183090000001</v>
      </c>
      <c r="T62" s="119">
        <v>20.876493480000001</v>
      </c>
      <c r="U62" s="119">
        <v>16.102738909999999</v>
      </c>
      <c r="V62" s="119">
        <v>20.59916862</v>
      </c>
      <c r="W62" s="119">
        <v>26.862379478279102</v>
      </c>
      <c r="X62" s="119">
        <v>30.077693888437281</v>
      </c>
      <c r="Y62" s="119">
        <v>31.995746860660113</v>
      </c>
      <c r="Z62" s="119">
        <v>26.890666928615442</v>
      </c>
      <c r="AA62" s="119">
        <v>31.718088603280641</v>
      </c>
      <c r="AB62" s="121">
        <f>SUM(P62:AA62)</f>
        <v>269.91358431927256</v>
      </c>
      <c r="AC62" s="121">
        <f t="shared" si="3"/>
        <v>212.08641568072744</v>
      </c>
      <c r="AD62" s="122">
        <f t="shared" si="22"/>
        <v>178.57567310501011</v>
      </c>
    </row>
    <row r="63" spans="1:203" ht="18" customHeight="1">
      <c r="B63" s="139" t="s">
        <v>70</v>
      </c>
      <c r="C63" s="119">
        <f>+[1]DGII!P63</f>
        <v>750.4</v>
      </c>
      <c r="D63" s="119">
        <f>+[1]DGII!Q63</f>
        <v>742.1</v>
      </c>
      <c r="E63" s="119">
        <f>+[1]DGII!R63</f>
        <v>918.80000000000007</v>
      </c>
      <c r="F63" s="119">
        <f>+[1]DGII!S63</f>
        <v>897.5</v>
      </c>
      <c r="G63" s="119">
        <f>+[1]DGII!T63</f>
        <v>668.9</v>
      </c>
      <c r="H63" s="119">
        <f>+[1]DGII!U63</f>
        <v>951.3</v>
      </c>
      <c r="I63" s="119">
        <f>+[1]DGII!V63</f>
        <v>695.7</v>
      </c>
      <c r="J63" s="119">
        <f>+[1]DGII!W63</f>
        <v>885.80000000000007</v>
      </c>
      <c r="K63" s="119">
        <f>+[1]DGII!X63</f>
        <v>764.7</v>
      </c>
      <c r="L63" s="119">
        <f>+[1]DGII!Y63</f>
        <v>756.4</v>
      </c>
      <c r="M63" s="119">
        <f>+[1]DGII!Z63</f>
        <v>1194.3</v>
      </c>
      <c r="N63" s="119">
        <f>+[1]DGII!AA63</f>
        <v>4166.6000000000004</v>
      </c>
      <c r="O63" s="123">
        <f>SUM(C63:N63)</f>
        <v>13392.5</v>
      </c>
      <c r="P63" s="120">
        <v>750.40905089000012</v>
      </c>
      <c r="Q63" s="120">
        <v>742.09831626999994</v>
      </c>
      <c r="R63" s="120">
        <v>918.74067180000009</v>
      </c>
      <c r="S63" s="120">
        <v>897.48614282999995</v>
      </c>
      <c r="T63" s="120">
        <v>668.92244259999995</v>
      </c>
      <c r="U63" s="120">
        <v>951.24463422999997</v>
      </c>
      <c r="V63" s="120">
        <v>695.65236994000009</v>
      </c>
      <c r="W63" s="120">
        <v>911.78876180851512</v>
      </c>
      <c r="X63" s="120">
        <v>783.22264611070159</v>
      </c>
      <c r="Y63" s="120">
        <v>774.12296620554912</v>
      </c>
      <c r="Z63" s="120">
        <v>935.00053886337685</v>
      </c>
      <c r="AA63" s="120">
        <v>830.0567247856668</v>
      </c>
      <c r="AB63" s="121">
        <f>SUM(P63:AA63)</f>
        <v>9858.7452663338117</v>
      </c>
      <c r="AC63" s="121">
        <f t="shared" si="3"/>
        <v>3533.7547336661883</v>
      </c>
      <c r="AD63" s="122">
        <f t="shared" si="22"/>
        <v>135.84385880963421</v>
      </c>
    </row>
    <row r="64" spans="1:203" ht="18" customHeight="1">
      <c r="B64" s="135" t="s">
        <v>92</v>
      </c>
      <c r="C64" s="125">
        <f>+[1]DGII!P64</f>
        <v>745.1</v>
      </c>
      <c r="D64" s="125">
        <f>+[1]DGII!Q64</f>
        <v>737.5</v>
      </c>
      <c r="E64" s="125">
        <f>+[1]DGII!R64</f>
        <v>913.2</v>
      </c>
      <c r="F64" s="125">
        <f>+[1]DGII!S64</f>
        <v>726.3</v>
      </c>
      <c r="G64" s="125">
        <f>+[1]DGII!T64</f>
        <v>661.8</v>
      </c>
      <c r="H64" s="125">
        <f>+[1]DGII!U64</f>
        <v>946.5</v>
      </c>
      <c r="I64" s="125">
        <f>+[1]DGII!V64</f>
        <v>691.5</v>
      </c>
      <c r="J64" s="125">
        <f>+[1]DGII!W64</f>
        <v>881.6</v>
      </c>
      <c r="K64" s="125">
        <f>+[1]DGII!X64</f>
        <v>760.5</v>
      </c>
      <c r="L64" s="125">
        <f>+[1]DGII!Y64</f>
        <v>753.8</v>
      </c>
      <c r="M64" s="125">
        <f>+[1]DGII!Z64</f>
        <v>879.9</v>
      </c>
      <c r="N64" s="125">
        <f>+[1]DGII!AA64</f>
        <v>829.7</v>
      </c>
      <c r="O64" s="126">
        <f>SUM(C64:N64)</f>
        <v>9527.4000000000015</v>
      </c>
      <c r="P64" s="131">
        <v>745.1194343200001</v>
      </c>
      <c r="Q64" s="131">
        <v>737.50203071999999</v>
      </c>
      <c r="R64" s="131">
        <v>913.19914610000001</v>
      </c>
      <c r="S64" s="131">
        <v>726.31848905999993</v>
      </c>
      <c r="T64" s="131">
        <v>661.78092930999992</v>
      </c>
      <c r="U64" s="131">
        <v>946.48678333000009</v>
      </c>
      <c r="V64" s="131">
        <v>691.46415860000002</v>
      </c>
      <c r="W64" s="131">
        <v>904.20362004043056</v>
      </c>
      <c r="X64" s="131">
        <v>779.13999960319234</v>
      </c>
      <c r="Y64" s="131">
        <v>769.37697774761398</v>
      </c>
      <c r="Z64" s="131">
        <v>928.98124854210232</v>
      </c>
      <c r="AA64" s="131">
        <v>823.89638681284987</v>
      </c>
      <c r="AB64" s="128">
        <f>SUM(P64:AA64)</f>
        <v>9627.469204186189</v>
      </c>
      <c r="AC64" s="128">
        <f t="shared" si="3"/>
        <v>-100.06920418618756</v>
      </c>
      <c r="AD64" s="129">
        <f t="shared" si="22"/>
        <v>98.960586608340691</v>
      </c>
    </row>
    <row r="65" spans="2:30" ht="21.75" customHeight="1" thickBot="1">
      <c r="B65" s="145" t="s">
        <v>72</v>
      </c>
      <c r="C65" s="146">
        <f>++C9</f>
        <v>65716.5</v>
      </c>
      <c r="D65" s="146">
        <f t="shared" ref="D65:T65" si="26">++D9</f>
        <v>52816.4</v>
      </c>
      <c r="E65" s="146">
        <f t="shared" si="26"/>
        <v>60596.4</v>
      </c>
      <c r="F65" s="146">
        <f t="shared" si="26"/>
        <v>74290.8</v>
      </c>
      <c r="G65" s="146">
        <f t="shared" si="26"/>
        <v>68628.2</v>
      </c>
      <c r="H65" s="146">
        <f t="shared" si="26"/>
        <v>70971.899999999994</v>
      </c>
      <c r="I65" s="146">
        <f t="shared" si="26"/>
        <v>72338.900000000009</v>
      </c>
      <c r="J65" s="146">
        <f t="shared" si="26"/>
        <v>57335.1</v>
      </c>
      <c r="K65" s="146">
        <f t="shared" si="26"/>
        <v>58946.899999999994</v>
      </c>
      <c r="L65" s="146">
        <f t="shared" si="26"/>
        <v>59238.499999999993</v>
      </c>
      <c r="M65" s="146">
        <f t="shared" si="26"/>
        <v>61006.100000000006</v>
      </c>
      <c r="N65" s="146">
        <f t="shared" si="26"/>
        <v>65022.299999999988</v>
      </c>
      <c r="O65" s="146">
        <f t="shared" si="26"/>
        <v>766908.00000000012</v>
      </c>
      <c r="P65" s="146">
        <f t="shared" si="26"/>
        <v>65716.508758039985</v>
      </c>
      <c r="Q65" s="146">
        <f t="shared" si="26"/>
        <v>52816.339452160006</v>
      </c>
      <c r="R65" s="146">
        <f t="shared" si="26"/>
        <v>60596.352770509991</v>
      </c>
      <c r="S65" s="146">
        <f t="shared" si="26"/>
        <v>74290.826438689983</v>
      </c>
      <c r="T65" s="146">
        <f t="shared" si="26"/>
        <v>68627.820284970003</v>
      </c>
      <c r="U65" s="146">
        <f>++U9</f>
        <v>70971.195002209992</v>
      </c>
      <c r="V65" s="146">
        <f>++V9</f>
        <v>72338.583635800009</v>
      </c>
      <c r="W65" s="146">
        <f t="shared" ref="W65:Y65" si="27">++W9</f>
        <v>56667.577510738331</v>
      </c>
      <c r="X65" s="146">
        <f t="shared" si="27"/>
        <v>58567.809183763064</v>
      </c>
      <c r="Y65" s="146">
        <f t="shared" si="27"/>
        <v>58138.110268538141</v>
      </c>
      <c r="Z65" s="146">
        <f>+Z9</f>
        <v>59927.982429429678</v>
      </c>
      <c r="AA65" s="146">
        <f>+AA9</f>
        <v>65797.104444515804</v>
      </c>
      <c r="AB65" s="146">
        <f>++AB9</f>
        <v>764456.21017936501</v>
      </c>
      <c r="AC65" s="146">
        <f t="shared" si="3"/>
        <v>2451.7898206351092</v>
      </c>
      <c r="AD65" s="147">
        <f t="shared" si="22"/>
        <v>100.32072338323471</v>
      </c>
    </row>
    <row r="66" spans="2:30" ht="18" customHeight="1" thickTop="1">
      <c r="B66" s="56" t="s">
        <v>79</v>
      </c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9"/>
      <c r="Q66" s="149"/>
      <c r="R66" s="149"/>
      <c r="S66" s="149"/>
      <c r="T66" s="149"/>
      <c r="U66" s="149"/>
      <c r="V66" s="149"/>
      <c r="W66" s="149"/>
      <c r="X66" s="149"/>
      <c r="Y66" s="149"/>
      <c r="Z66" s="149"/>
      <c r="AA66" s="149"/>
      <c r="AB66" s="149"/>
      <c r="AC66" s="149"/>
      <c r="AD66" s="150"/>
    </row>
    <row r="67" spans="2:30">
      <c r="B67" s="151" t="s">
        <v>80</v>
      </c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3"/>
      <c r="W67" s="153"/>
      <c r="X67" s="153"/>
      <c r="Y67" s="153"/>
      <c r="Z67" s="153"/>
      <c r="AA67" s="153"/>
      <c r="AB67" s="152"/>
      <c r="AC67" s="154"/>
      <c r="AD67" s="155"/>
    </row>
    <row r="68" spans="2:30" ht="12.75" customHeight="1">
      <c r="B68" s="156" t="s">
        <v>81</v>
      </c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2"/>
      <c r="AC68" s="152"/>
      <c r="AD68" s="157"/>
    </row>
    <row r="69" spans="2:30" ht="12" customHeight="1">
      <c r="B69" s="156" t="s">
        <v>82</v>
      </c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9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</row>
    <row r="70" spans="2:30">
      <c r="B70" s="156" t="s">
        <v>83</v>
      </c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</row>
    <row r="71" spans="2:30">
      <c r="B71" s="160" t="s">
        <v>84</v>
      </c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</row>
    <row r="72" spans="2:30">
      <c r="B72" s="161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</row>
    <row r="73" spans="2:30"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</row>
    <row r="74" spans="2:30"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</row>
    <row r="75" spans="2:30"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</row>
    <row r="76" spans="2:30"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</row>
    <row r="77" spans="2:30"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</row>
    <row r="78" spans="2:30"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</row>
    <row r="79" spans="2:30"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</row>
    <row r="80" spans="2:30"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</row>
    <row r="81" spans="2:30"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</row>
    <row r="82" spans="2:30"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</row>
    <row r="83" spans="2:30"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</row>
    <row r="84" spans="2:30"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</row>
    <row r="85" spans="2:30"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</row>
    <row r="86" spans="2:30"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</row>
    <row r="87" spans="2:30"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</row>
    <row r="88" spans="2:30"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</row>
    <row r="89" spans="2:30"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</row>
    <row r="90" spans="2:30"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</row>
    <row r="91" spans="2:30"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</row>
    <row r="92" spans="2:30">
      <c r="B92" s="158"/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</row>
    <row r="93" spans="2:30"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</row>
    <row r="94" spans="2:30"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</row>
    <row r="95" spans="2:30"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</row>
    <row r="96" spans="2:30">
      <c r="B96" s="158"/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</row>
    <row r="97" spans="2:30"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</row>
    <row r="98" spans="2:30">
      <c r="B98" s="158"/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</row>
    <row r="99" spans="2:30">
      <c r="B99" s="158"/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</row>
    <row r="100" spans="2:30">
      <c r="B100" s="158"/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</row>
    <row r="101" spans="2:30">
      <c r="B101" s="158"/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</row>
    <row r="102" spans="2:30"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</row>
    <row r="103" spans="2:30">
      <c r="B103" s="158"/>
      <c r="C103" s="158"/>
      <c r="D103" s="158"/>
      <c r="E103" s="158"/>
      <c r="F103" s="158"/>
      <c r="G103" s="158"/>
      <c r="H103" s="158"/>
      <c r="I103" s="158"/>
      <c r="J103" s="158"/>
      <c r="K103" s="158"/>
      <c r="L103" s="158"/>
      <c r="M103" s="158"/>
      <c r="N103" s="158"/>
      <c r="O103" s="158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</row>
    <row r="104" spans="2:30">
      <c r="B104" s="158"/>
      <c r="C104" s="158"/>
      <c r="D104" s="158"/>
      <c r="E104" s="158"/>
      <c r="F104" s="158"/>
      <c r="G104" s="158"/>
      <c r="H104" s="158"/>
      <c r="I104" s="158"/>
      <c r="J104" s="158"/>
      <c r="K104" s="158"/>
      <c r="L104" s="158"/>
      <c r="M104" s="158"/>
      <c r="N104" s="158"/>
      <c r="O104" s="158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</row>
    <row r="105" spans="2:30">
      <c r="B105" s="158"/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</row>
    <row r="106" spans="2:30">
      <c r="B106" s="158"/>
      <c r="C106" s="158"/>
      <c r="D106" s="158"/>
      <c r="E106" s="158"/>
      <c r="F106" s="158"/>
      <c r="G106" s="158"/>
      <c r="H106" s="158"/>
      <c r="I106" s="158"/>
      <c r="J106" s="158"/>
      <c r="K106" s="158"/>
      <c r="L106" s="158"/>
      <c r="M106" s="158"/>
      <c r="N106" s="158"/>
      <c r="O106" s="158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</row>
    <row r="107" spans="2:30">
      <c r="B107" s="158"/>
      <c r="C107" s="158"/>
      <c r="D107" s="158"/>
      <c r="E107" s="158"/>
      <c r="F107" s="158"/>
      <c r="G107" s="158"/>
      <c r="H107" s="158"/>
      <c r="I107" s="158"/>
      <c r="J107" s="158"/>
      <c r="K107" s="158"/>
      <c r="L107" s="158"/>
      <c r="M107" s="158"/>
      <c r="N107" s="158"/>
      <c r="O107" s="158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</row>
    <row r="108" spans="2:30">
      <c r="B108" s="158"/>
      <c r="C108" s="158"/>
      <c r="D108" s="158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</row>
    <row r="109" spans="2:30">
      <c r="B109" s="158"/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</row>
    <row r="110" spans="2:30">
      <c r="B110" s="158"/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</row>
    <row r="111" spans="2:30">
      <c r="B111" s="158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</row>
    <row r="112" spans="2:30">
      <c r="B112" s="158"/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</row>
    <row r="113" spans="2:30">
      <c r="B113" s="158"/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</row>
    <row r="114" spans="2:30"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</row>
    <row r="115" spans="2:30">
      <c r="B115" s="158"/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</row>
    <row r="116" spans="2:30"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</row>
    <row r="117" spans="2:30"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</row>
    <row r="118" spans="2:30">
      <c r="B118" s="158"/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</row>
    <row r="119" spans="2:30">
      <c r="B119" s="158"/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</row>
    <row r="120" spans="2:30">
      <c r="B120" s="158"/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</row>
    <row r="121" spans="2:30">
      <c r="B121" s="158"/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</row>
    <row r="122" spans="2:30">
      <c r="B122" s="158"/>
      <c r="C122" s="158"/>
      <c r="D122" s="158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</row>
    <row r="123" spans="2:30">
      <c r="B123" s="158"/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</row>
    <row r="124" spans="2:30">
      <c r="B124" s="158"/>
      <c r="C124" s="158"/>
      <c r="D124" s="158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</row>
    <row r="125" spans="2:30">
      <c r="B125" s="158"/>
      <c r="C125" s="158"/>
      <c r="D125" s="158"/>
      <c r="E125" s="158"/>
      <c r="F125" s="158"/>
      <c r="G125" s="158"/>
      <c r="H125" s="158"/>
      <c r="I125" s="158"/>
      <c r="J125" s="158"/>
      <c r="K125" s="158"/>
      <c r="L125" s="158"/>
      <c r="M125" s="158"/>
      <c r="N125" s="158"/>
      <c r="O125" s="158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</row>
    <row r="126" spans="2:30">
      <c r="B126" s="158"/>
      <c r="C126" s="158"/>
      <c r="D126" s="158"/>
      <c r="E126" s="158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</row>
    <row r="127" spans="2:30">
      <c r="B127" s="158"/>
      <c r="C127" s="158"/>
      <c r="D127" s="158"/>
      <c r="E127" s="158"/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</row>
    <row r="128" spans="2:30">
      <c r="B128" s="158"/>
      <c r="C128" s="158"/>
      <c r="D128" s="158"/>
      <c r="E128" s="158"/>
      <c r="F128" s="158"/>
      <c r="G128" s="158"/>
      <c r="H128" s="158"/>
      <c r="I128" s="158"/>
      <c r="J128" s="158"/>
      <c r="K128" s="158"/>
      <c r="L128" s="158"/>
      <c r="M128" s="158"/>
      <c r="N128" s="158"/>
      <c r="O128" s="158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</row>
    <row r="129" spans="2:30">
      <c r="B129" s="158"/>
      <c r="C129" s="158"/>
      <c r="D129" s="158"/>
      <c r="E129" s="158"/>
      <c r="F129" s="158"/>
      <c r="G129" s="158"/>
      <c r="H129" s="158"/>
      <c r="I129" s="158"/>
      <c r="J129" s="158"/>
      <c r="K129" s="158"/>
      <c r="L129" s="158"/>
      <c r="M129" s="158"/>
      <c r="N129" s="158"/>
      <c r="O129" s="158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</row>
    <row r="130" spans="2:30">
      <c r="B130" s="158"/>
      <c r="C130" s="158"/>
      <c r="D130" s="158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</row>
    <row r="131" spans="2:30">
      <c r="B131" s="158"/>
      <c r="C131" s="158"/>
      <c r="D131" s="158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</row>
    <row r="132" spans="2:30"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</row>
    <row r="133" spans="2:30">
      <c r="B133" s="158"/>
      <c r="C133" s="158"/>
      <c r="D133" s="158"/>
      <c r="E133" s="158"/>
      <c r="F133" s="158"/>
      <c r="G133" s="158"/>
      <c r="H133" s="158"/>
      <c r="I133" s="158"/>
      <c r="J133" s="158"/>
      <c r="K133" s="158"/>
      <c r="L133" s="158"/>
      <c r="M133" s="158"/>
      <c r="N133" s="158"/>
      <c r="O133" s="158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</row>
    <row r="134" spans="2:30">
      <c r="B134" s="158"/>
      <c r="C134" s="158"/>
      <c r="D134" s="158"/>
      <c r="E134" s="158"/>
      <c r="F134" s="158"/>
      <c r="G134" s="158"/>
      <c r="H134" s="158"/>
      <c r="I134" s="158"/>
      <c r="J134" s="158"/>
      <c r="K134" s="158"/>
      <c r="L134" s="158"/>
      <c r="M134" s="158"/>
      <c r="N134" s="158"/>
      <c r="O134" s="158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</row>
    <row r="135" spans="2:30">
      <c r="B135" s="158"/>
      <c r="C135" s="158"/>
      <c r="D135" s="158"/>
      <c r="E135" s="158"/>
      <c r="F135" s="158"/>
      <c r="G135" s="158"/>
      <c r="H135" s="158"/>
      <c r="I135" s="158"/>
      <c r="J135" s="158"/>
      <c r="K135" s="158"/>
      <c r="L135" s="158"/>
      <c r="M135" s="158"/>
      <c r="N135" s="158"/>
      <c r="O135" s="158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</row>
    <row r="136" spans="2:30">
      <c r="B136" s="158"/>
      <c r="C136" s="158"/>
      <c r="D136" s="158"/>
      <c r="E136" s="158"/>
      <c r="F136" s="158"/>
      <c r="G136" s="158"/>
      <c r="H136" s="158"/>
      <c r="I136" s="158"/>
      <c r="J136" s="158"/>
      <c r="K136" s="158"/>
      <c r="L136" s="158"/>
      <c r="M136" s="158"/>
      <c r="N136" s="158"/>
      <c r="O136" s="158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</row>
    <row r="137" spans="2:30"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158"/>
      <c r="M137" s="158"/>
      <c r="N137" s="158"/>
      <c r="O137" s="158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</row>
    <row r="138" spans="2:30">
      <c r="B138" s="158"/>
      <c r="C138" s="158"/>
      <c r="D138" s="158"/>
      <c r="E138" s="158"/>
      <c r="F138" s="158"/>
      <c r="G138" s="158"/>
      <c r="H138" s="158"/>
      <c r="I138" s="158"/>
      <c r="J138" s="158"/>
      <c r="K138" s="158"/>
      <c r="L138" s="158"/>
      <c r="M138" s="158"/>
      <c r="N138" s="158"/>
      <c r="O138" s="158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</row>
    <row r="139" spans="2:30">
      <c r="B139" s="158"/>
      <c r="C139" s="158"/>
      <c r="D139" s="158"/>
      <c r="E139" s="158"/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</row>
    <row r="140" spans="2:30">
      <c r="B140" s="158"/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</row>
    <row r="141" spans="2:30">
      <c r="B141" s="158"/>
      <c r="C141" s="158"/>
      <c r="D141" s="158"/>
      <c r="E141" s="158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</row>
    <row r="142" spans="2:30">
      <c r="B142" s="158"/>
      <c r="C142" s="158"/>
      <c r="D142" s="158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</row>
    <row r="143" spans="2:30">
      <c r="B143" s="158"/>
      <c r="C143" s="158"/>
      <c r="D143" s="158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</row>
    <row r="144" spans="2:30">
      <c r="B144" s="158"/>
      <c r="C144" s="158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</row>
    <row r="145" spans="2:30">
      <c r="B145" s="158"/>
      <c r="C145" s="158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</row>
    <row r="146" spans="2:30">
      <c r="B146" s="158"/>
      <c r="C146" s="158"/>
      <c r="D146" s="158"/>
      <c r="E146" s="158"/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</row>
    <row r="147" spans="2:30">
      <c r="B147" s="158"/>
      <c r="C147" s="158"/>
      <c r="D147" s="158"/>
      <c r="E147" s="158"/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</row>
    <row r="148" spans="2:30">
      <c r="B148" s="158"/>
      <c r="C148" s="158"/>
      <c r="D148" s="158"/>
      <c r="E148" s="158"/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</row>
    <row r="149" spans="2:30">
      <c r="B149" s="158"/>
      <c r="C149" s="158"/>
      <c r="D149" s="158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/>
      <c r="O149" s="158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</row>
    <row r="150" spans="2:30">
      <c r="B150" s="158"/>
      <c r="C150" s="158"/>
      <c r="D150" s="158"/>
      <c r="E150" s="158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</row>
    <row r="151" spans="2:30">
      <c r="B151" s="158"/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</row>
    <row r="152" spans="2:30">
      <c r="B152" s="158"/>
      <c r="C152" s="158"/>
      <c r="D152" s="158"/>
      <c r="E152" s="158"/>
      <c r="F152" s="158"/>
      <c r="G152" s="158"/>
      <c r="H152" s="158"/>
      <c r="I152" s="158"/>
      <c r="J152" s="158"/>
      <c r="K152" s="158"/>
      <c r="L152" s="158"/>
      <c r="M152" s="158"/>
      <c r="N152" s="158"/>
      <c r="O152" s="158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</row>
    <row r="153" spans="2:30">
      <c r="B153" s="158"/>
      <c r="C153" s="158"/>
      <c r="D153" s="158"/>
      <c r="E153" s="158"/>
      <c r="F153" s="158"/>
      <c r="G153" s="158"/>
      <c r="H153" s="158"/>
      <c r="I153" s="158"/>
      <c r="J153" s="158"/>
      <c r="K153" s="158"/>
      <c r="L153" s="158"/>
      <c r="M153" s="158"/>
      <c r="N153" s="158"/>
      <c r="O153" s="158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</row>
    <row r="154" spans="2:30">
      <c r="B154" s="158"/>
      <c r="C154" s="158"/>
      <c r="D154" s="158"/>
      <c r="E154" s="158"/>
      <c r="F154" s="158"/>
      <c r="G154" s="158"/>
      <c r="H154" s="158"/>
      <c r="I154" s="158"/>
      <c r="J154" s="158"/>
      <c r="K154" s="158"/>
      <c r="L154" s="158"/>
      <c r="M154" s="158"/>
      <c r="N154" s="158"/>
      <c r="O154" s="158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</row>
    <row r="155" spans="2:30">
      <c r="B155" s="158"/>
      <c r="C155" s="158"/>
      <c r="D155" s="158"/>
      <c r="E155" s="158"/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</row>
    <row r="156" spans="2:30">
      <c r="B156" s="158"/>
      <c r="C156" s="158"/>
      <c r="D156" s="158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</row>
    <row r="157" spans="2:30">
      <c r="B157" s="158"/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</row>
    <row r="158" spans="2:30">
      <c r="B158" s="158"/>
      <c r="C158" s="158"/>
      <c r="D158" s="158"/>
      <c r="E158" s="158"/>
      <c r="F158" s="158"/>
      <c r="G158" s="158"/>
      <c r="H158" s="158"/>
      <c r="I158" s="158"/>
      <c r="J158" s="158"/>
      <c r="K158" s="158"/>
      <c r="L158" s="158"/>
      <c r="M158" s="158"/>
      <c r="N158" s="158"/>
      <c r="O158" s="158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</row>
    <row r="159" spans="2:30">
      <c r="B159" s="158"/>
      <c r="C159" s="158"/>
      <c r="D159" s="158"/>
      <c r="E159" s="158"/>
      <c r="F159" s="158"/>
      <c r="G159" s="158"/>
      <c r="H159" s="158"/>
      <c r="I159" s="158"/>
      <c r="J159" s="158"/>
      <c r="K159" s="158"/>
      <c r="L159" s="158"/>
      <c r="M159" s="158"/>
      <c r="N159" s="158"/>
      <c r="O159" s="158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</row>
    <row r="160" spans="2:30">
      <c r="B160" s="158"/>
      <c r="C160" s="158"/>
      <c r="D160" s="158"/>
      <c r="E160" s="158"/>
      <c r="F160" s="158"/>
      <c r="G160" s="158"/>
      <c r="H160" s="158"/>
      <c r="I160" s="158"/>
      <c r="J160" s="158"/>
      <c r="K160" s="158"/>
      <c r="L160" s="158"/>
      <c r="M160" s="158"/>
      <c r="N160" s="158"/>
      <c r="O160" s="158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</row>
    <row r="161" spans="2:30">
      <c r="B161" s="158"/>
      <c r="C161" s="158"/>
      <c r="D161" s="158"/>
      <c r="E161" s="158"/>
      <c r="F161" s="158"/>
      <c r="G161" s="158"/>
      <c r="H161" s="158"/>
      <c r="I161" s="158"/>
      <c r="J161" s="158"/>
      <c r="K161" s="158"/>
      <c r="L161" s="158"/>
      <c r="M161" s="158"/>
      <c r="N161" s="158"/>
      <c r="O161" s="158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</row>
    <row r="162" spans="2:30">
      <c r="B162" s="158"/>
      <c r="C162" s="158"/>
      <c r="D162" s="158"/>
      <c r="E162" s="158"/>
      <c r="F162" s="158"/>
      <c r="G162" s="158"/>
      <c r="H162" s="158"/>
      <c r="I162" s="158"/>
      <c r="J162" s="158"/>
      <c r="K162" s="158"/>
      <c r="L162" s="158"/>
      <c r="M162" s="158"/>
      <c r="N162" s="158"/>
      <c r="O162" s="158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</row>
    <row r="163" spans="2:30">
      <c r="B163" s="158"/>
      <c r="C163" s="158"/>
      <c r="D163" s="158"/>
      <c r="E163" s="158"/>
      <c r="F163" s="158"/>
      <c r="G163" s="158"/>
      <c r="H163" s="158"/>
      <c r="I163" s="158"/>
      <c r="J163" s="158"/>
      <c r="K163" s="158"/>
      <c r="L163" s="158"/>
      <c r="M163" s="158"/>
      <c r="N163" s="158"/>
      <c r="O163" s="158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</row>
    <row r="164" spans="2:30">
      <c r="B164" s="158"/>
      <c r="C164" s="158"/>
      <c r="D164" s="158"/>
      <c r="E164" s="158"/>
      <c r="F164" s="158"/>
      <c r="G164" s="158"/>
      <c r="H164" s="158"/>
      <c r="I164" s="158"/>
      <c r="J164" s="158"/>
      <c r="K164" s="158"/>
      <c r="L164" s="158"/>
      <c r="M164" s="158"/>
      <c r="N164" s="158"/>
      <c r="O164" s="158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</row>
    <row r="165" spans="2:30">
      <c r="B165" s="158"/>
      <c r="C165" s="158"/>
      <c r="D165" s="158"/>
      <c r="E165" s="158"/>
      <c r="F165" s="158"/>
      <c r="G165" s="158"/>
      <c r="H165" s="158"/>
      <c r="I165" s="158"/>
      <c r="J165" s="158"/>
      <c r="K165" s="158"/>
      <c r="L165" s="158"/>
      <c r="M165" s="158"/>
      <c r="N165" s="158"/>
      <c r="O165" s="158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</row>
    <row r="166" spans="2:30">
      <c r="B166" s="158"/>
      <c r="C166" s="158"/>
      <c r="D166" s="158"/>
      <c r="E166" s="158"/>
      <c r="F166" s="158"/>
      <c r="G166" s="158"/>
      <c r="H166" s="158"/>
      <c r="I166" s="158"/>
      <c r="J166" s="158"/>
      <c r="K166" s="158"/>
      <c r="L166" s="158"/>
      <c r="M166" s="158"/>
      <c r="N166" s="158"/>
      <c r="O166" s="158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</row>
    <row r="167" spans="2:30">
      <c r="B167" s="158"/>
      <c r="C167" s="158"/>
      <c r="D167" s="158"/>
      <c r="E167" s="158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</row>
    <row r="168" spans="2:30">
      <c r="B168" s="158"/>
      <c r="C168" s="158"/>
      <c r="D168" s="158"/>
      <c r="E168" s="158"/>
      <c r="F168" s="158"/>
      <c r="G168" s="158"/>
      <c r="H168" s="158"/>
      <c r="I168" s="158"/>
      <c r="J168" s="158"/>
      <c r="K168" s="158"/>
      <c r="L168" s="158"/>
      <c r="M168" s="158"/>
      <c r="N168" s="158"/>
      <c r="O168" s="158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</row>
    <row r="169" spans="2:30">
      <c r="B169" s="158"/>
      <c r="C169" s="158"/>
      <c r="D169" s="158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</row>
    <row r="170" spans="2:30">
      <c r="B170" s="158"/>
      <c r="C170" s="158"/>
      <c r="D170" s="158"/>
      <c r="E170" s="158"/>
      <c r="F170" s="158"/>
      <c r="G170" s="158"/>
      <c r="H170" s="158"/>
      <c r="I170" s="158"/>
      <c r="J170" s="158"/>
      <c r="K170" s="158"/>
      <c r="L170" s="158"/>
      <c r="M170" s="158"/>
      <c r="N170" s="158"/>
      <c r="O170" s="158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</row>
    <row r="171" spans="2:30">
      <c r="B171" s="158"/>
      <c r="C171" s="158"/>
      <c r="D171" s="158"/>
      <c r="E171" s="158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</row>
    <row r="172" spans="2:30">
      <c r="B172" s="158"/>
      <c r="C172" s="158"/>
      <c r="D172" s="158"/>
      <c r="E172" s="158"/>
      <c r="F172" s="158"/>
      <c r="G172" s="158"/>
      <c r="H172" s="158"/>
      <c r="I172" s="158"/>
      <c r="J172" s="158"/>
      <c r="K172" s="158"/>
      <c r="L172" s="158"/>
      <c r="M172" s="158"/>
      <c r="N172" s="158"/>
      <c r="O172" s="158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</row>
    <row r="173" spans="2:30">
      <c r="B173" s="158"/>
      <c r="C173" s="158"/>
      <c r="D173" s="158"/>
      <c r="E173" s="158"/>
      <c r="F173" s="158"/>
      <c r="G173" s="158"/>
      <c r="H173" s="158"/>
      <c r="I173" s="158"/>
      <c r="J173" s="158"/>
      <c r="K173" s="158"/>
      <c r="L173" s="158"/>
      <c r="M173" s="158"/>
      <c r="N173" s="158"/>
      <c r="O173" s="158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</row>
    <row r="174" spans="2:30"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</row>
    <row r="175" spans="2:30">
      <c r="B175" s="158"/>
      <c r="C175" s="158"/>
      <c r="D175" s="158"/>
      <c r="E175" s="158"/>
      <c r="F175" s="158"/>
      <c r="G175" s="158"/>
      <c r="H175" s="158"/>
      <c r="I175" s="158"/>
      <c r="J175" s="158"/>
      <c r="K175" s="158"/>
      <c r="L175" s="158"/>
      <c r="M175" s="158"/>
      <c r="N175" s="158"/>
      <c r="O175" s="158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</row>
    <row r="176" spans="2:30">
      <c r="B176" s="158"/>
      <c r="C176" s="158"/>
      <c r="D176" s="158"/>
      <c r="E176" s="158"/>
      <c r="F176" s="158"/>
      <c r="G176" s="158"/>
      <c r="H176" s="158"/>
      <c r="I176" s="158"/>
      <c r="J176" s="158"/>
      <c r="K176" s="158"/>
      <c r="L176" s="158"/>
      <c r="M176" s="158"/>
      <c r="N176" s="158"/>
      <c r="O176" s="158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</row>
    <row r="177" spans="2:30">
      <c r="B177" s="158"/>
      <c r="C177" s="158"/>
      <c r="D177" s="158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</row>
    <row r="178" spans="2:30">
      <c r="B178" s="158"/>
      <c r="C178" s="158"/>
      <c r="D178" s="158"/>
      <c r="E178" s="158"/>
      <c r="F178" s="158"/>
      <c r="G178" s="158"/>
      <c r="H178" s="158"/>
      <c r="I178" s="158"/>
      <c r="J178" s="158"/>
      <c r="K178" s="158"/>
      <c r="L178" s="158"/>
      <c r="M178" s="158"/>
      <c r="N178" s="158"/>
      <c r="O178" s="158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</row>
    <row r="179" spans="2:30">
      <c r="B179" s="158"/>
      <c r="C179" s="158"/>
      <c r="D179" s="158"/>
      <c r="E179" s="158"/>
      <c r="F179" s="158"/>
      <c r="G179" s="158"/>
      <c r="H179" s="158"/>
      <c r="I179" s="158"/>
      <c r="J179" s="158"/>
      <c r="K179" s="158"/>
      <c r="L179" s="158"/>
      <c r="M179" s="158"/>
      <c r="N179" s="158"/>
      <c r="O179" s="158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</row>
    <row r="180" spans="2:30">
      <c r="B180" s="158"/>
      <c r="C180" s="158"/>
      <c r="D180" s="158"/>
      <c r="E180" s="15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</row>
    <row r="181" spans="2:30">
      <c r="B181" s="158"/>
      <c r="C181" s="158"/>
      <c r="D181" s="158"/>
      <c r="E181" s="158"/>
      <c r="F181" s="158"/>
      <c r="G181" s="158"/>
      <c r="H181" s="158"/>
      <c r="I181" s="158"/>
      <c r="J181" s="158"/>
      <c r="K181" s="158"/>
      <c r="L181" s="158"/>
      <c r="M181" s="158"/>
      <c r="N181" s="158"/>
      <c r="O181" s="158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</row>
    <row r="182" spans="2:30">
      <c r="B182" s="158"/>
      <c r="C182" s="158"/>
      <c r="D182" s="158"/>
      <c r="E182" s="158"/>
      <c r="F182" s="158"/>
      <c r="G182" s="158"/>
      <c r="H182" s="158"/>
      <c r="I182" s="158"/>
      <c r="J182" s="158"/>
      <c r="K182" s="158"/>
      <c r="L182" s="158"/>
      <c r="M182" s="158"/>
      <c r="N182" s="158"/>
      <c r="O182" s="158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</row>
    <row r="183" spans="2:30">
      <c r="B183" s="158"/>
      <c r="C183" s="158"/>
      <c r="D183" s="158"/>
      <c r="E183" s="158"/>
      <c r="F183" s="158"/>
      <c r="G183" s="158"/>
      <c r="H183" s="158"/>
      <c r="I183" s="158"/>
      <c r="J183" s="158"/>
      <c r="K183" s="158"/>
      <c r="L183" s="158"/>
      <c r="M183" s="158"/>
      <c r="N183" s="158"/>
      <c r="O183" s="158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</row>
    <row r="184" spans="2:30">
      <c r="B184" s="158"/>
      <c r="C184" s="158"/>
      <c r="D184" s="158"/>
      <c r="E184" s="158"/>
      <c r="F184" s="158"/>
      <c r="G184" s="158"/>
      <c r="H184" s="158"/>
      <c r="I184" s="158"/>
      <c r="J184" s="158"/>
      <c r="K184" s="158"/>
      <c r="L184" s="158"/>
      <c r="M184" s="158"/>
      <c r="N184" s="158"/>
      <c r="O184" s="158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</row>
    <row r="185" spans="2:30">
      <c r="B185" s="158"/>
      <c r="C185" s="158"/>
      <c r="D185" s="158"/>
      <c r="E185" s="158"/>
      <c r="F185" s="158"/>
      <c r="G185" s="158"/>
      <c r="H185" s="158"/>
      <c r="I185" s="158"/>
      <c r="J185" s="158"/>
      <c r="K185" s="158"/>
      <c r="L185" s="158"/>
      <c r="M185" s="158"/>
      <c r="N185" s="158"/>
      <c r="O185" s="158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</row>
    <row r="186" spans="2:30">
      <c r="B186" s="158"/>
      <c r="C186" s="158"/>
      <c r="D186" s="158"/>
      <c r="E186" s="158"/>
      <c r="F186" s="158"/>
      <c r="G186" s="158"/>
      <c r="H186" s="158"/>
      <c r="I186" s="158"/>
      <c r="J186" s="158"/>
      <c r="K186" s="158"/>
      <c r="L186" s="158"/>
      <c r="M186" s="158"/>
      <c r="N186" s="158"/>
      <c r="O186" s="158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</row>
    <row r="187" spans="2:30">
      <c r="B187" s="158"/>
      <c r="C187" s="158"/>
      <c r="D187" s="158"/>
      <c r="E187" s="158"/>
      <c r="F187" s="158"/>
      <c r="G187" s="158"/>
      <c r="H187" s="158"/>
      <c r="I187" s="158"/>
      <c r="J187" s="158"/>
      <c r="K187" s="158"/>
      <c r="L187" s="158"/>
      <c r="M187" s="158"/>
      <c r="N187" s="158"/>
      <c r="O187" s="158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</row>
    <row r="188" spans="2:30">
      <c r="B188" s="158"/>
      <c r="C188" s="158"/>
      <c r="D188" s="158"/>
      <c r="E188" s="158"/>
      <c r="F188" s="158"/>
      <c r="G188" s="158"/>
      <c r="H188" s="158"/>
      <c r="I188" s="158"/>
      <c r="J188" s="158"/>
      <c r="K188" s="158"/>
      <c r="L188" s="158"/>
      <c r="M188" s="158"/>
      <c r="N188" s="158"/>
      <c r="O188" s="158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</row>
    <row r="189" spans="2:30">
      <c r="B189" s="158"/>
      <c r="C189" s="158"/>
      <c r="D189" s="158"/>
      <c r="E189" s="158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</row>
    <row r="190" spans="2:30" ht="14.25">
      <c r="B190" s="162"/>
      <c r="C190" s="162"/>
      <c r="D190" s="162"/>
      <c r="E190" s="162"/>
      <c r="F190" s="162"/>
      <c r="G190" s="162"/>
      <c r="H190" s="162"/>
      <c r="I190" s="162"/>
      <c r="J190" s="162"/>
      <c r="K190" s="162"/>
      <c r="L190" s="162"/>
      <c r="M190" s="162"/>
      <c r="N190" s="162"/>
      <c r="O190" s="162"/>
      <c r="P190" s="163"/>
      <c r="Q190" s="163"/>
      <c r="R190" s="163"/>
      <c r="S190" s="163"/>
      <c r="T190" s="163"/>
      <c r="U190" s="163"/>
      <c r="V190" s="163"/>
      <c r="W190" s="163"/>
      <c r="X190" s="163"/>
      <c r="Y190" s="163"/>
      <c r="Z190" s="163"/>
      <c r="AA190" s="163"/>
      <c r="AB190" s="163"/>
      <c r="AC190" s="163"/>
      <c r="AD190" s="163"/>
    </row>
    <row r="191" spans="2:30" ht="14.25">
      <c r="B191" s="162"/>
      <c r="C191" s="162"/>
      <c r="D191" s="162"/>
      <c r="E191" s="162"/>
      <c r="F191" s="162"/>
      <c r="G191" s="162"/>
      <c r="H191" s="162"/>
      <c r="I191" s="162"/>
      <c r="J191" s="162"/>
      <c r="K191" s="162"/>
      <c r="L191" s="162"/>
      <c r="M191" s="162"/>
      <c r="N191" s="162"/>
      <c r="O191" s="162"/>
      <c r="P191" s="163"/>
      <c r="Q191" s="163"/>
      <c r="R191" s="163"/>
      <c r="S191" s="163"/>
      <c r="T191" s="163"/>
      <c r="U191" s="163"/>
      <c r="V191" s="163"/>
      <c r="W191" s="163"/>
      <c r="X191" s="163"/>
      <c r="Y191" s="163"/>
      <c r="Z191" s="163"/>
      <c r="AA191" s="163"/>
      <c r="AB191" s="163"/>
      <c r="AC191" s="163"/>
      <c r="AD191" s="163"/>
    </row>
    <row r="192" spans="2:30" ht="14.25">
      <c r="B192" s="162"/>
      <c r="C192" s="162"/>
      <c r="D192" s="162"/>
      <c r="E192" s="162"/>
      <c r="F192" s="162"/>
      <c r="G192" s="162"/>
      <c r="H192" s="162"/>
      <c r="I192" s="162"/>
      <c r="J192" s="162"/>
      <c r="K192" s="162"/>
      <c r="L192" s="162"/>
      <c r="M192" s="162"/>
      <c r="N192" s="162"/>
      <c r="O192" s="162"/>
      <c r="P192" s="163"/>
      <c r="Q192" s="163"/>
      <c r="R192" s="163"/>
      <c r="S192" s="163"/>
      <c r="T192" s="163"/>
      <c r="U192" s="163"/>
      <c r="V192" s="163"/>
      <c r="W192" s="163"/>
      <c r="X192" s="163"/>
      <c r="Y192" s="163"/>
      <c r="Z192" s="163"/>
      <c r="AA192" s="163"/>
      <c r="AB192" s="163"/>
      <c r="AC192" s="163"/>
      <c r="AD192" s="163"/>
    </row>
    <row r="193" spans="2:30" ht="14.25">
      <c r="B193" s="162"/>
      <c r="C193" s="162"/>
      <c r="D193" s="162"/>
      <c r="E193" s="162"/>
      <c r="F193" s="162"/>
      <c r="G193" s="162"/>
      <c r="H193" s="162"/>
      <c r="I193" s="162"/>
      <c r="J193" s="162"/>
      <c r="K193" s="162"/>
      <c r="L193" s="162"/>
      <c r="M193" s="162"/>
      <c r="N193" s="162"/>
      <c r="O193" s="162"/>
      <c r="P193" s="163"/>
      <c r="Q193" s="163"/>
      <c r="R193" s="163"/>
      <c r="S193" s="163"/>
      <c r="T193" s="163"/>
      <c r="U193" s="163"/>
      <c r="V193" s="163"/>
      <c r="W193" s="163"/>
      <c r="X193" s="163"/>
      <c r="Y193" s="163"/>
      <c r="Z193" s="163"/>
      <c r="AA193" s="163"/>
      <c r="AB193" s="163"/>
      <c r="AC193" s="163"/>
      <c r="AD193" s="163"/>
    </row>
    <row r="194" spans="2:30" ht="14.25">
      <c r="B194" s="162"/>
      <c r="C194" s="162"/>
      <c r="D194" s="162"/>
      <c r="E194" s="162"/>
      <c r="F194" s="162"/>
      <c r="G194" s="162"/>
      <c r="H194" s="162"/>
      <c r="I194" s="162"/>
      <c r="J194" s="162"/>
      <c r="K194" s="162"/>
      <c r="L194" s="162"/>
      <c r="M194" s="162"/>
      <c r="N194" s="162"/>
      <c r="O194" s="162"/>
      <c r="P194" s="163"/>
      <c r="Q194" s="163"/>
      <c r="R194" s="163"/>
      <c r="S194" s="163"/>
      <c r="T194" s="163"/>
      <c r="U194" s="163"/>
      <c r="V194" s="163"/>
      <c r="W194" s="163"/>
      <c r="X194" s="163"/>
      <c r="Y194" s="163"/>
      <c r="Z194" s="163"/>
      <c r="AA194" s="163"/>
      <c r="AB194" s="163"/>
      <c r="AC194" s="163"/>
      <c r="AD194" s="163"/>
    </row>
    <row r="195" spans="2:30" ht="14.25">
      <c r="B195" s="162"/>
      <c r="C195" s="162"/>
      <c r="D195" s="162"/>
      <c r="E195" s="162"/>
      <c r="F195" s="162"/>
      <c r="G195" s="162"/>
      <c r="H195" s="162"/>
      <c r="I195" s="162"/>
      <c r="J195" s="162"/>
      <c r="K195" s="162"/>
      <c r="L195" s="162"/>
      <c r="M195" s="162"/>
      <c r="N195" s="162"/>
      <c r="O195" s="162"/>
      <c r="P195" s="163"/>
      <c r="Q195" s="163"/>
      <c r="R195" s="163"/>
      <c r="S195" s="163"/>
      <c r="T195" s="163"/>
      <c r="U195" s="163"/>
      <c r="V195" s="163"/>
      <c r="W195" s="163"/>
      <c r="X195" s="163"/>
      <c r="Y195" s="163"/>
      <c r="Z195" s="163"/>
      <c r="AA195" s="163"/>
      <c r="AB195" s="163"/>
      <c r="AC195" s="163"/>
      <c r="AD195" s="163"/>
    </row>
    <row r="196" spans="2:30" ht="14.25">
      <c r="B196" s="162"/>
      <c r="C196" s="162"/>
      <c r="D196" s="162"/>
      <c r="E196" s="162"/>
      <c r="F196" s="162"/>
      <c r="G196" s="162"/>
      <c r="H196" s="162"/>
      <c r="I196" s="162"/>
      <c r="J196" s="162"/>
      <c r="K196" s="162"/>
      <c r="L196" s="162"/>
      <c r="M196" s="162"/>
      <c r="N196" s="162"/>
      <c r="O196" s="162"/>
      <c r="P196" s="163"/>
      <c r="Q196" s="163"/>
      <c r="R196" s="163"/>
      <c r="S196" s="163"/>
      <c r="T196" s="163"/>
      <c r="U196" s="163"/>
      <c r="V196" s="163"/>
      <c r="W196" s="163"/>
      <c r="X196" s="163"/>
      <c r="Y196" s="163"/>
      <c r="Z196" s="163"/>
      <c r="AA196" s="163"/>
      <c r="AB196" s="163"/>
      <c r="AC196" s="163"/>
      <c r="AD196" s="163"/>
    </row>
    <row r="197" spans="2:30" ht="14.25">
      <c r="B197" s="162"/>
      <c r="C197" s="162"/>
      <c r="D197" s="162"/>
      <c r="E197" s="162"/>
      <c r="F197" s="162"/>
      <c r="G197" s="162"/>
      <c r="H197" s="162"/>
      <c r="I197" s="162"/>
      <c r="J197" s="162"/>
      <c r="K197" s="162"/>
      <c r="L197" s="162"/>
      <c r="M197" s="162"/>
      <c r="N197" s="162"/>
      <c r="O197" s="162"/>
      <c r="P197" s="163"/>
      <c r="Q197" s="163"/>
      <c r="R197" s="163"/>
      <c r="S197" s="163"/>
      <c r="T197" s="163"/>
      <c r="U197" s="163"/>
      <c r="V197" s="163"/>
      <c r="W197" s="163"/>
      <c r="X197" s="163"/>
      <c r="Y197" s="163"/>
      <c r="Z197" s="163"/>
      <c r="AA197" s="163"/>
      <c r="AB197" s="163"/>
      <c r="AC197" s="163"/>
      <c r="AD197" s="163"/>
    </row>
    <row r="198" spans="2:30" ht="14.25">
      <c r="B198" s="162"/>
      <c r="C198" s="162"/>
      <c r="D198" s="162"/>
      <c r="E198" s="162"/>
      <c r="F198" s="162"/>
      <c r="G198" s="162"/>
      <c r="H198" s="162"/>
      <c r="I198" s="162"/>
      <c r="J198" s="162"/>
      <c r="K198" s="162"/>
      <c r="L198" s="162"/>
      <c r="M198" s="162"/>
      <c r="N198" s="162"/>
      <c r="O198" s="162"/>
      <c r="P198" s="163"/>
      <c r="Q198" s="163"/>
      <c r="R198" s="163"/>
      <c r="S198" s="163"/>
      <c r="T198" s="163"/>
      <c r="U198" s="163"/>
      <c r="V198" s="163"/>
      <c r="W198" s="163"/>
      <c r="X198" s="163"/>
      <c r="Y198" s="163"/>
      <c r="Z198" s="163"/>
      <c r="AA198" s="163"/>
      <c r="AB198" s="163"/>
      <c r="AC198" s="163"/>
      <c r="AD198" s="163"/>
    </row>
    <row r="199" spans="2:30" ht="14.25">
      <c r="B199" s="162"/>
      <c r="C199" s="162"/>
      <c r="D199" s="162"/>
      <c r="E199" s="162"/>
      <c r="F199" s="162"/>
      <c r="G199" s="162"/>
      <c r="H199" s="162"/>
      <c r="I199" s="162"/>
      <c r="J199" s="162"/>
      <c r="K199" s="162"/>
      <c r="L199" s="162"/>
      <c r="M199" s="162"/>
      <c r="N199" s="162"/>
      <c r="O199" s="162"/>
      <c r="P199" s="163"/>
      <c r="Q199" s="163"/>
      <c r="R199" s="163"/>
      <c r="S199" s="163"/>
      <c r="T199" s="163"/>
      <c r="U199" s="163"/>
      <c r="V199" s="163"/>
      <c r="W199" s="163"/>
      <c r="X199" s="163"/>
      <c r="Y199" s="163"/>
      <c r="Z199" s="163"/>
      <c r="AA199" s="163"/>
      <c r="AB199" s="163"/>
      <c r="AC199" s="163"/>
      <c r="AD199" s="163"/>
    </row>
    <row r="200" spans="2:30" ht="14.25">
      <c r="B200" s="162"/>
      <c r="C200" s="162"/>
      <c r="D200" s="162"/>
      <c r="E200" s="162"/>
      <c r="F200" s="162"/>
      <c r="G200" s="162"/>
      <c r="H200" s="162"/>
      <c r="I200" s="162"/>
      <c r="J200" s="162"/>
      <c r="K200" s="162"/>
      <c r="L200" s="162"/>
      <c r="M200" s="162"/>
      <c r="N200" s="162"/>
      <c r="O200" s="162"/>
      <c r="P200" s="163"/>
      <c r="Q200" s="163"/>
      <c r="R200" s="163"/>
      <c r="S200" s="163"/>
      <c r="T200" s="163"/>
      <c r="U200" s="163"/>
      <c r="V200" s="163"/>
      <c r="W200" s="163"/>
      <c r="X200" s="163"/>
      <c r="Y200" s="163"/>
      <c r="Z200" s="163"/>
      <c r="AA200" s="163"/>
      <c r="AB200" s="163"/>
      <c r="AC200" s="163"/>
      <c r="AD200" s="163"/>
    </row>
    <row r="201" spans="2:30" ht="14.25">
      <c r="B201" s="162"/>
      <c r="C201" s="162"/>
      <c r="D201" s="162"/>
      <c r="E201" s="162"/>
      <c r="F201" s="162"/>
      <c r="G201" s="162"/>
      <c r="H201" s="162"/>
      <c r="I201" s="162"/>
      <c r="J201" s="162"/>
      <c r="K201" s="162"/>
      <c r="L201" s="162"/>
      <c r="M201" s="162"/>
      <c r="N201" s="162"/>
      <c r="O201" s="162"/>
      <c r="P201" s="163"/>
      <c r="Q201" s="163"/>
      <c r="R201" s="163"/>
      <c r="S201" s="163"/>
      <c r="T201" s="163"/>
      <c r="U201" s="163"/>
      <c r="V201" s="163"/>
      <c r="W201" s="163"/>
      <c r="X201" s="163"/>
      <c r="Y201" s="163"/>
      <c r="Z201" s="163"/>
      <c r="AA201" s="163"/>
      <c r="AB201" s="163"/>
      <c r="AC201" s="163"/>
      <c r="AD201" s="163"/>
    </row>
    <row r="202" spans="2:30" ht="14.25">
      <c r="B202" s="162"/>
      <c r="C202" s="162"/>
      <c r="D202" s="162"/>
      <c r="E202" s="162"/>
      <c r="F202" s="162"/>
      <c r="G202" s="162"/>
      <c r="H202" s="162"/>
      <c r="I202" s="162"/>
      <c r="J202" s="162"/>
      <c r="K202" s="162"/>
      <c r="L202" s="162"/>
      <c r="M202" s="162"/>
      <c r="N202" s="162"/>
      <c r="O202" s="162"/>
      <c r="P202" s="163"/>
      <c r="Q202" s="163"/>
      <c r="R202" s="163"/>
      <c r="S202" s="163"/>
      <c r="T202" s="163"/>
      <c r="U202" s="163"/>
      <c r="V202" s="163"/>
      <c r="W202" s="163"/>
      <c r="X202" s="163"/>
      <c r="Y202" s="163"/>
      <c r="Z202" s="163"/>
      <c r="AA202" s="163"/>
      <c r="AB202" s="163"/>
      <c r="AC202" s="163"/>
      <c r="AD202" s="163"/>
    </row>
    <row r="203" spans="2:30" ht="14.25">
      <c r="B203" s="162"/>
      <c r="C203" s="162"/>
      <c r="D203" s="162"/>
      <c r="E203" s="162"/>
      <c r="F203" s="162"/>
      <c r="G203" s="162"/>
      <c r="H203" s="162"/>
      <c r="I203" s="162"/>
      <c r="J203" s="162"/>
      <c r="K203" s="162"/>
      <c r="L203" s="162"/>
      <c r="M203" s="162"/>
      <c r="N203" s="162"/>
      <c r="O203" s="162"/>
      <c r="P203" s="163"/>
      <c r="Q203" s="163"/>
      <c r="R203" s="163"/>
      <c r="S203" s="163"/>
      <c r="T203" s="163"/>
      <c r="U203" s="163"/>
      <c r="V203" s="163"/>
      <c r="W203" s="163"/>
      <c r="X203" s="163"/>
      <c r="Y203" s="163"/>
      <c r="Z203" s="163"/>
      <c r="AA203" s="163"/>
      <c r="AB203" s="163"/>
      <c r="AC203" s="163"/>
      <c r="AD203" s="163"/>
    </row>
    <row r="204" spans="2:30" ht="14.25">
      <c r="B204" s="162"/>
      <c r="C204" s="162"/>
      <c r="D204" s="162"/>
      <c r="E204" s="162"/>
      <c r="F204" s="162"/>
      <c r="G204" s="162"/>
      <c r="H204" s="162"/>
      <c r="I204" s="162"/>
      <c r="J204" s="162"/>
      <c r="K204" s="162"/>
      <c r="L204" s="162"/>
      <c r="M204" s="162"/>
      <c r="N204" s="162"/>
      <c r="O204" s="162"/>
      <c r="P204" s="163"/>
      <c r="Q204" s="163"/>
      <c r="R204" s="163"/>
      <c r="S204" s="163"/>
      <c r="T204" s="163"/>
      <c r="U204" s="163"/>
      <c r="V204" s="163"/>
      <c r="W204" s="163"/>
      <c r="X204" s="163"/>
      <c r="Y204" s="163"/>
      <c r="Z204" s="163"/>
      <c r="AA204" s="163"/>
      <c r="AB204" s="163"/>
      <c r="AC204" s="163"/>
      <c r="AD204" s="163"/>
    </row>
    <row r="205" spans="2:30" ht="14.25">
      <c r="B205" s="162"/>
      <c r="C205" s="162"/>
      <c r="D205" s="162"/>
      <c r="E205" s="162"/>
      <c r="F205" s="162"/>
      <c r="G205" s="162"/>
      <c r="H205" s="162"/>
      <c r="I205" s="162"/>
      <c r="J205" s="162"/>
      <c r="K205" s="162"/>
      <c r="L205" s="162"/>
      <c r="M205" s="162"/>
      <c r="N205" s="162"/>
      <c r="O205" s="162"/>
      <c r="P205" s="163"/>
      <c r="Q205" s="163"/>
      <c r="R205" s="163"/>
      <c r="S205" s="163"/>
      <c r="T205" s="163"/>
      <c r="U205" s="163"/>
      <c r="V205" s="163"/>
      <c r="W205" s="163"/>
      <c r="X205" s="163"/>
      <c r="Y205" s="163"/>
      <c r="Z205" s="163"/>
      <c r="AA205" s="163"/>
      <c r="AB205" s="163"/>
      <c r="AC205" s="163"/>
      <c r="AD205" s="163"/>
    </row>
    <row r="206" spans="2:30" ht="14.25">
      <c r="B206" s="162"/>
      <c r="C206" s="162"/>
      <c r="D206" s="162"/>
      <c r="E206" s="162"/>
      <c r="F206" s="162"/>
      <c r="G206" s="162"/>
      <c r="H206" s="162"/>
      <c r="I206" s="162"/>
      <c r="J206" s="162"/>
      <c r="K206" s="162"/>
      <c r="L206" s="162"/>
      <c r="M206" s="162"/>
      <c r="N206" s="162"/>
      <c r="O206" s="162"/>
      <c r="P206" s="163"/>
      <c r="Q206" s="163"/>
      <c r="R206" s="163"/>
      <c r="S206" s="163"/>
      <c r="T206" s="163"/>
      <c r="U206" s="163"/>
      <c r="V206" s="163"/>
      <c r="W206" s="163"/>
      <c r="X206" s="163"/>
      <c r="Y206" s="163"/>
      <c r="Z206" s="163"/>
      <c r="AA206" s="163"/>
      <c r="AB206" s="163"/>
      <c r="AC206" s="163"/>
      <c r="AD206" s="163"/>
    </row>
    <row r="207" spans="2:30" ht="14.25">
      <c r="B207" s="162"/>
      <c r="C207" s="162"/>
      <c r="D207" s="162"/>
      <c r="E207" s="162"/>
      <c r="F207" s="162"/>
      <c r="G207" s="162"/>
      <c r="H207" s="162"/>
      <c r="I207" s="162"/>
      <c r="J207" s="162"/>
      <c r="K207" s="162"/>
      <c r="L207" s="162"/>
      <c r="M207" s="162"/>
      <c r="N207" s="162"/>
      <c r="O207" s="162"/>
      <c r="P207" s="163"/>
      <c r="Q207" s="163"/>
      <c r="R207" s="163"/>
      <c r="S207" s="163"/>
      <c r="T207" s="163"/>
      <c r="U207" s="163"/>
      <c r="V207" s="163"/>
      <c r="W207" s="163"/>
      <c r="X207" s="163"/>
      <c r="Y207" s="163"/>
      <c r="Z207" s="163"/>
      <c r="AA207" s="163"/>
      <c r="AB207" s="163"/>
      <c r="AC207" s="163"/>
      <c r="AD207" s="163"/>
    </row>
    <row r="208" spans="2:30" ht="14.25">
      <c r="B208" s="162"/>
      <c r="C208" s="162"/>
      <c r="D208" s="162"/>
      <c r="E208" s="162"/>
      <c r="F208" s="162"/>
      <c r="G208" s="162"/>
      <c r="H208" s="162"/>
      <c r="I208" s="162"/>
      <c r="J208" s="162"/>
      <c r="K208" s="162"/>
      <c r="L208" s="162"/>
      <c r="M208" s="162"/>
      <c r="N208" s="162"/>
      <c r="O208" s="162"/>
      <c r="P208" s="163"/>
      <c r="Q208" s="163"/>
      <c r="R208" s="163"/>
      <c r="S208" s="163"/>
      <c r="T208" s="163"/>
      <c r="U208" s="163"/>
      <c r="V208" s="163"/>
      <c r="W208" s="163"/>
      <c r="X208" s="163"/>
      <c r="Y208" s="163"/>
      <c r="Z208" s="163"/>
      <c r="AA208" s="163"/>
      <c r="AB208" s="163"/>
      <c r="AC208" s="163"/>
      <c r="AD208" s="163"/>
    </row>
    <row r="209" spans="2:30" ht="14.25">
      <c r="B209" s="162"/>
      <c r="C209" s="162"/>
      <c r="D209" s="162"/>
      <c r="E209" s="162"/>
      <c r="F209" s="162"/>
      <c r="G209" s="162"/>
      <c r="H209" s="162"/>
      <c r="I209" s="162"/>
      <c r="J209" s="162"/>
      <c r="K209" s="162"/>
      <c r="L209" s="162"/>
      <c r="M209" s="162"/>
      <c r="N209" s="162"/>
      <c r="O209" s="162"/>
      <c r="P209" s="163"/>
      <c r="Q209" s="163"/>
      <c r="R209" s="163"/>
      <c r="S209" s="163"/>
      <c r="T209" s="163"/>
      <c r="U209" s="163"/>
      <c r="V209" s="163"/>
      <c r="W209" s="163"/>
      <c r="X209" s="163"/>
      <c r="Y209" s="163"/>
      <c r="Z209" s="163"/>
      <c r="AA209" s="163"/>
      <c r="AB209" s="163"/>
      <c r="AC209" s="163"/>
      <c r="AD209" s="163"/>
    </row>
    <row r="210" spans="2:30" ht="14.25">
      <c r="B210" s="162"/>
      <c r="C210" s="162"/>
      <c r="D210" s="162"/>
      <c r="E210" s="162"/>
      <c r="F210" s="162"/>
      <c r="G210" s="162"/>
      <c r="H210" s="162"/>
      <c r="I210" s="162"/>
      <c r="J210" s="162"/>
      <c r="K210" s="162"/>
      <c r="L210" s="162"/>
      <c r="M210" s="162"/>
      <c r="N210" s="162"/>
      <c r="O210" s="162"/>
      <c r="P210" s="163"/>
      <c r="Q210" s="163"/>
      <c r="R210" s="163"/>
      <c r="S210" s="163"/>
      <c r="T210" s="163"/>
      <c r="U210" s="163"/>
      <c r="V210" s="163"/>
      <c r="W210" s="163"/>
      <c r="X210" s="163"/>
      <c r="Y210" s="163"/>
      <c r="Z210" s="163"/>
      <c r="AA210" s="163"/>
      <c r="AB210" s="163"/>
      <c r="AC210" s="163"/>
      <c r="AD210" s="163"/>
    </row>
    <row r="211" spans="2:30" ht="14.25">
      <c r="B211" s="162"/>
      <c r="C211" s="162"/>
      <c r="D211" s="162"/>
      <c r="E211" s="162"/>
      <c r="F211" s="162"/>
      <c r="G211" s="162"/>
      <c r="H211" s="162"/>
      <c r="I211" s="162"/>
      <c r="J211" s="162"/>
      <c r="K211" s="162"/>
      <c r="L211" s="162"/>
      <c r="M211" s="162"/>
      <c r="N211" s="162"/>
      <c r="O211" s="162"/>
      <c r="P211" s="163"/>
      <c r="Q211" s="163"/>
      <c r="R211" s="163"/>
      <c r="S211" s="163"/>
      <c r="T211" s="163"/>
      <c r="U211" s="163"/>
      <c r="V211" s="163"/>
      <c r="W211" s="163"/>
      <c r="X211" s="163"/>
      <c r="Y211" s="163"/>
      <c r="Z211" s="163"/>
      <c r="AA211" s="163"/>
      <c r="AB211" s="163"/>
      <c r="AC211" s="163"/>
      <c r="AD211" s="163"/>
    </row>
    <row r="212" spans="2:30" ht="14.25">
      <c r="B212" s="162"/>
      <c r="C212" s="162"/>
      <c r="D212" s="162"/>
      <c r="E212" s="162"/>
      <c r="F212" s="162"/>
      <c r="G212" s="162"/>
      <c r="H212" s="162"/>
      <c r="I212" s="162"/>
      <c r="J212" s="162"/>
      <c r="K212" s="162"/>
      <c r="L212" s="162"/>
      <c r="M212" s="162"/>
      <c r="N212" s="162"/>
      <c r="O212" s="162"/>
      <c r="P212" s="163"/>
      <c r="Q212" s="163"/>
      <c r="R212" s="163"/>
      <c r="S212" s="163"/>
      <c r="T212" s="163"/>
      <c r="U212" s="163"/>
      <c r="V212" s="163"/>
      <c r="W212" s="163"/>
      <c r="X212" s="163"/>
      <c r="Y212" s="163"/>
      <c r="Z212" s="163"/>
      <c r="AA212" s="163"/>
      <c r="AB212" s="163"/>
      <c r="AC212" s="163"/>
      <c r="AD212" s="163"/>
    </row>
    <row r="213" spans="2:30" ht="14.25">
      <c r="B213" s="162"/>
      <c r="C213" s="162"/>
      <c r="D213" s="162"/>
      <c r="E213" s="162"/>
      <c r="F213" s="162"/>
      <c r="G213" s="162"/>
      <c r="H213" s="162"/>
      <c r="I213" s="162"/>
      <c r="J213" s="162"/>
      <c r="K213" s="162"/>
      <c r="L213" s="162"/>
      <c r="M213" s="162"/>
      <c r="N213" s="162"/>
      <c r="O213" s="162"/>
      <c r="P213" s="163"/>
      <c r="Q213" s="163"/>
      <c r="R213" s="163"/>
      <c r="S213" s="163"/>
      <c r="T213" s="163"/>
      <c r="U213" s="163"/>
      <c r="V213" s="163"/>
      <c r="W213" s="163"/>
      <c r="X213" s="163"/>
      <c r="Y213" s="163"/>
      <c r="Z213" s="163"/>
      <c r="AA213" s="163"/>
      <c r="AB213" s="163"/>
      <c r="AC213" s="163"/>
      <c r="AD213" s="163"/>
    </row>
    <row r="214" spans="2:30" ht="14.25">
      <c r="B214" s="162"/>
      <c r="C214" s="162"/>
      <c r="D214" s="162"/>
      <c r="E214" s="162"/>
      <c r="F214" s="162"/>
      <c r="G214" s="162"/>
      <c r="H214" s="162"/>
      <c r="I214" s="162"/>
      <c r="J214" s="162"/>
      <c r="K214" s="162"/>
      <c r="L214" s="162"/>
      <c r="M214" s="162"/>
      <c r="N214" s="162"/>
      <c r="O214" s="162"/>
      <c r="P214" s="163"/>
      <c r="Q214" s="163"/>
      <c r="R214" s="163"/>
      <c r="S214" s="163"/>
      <c r="T214" s="163"/>
      <c r="U214" s="163"/>
      <c r="V214" s="163"/>
      <c r="W214" s="163"/>
      <c r="X214" s="163"/>
      <c r="Y214" s="163"/>
      <c r="Z214" s="163"/>
      <c r="AA214" s="163"/>
      <c r="AB214" s="163"/>
      <c r="AC214" s="163"/>
      <c r="AD214" s="163"/>
    </row>
    <row r="215" spans="2:30" ht="14.25">
      <c r="B215" s="162"/>
      <c r="C215" s="162"/>
      <c r="D215" s="162"/>
      <c r="E215" s="162"/>
      <c r="F215" s="162"/>
      <c r="G215" s="162"/>
      <c r="H215" s="162"/>
      <c r="I215" s="162"/>
      <c r="J215" s="162"/>
      <c r="K215" s="162"/>
      <c r="L215" s="162"/>
      <c r="M215" s="162"/>
      <c r="N215" s="162"/>
      <c r="O215" s="162"/>
      <c r="P215" s="163"/>
      <c r="Q215" s="163"/>
      <c r="R215" s="163"/>
      <c r="S215" s="163"/>
      <c r="T215" s="163"/>
      <c r="U215" s="163"/>
      <c r="V215" s="163"/>
      <c r="W215" s="163"/>
      <c r="X215" s="163"/>
      <c r="Y215" s="163"/>
      <c r="Z215" s="163"/>
      <c r="AA215" s="163"/>
      <c r="AB215" s="163"/>
      <c r="AC215" s="163"/>
      <c r="AD215" s="163"/>
    </row>
    <row r="216" spans="2:30" ht="14.25">
      <c r="B216" s="162"/>
      <c r="C216" s="162"/>
      <c r="D216" s="162"/>
      <c r="E216" s="162"/>
      <c r="F216" s="162"/>
      <c r="G216" s="162"/>
      <c r="H216" s="162"/>
      <c r="I216" s="162"/>
      <c r="J216" s="162"/>
      <c r="K216" s="162"/>
      <c r="L216" s="162"/>
      <c r="M216" s="162"/>
      <c r="N216" s="162"/>
      <c r="O216" s="162"/>
      <c r="P216" s="163"/>
      <c r="Q216" s="163"/>
      <c r="R216" s="163"/>
      <c r="S216" s="163"/>
      <c r="T216" s="163"/>
      <c r="U216" s="163"/>
      <c r="V216" s="163"/>
      <c r="W216" s="163"/>
      <c r="X216" s="163"/>
      <c r="Y216" s="163"/>
      <c r="Z216" s="163"/>
      <c r="AA216" s="163"/>
      <c r="AB216" s="163"/>
      <c r="AC216" s="163"/>
      <c r="AD216" s="163"/>
    </row>
    <row r="217" spans="2:30" ht="14.25">
      <c r="B217" s="162"/>
      <c r="C217" s="162"/>
      <c r="D217" s="162"/>
      <c r="E217" s="162"/>
      <c r="F217" s="162"/>
      <c r="G217" s="162"/>
      <c r="H217" s="162"/>
      <c r="I217" s="162"/>
      <c r="J217" s="162"/>
      <c r="K217" s="162"/>
      <c r="L217" s="162"/>
      <c r="M217" s="162"/>
      <c r="N217" s="162"/>
      <c r="O217" s="162"/>
      <c r="P217" s="163"/>
      <c r="Q217" s="163"/>
      <c r="R217" s="163"/>
      <c r="S217" s="163"/>
      <c r="T217" s="163"/>
      <c r="U217" s="163"/>
      <c r="V217" s="163"/>
      <c r="W217" s="163"/>
      <c r="X217" s="163"/>
      <c r="Y217" s="163"/>
      <c r="Z217" s="163"/>
      <c r="AA217" s="163"/>
      <c r="AB217" s="163"/>
      <c r="AC217" s="163"/>
      <c r="AD217" s="163"/>
    </row>
    <row r="218" spans="2:30" ht="14.25">
      <c r="B218" s="162"/>
      <c r="C218" s="162"/>
      <c r="D218" s="162"/>
      <c r="E218" s="162"/>
      <c r="F218" s="162"/>
      <c r="G218" s="162"/>
      <c r="H218" s="162"/>
      <c r="I218" s="162"/>
      <c r="J218" s="162"/>
      <c r="K218" s="162"/>
      <c r="L218" s="162"/>
      <c r="M218" s="162"/>
      <c r="N218" s="162"/>
      <c r="O218" s="162"/>
      <c r="P218" s="163"/>
      <c r="Q218" s="163"/>
      <c r="R218" s="163"/>
      <c r="S218" s="163"/>
      <c r="T218" s="163"/>
      <c r="U218" s="163"/>
      <c r="V218" s="163"/>
      <c r="W218" s="163"/>
      <c r="X218" s="163"/>
      <c r="Y218" s="163"/>
      <c r="Z218" s="163"/>
      <c r="AA218" s="163"/>
      <c r="AB218" s="163"/>
      <c r="AC218" s="163"/>
      <c r="AD218" s="163"/>
    </row>
    <row r="219" spans="2:30" ht="14.25">
      <c r="B219" s="162"/>
      <c r="C219" s="162"/>
      <c r="D219" s="162"/>
      <c r="E219" s="162"/>
      <c r="F219" s="162"/>
      <c r="G219" s="162"/>
      <c r="H219" s="162"/>
      <c r="I219" s="162"/>
      <c r="J219" s="162"/>
      <c r="K219" s="162"/>
      <c r="L219" s="162"/>
      <c r="M219" s="162"/>
      <c r="N219" s="162"/>
      <c r="O219" s="162"/>
      <c r="P219" s="163"/>
      <c r="Q219" s="163"/>
      <c r="R219" s="163"/>
      <c r="S219" s="163"/>
      <c r="T219" s="163"/>
      <c r="U219" s="163"/>
      <c r="V219" s="163"/>
      <c r="W219" s="163"/>
      <c r="X219" s="163"/>
      <c r="Y219" s="163"/>
      <c r="Z219" s="163"/>
      <c r="AA219" s="163"/>
      <c r="AB219" s="163"/>
      <c r="AC219" s="163"/>
      <c r="AD219" s="163"/>
    </row>
    <row r="220" spans="2:30" ht="14.25">
      <c r="B220" s="162"/>
      <c r="C220" s="162"/>
      <c r="D220" s="162"/>
      <c r="E220" s="162"/>
      <c r="F220" s="162"/>
      <c r="G220" s="162"/>
      <c r="H220" s="162"/>
      <c r="I220" s="162"/>
      <c r="J220" s="162"/>
      <c r="K220" s="162"/>
      <c r="L220" s="162"/>
      <c r="M220" s="162"/>
      <c r="N220" s="162"/>
      <c r="O220" s="162"/>
      <c r="P220" s="163"/>
      <c r="Q220" s="163"/>
      <c r="R220" s="163"/>
      <c r="S220" s="163"/>
      <c r="T220" s="163"/>
      <c r="U220" s="163"/>
      <c r="V220" s="163"/>
      <c r="W220" s="163"/>
      <c r="X220" s="163"/>
      <c r="Y220" s="163"/>
      <c r="Z220" s="163"/>
      <c r="AA220" s="163"/>
      <c r="AB220" s="163"/>
      <c r="AC220" s="163"/>
      <c r="AD220" s="163"/>
    </row>
    <row r="221" spans="2:30" ht="14.25">
      <c r="B221" s="162"/>
      <c r="C221" s="162"/>
      <c r="D221" s="162"/>
      <c r="E221" s="162"/>
      <c r="F221" s="162"/>
      <c r="G221" s="162"/>
      <c r="H221" s="162"/>
      <c r="I221" s="162"/>
      <c r="J221" s="162"/>
      <c r="K221" s="162"/>
      <c r="L221" s="162"/>
      <c r="M221" s="162"/>
      <c r="N221" s="162"/>
      <c r="O221" s="162"/>
      <c r="P221" s="163"/>
      <c r="Q221" s="163"/>
      <c r="R221" s="163"/>
      <c r="S221" s="163"/>
      <c r="T221" s="163"/>
      <c r="U221" s="163"/>
      <c r="V221" s="163"/>
      <c r="W221" s="163"/>
      <c r="X221" s="163"/>
      <c r="Y221" s="163"/>
      <c r="Z221" s="163"/>
      <c r="AA221" s="163"/>
      <c r="AB221" s="163"/>
      <c r="AC221" s="163"/>
      <c r="AD221" s="163"/>
    </row>
    <row r="222" spans="2:30" ht="14.25">
      <c r="B222" s="162"/>
      <c r="C222" s="162"/>
      <c r="D222" s="162"/>
      <c r="E222" s="162"/>
      <c r="F222" s="162"/>
      <c r="G222" s="162"/>
      <c r="H222" s="162"/>
      <c r="I222" s="162"/>
      <c r="J222" s="162"/>
      <c r="K222" s="162"/>
      <c r="L222" s="162"/>
      <c r="M222" s="162"/>
      <c r="N222" s="162"/>
      <c r="O222" s="162"/>
      <c r="P222" s="163"/>
      <c r="Q222" s="163"/>
      <c r="R222" s="163"/>
      <c r="S222" s="163"/>
      <c r="T222" s="163"/>
      <c r="U222" s="163"/>
      <c r="V222" s="163"/>
      <c r="W222" s="163"/>
      <c r="X222" s="163"/>
      <c r="Y222" s="163"/>
      <c r="Z222" s="163"/>
      <c r="AA222" s="163"/>
      <c r="AB222" s="163"/>
      <c r="AC222" s="163"/>
      <c r="AD222" s="163"/>
    </row>
    <row r="223" spans="2:30" ht="14.25">
      <c r="B223" s="162"/>
      <c r="C223" s="162"/>
      <c r="D223" s="162"/>
      <c r="E223" s="162"/>
      <c r="F223" s="162"/>
      <c r="G223" s="162"/>
      <c r="H223" s="162"/>
      <c r="I223" s="162"/>
      <c r="J223" s="162"/>
      <c r="K223" s="162"/>
      <c r="L223" s="162"/>
      <c r="M223" s="162"/>
      <c r="N223" s="162"/>
      <c r="O223" s="162"/>
      <c r="P223" s="163"/>
      <c r="Q223" s="163"/>
      <c r="R223" s="163"/>
      <c r="S223" s="163"/>
      <c r="T223" s="163"/>
      <c r="U223" s="163"/>
      <c r="V223" s="163"/>
      <c r="W223" s="163"/>
      <c r="X223" s="163"/>
      <c r="Y223" s="163"/>
      <c r="Z223" s="163"/>
      <c r="AA223" s="163"/>
      <c r="AB223" s="163"/>
      <c r="AC223" s="163"/>
      <c r="AD223" s="163"/>
    </row>
    <row r="224" spans="2:30" ht="14.25">
      <c r="B224" s="162"/>
      <c r="C224" s="162"/>
      <c r="D224" s="162"/>
      <c r="E224" s="162"/>
      <c r="F224" s="162"/>
      <c r="G224" s="162"/>
      <c r="H224" s="162"/>
      <c r="I224" s="162"/>
      <c r="J224" s="162"/>
      <c r="K224" s="162"/>
      <c r="L224" s="162"/>
      <c r="M224" s="162"/>
      <c r="N224" s="162"/>
      <c r="O224" s="162"/>
      <c r="P224" s="163"/>
      <c r="Q224" s="163"/>
      <c r="R224" s="163"/>
      <c r="S224" s="163"/>
      <c r="T224" s="163"/>
      <c r="U224" s="163"/>
      <c r="V224" s="163"/>
      <c r="W224" s="163"/>
      <c r="X224" s="163"/>
      <c r="Y224" s="163"/>
      <c r="Z224" s="163"/>
      <c r="AA224" s="163"/>
      <c r="AB224" s="163"/>
      <c r="AC224" s="163"/>
      <c r="AD224" s="163"/>
    </row>
    <row r="225" spans="2:30" ht="14.25">
      <c r="B225" s="162"/>
      <c r="C225" s="162"/>
      <c r="D225" s="162"/>
      <c r="E225" s="162"/>
      <c r="F225" s="162"/>
      <c r="G225" s="162"/>
      <c r="H225" s="162"/>
      <c r="I225" s="162"/>
      <c r="J225" s="162"/>
      <c r="K225" s="162"/>
      <c r="L225" s="162"/>
      <c r="M225" s="162"/>
      <c r="N225" s="162"/>
      <c r="O225" s="162"/>
      <c r="P225" s="163"/>
      <c r="Q225" s="163"/>
      <c r="R225" s="163"/>
      <c r="S225" s="163"/>
      <c r="T225" s="163"/>
      <c r="U225" s="163"/>
      <c r="V225" s="163"/>
      <c r="W225" s="163"/>
      <c r="X225" s="163"/>
      <c r="Y225" s="163"/>
      <c r="Z225" s="163"/>
      <c r="AA225" s="163"/>
      <c r="AB225" s="163"/>
      <c r="AC225" s="163"/>
      <c r="AD225" s="163"/>
    </row>
    <row r="226" spans="2:30" ht="14.25">
      <c r="B226" s="162"/>
      <c r="C226" s="162"/>
      <c r="D226" s="162"/>
      <c r="E226" s="162"/>
      <c r="F226" s="162"/>
      <c r="G226" s="162"/>
      <c r="H226" s="162"/>
      <c r="I226" s="162"/>
      <c r="J226" s="162"/>
      <c r="K226" s="162"/>
      <c r="L226" s="162"/>
      <c r="M226" s="162"/>
      <c r="N226" s="162"/>
      <c r="O226" s="162"/>
      <c r="P226" s="163"/>
      <c r="Q226" s="163"/>
      <c r="R226" s="163"/>
      <c r="S226" s="163"/>
      <c r="T226" s="163"/>
      <c r="U226" s="163"/>
      <c r="V226" s="163"/>
      <c r="W226" s="163"/>
      <c r="X226" s="163"/>
      <c r="Y226" s="163"/>
      <c r="Z226" s="163"/>
      <c r="AA226" s="163"/>
      <c r="AB226" s="163"/>
      <c r="AC226" s="163"/>
      <c r="AD226" s="163"/>
    </row>
    <row r="227" spans="2:30" ht="14.25">
      <c r="B227" s="162"/>
      <c r="C227" s="162"/>
      <c r="D227" s="162"/>
      <c r="E227" s="162"/>
      <c r="F227" s="162"/>
      <c r="G227" s="162"/>
      <c r="H227" s="162"/>
      <c r="I227" s="162"/>
      <c r="J227" s="162"/>
      <c r="K227" s="162"/>
      <c r="L227" s="162"/>
      <c r="M227" s="162"/>
      <c r="N227" s="162"/>
      <c r="O227" s="162"/>
      <c r="P227" s="163"/>
      <c r="Q227" s="163"/>
      <c r="R227" s="163"/>
      <c r="S227" s="163"/>
      <c r="T227" s="163"/>
      <c r="U227" s="163"/>
      <c r="V227" s="163"/>
      <c r="W227" s="163"/>
      <c r="X227" s="163"/>
      <c r="Y227" s="163"/>
      <c r="Z227" s="163"/>
      <c r="AA227" s="163"/>
      <c r="AB227" s="163"/>
      <c r="AC227" s="163"/>
      <c r="AD227" s="163"/>
    </row>
    <row r="228" spans="2:30" ht="14.25">
      <c r="B228" s="162"/>
      <c r="C228" s="162"/>
      <c r="D228" s="162"/>
      <c r="E228" s="162"/>
      <c r="F228" s="162"/>
      <c r="G228" s="162"/>
      <c r="H228" s="162"/>
      <c r="I228" s="162"/>
      <c r="J228" s="162"/>
      <c r="K228" s="162"/>
      <c r="L228" s="162"/>
      <c r="M228" s="162"/>
      <c r="N228" s="162"/>
      <c r="O228" s="162"/>
      <c r="P228" s="163"/>
      <c r="Q228" s="163"/>
      <c r="R228" s="163"/>
      <c r="S228" s="163"/>
      <c r="T228" s="163"/>
      <c r="U228" s="163"/>
      <c r="V228" s="163"/>
      <c r="W228" s="163"/>
      <c r="X228" s="163"/>
      <c r="Y228" s="163"/>
      <c r="Z228" s="163"/>
      <c r="AA228" s="163"/>
      <c r="AB228" s="163"/>
      <c r="AC228" s="163"/>
      <c r="AD228" s="163"/>
    </row>
    <row r="229" spans="2:30" ht="14.25">
      <c r="B229" s="162"/>
      <c r="C229" s="162"/>
      <c r="D229" s="162"/>
      <c r="E229" s="162"/>
      <c r="F229" s="162"/>
      <c r="G229" s="162"/>
      <c r="H229" s="162"/>
      <c r="I229" s="162"/>
      <c r="J229" s="162"/>
      <c r="K229" s="162"/>
      <c r="L229" s="162"/>
      <c r="M229" s="162"/>
      <c r="N229" s="162"/>
      <c r="O229" s="162"/>
      <c r="P229" s="163"/>
      <c r="Q229" s="163"/>
      <c r="R229" s="163"/>
      <c r="S229" s="163"/>
      <c r="T229" s="163"/>
      <c r="U229" s="163"/>
      <c r="V229" s="163"/>
      <c r="W229" s="163"/>
      <c r="X229" s="163"/>
      <c r="Y229" s="163"/>
      <c r="Z229" s="163"/>
      <c r="AA229" s="163"/>
      <c r="AB229" s="163"/>
      <c r="AC229" s="163"/>
      <c r="AD229" s="163"/>
    </row>
    <row r="230" spans="2:30" ht="14.25">
      <c r="B230" s="162"/>
      <c r="C230" s="162"/>
      <c r="D230" s="162"/>
      <c r="E230" s="162"/>
      <c r="F230" s="162"/>
      <c r="G230" s="162"/>
      <c r="H230" s="162"/>
      <c r="I230" s="162"/>
      <c r="J230" s="162"/>
      <c r="K230" s="162"/>
      <c r="L230" s="162"/>
      <c r="M230" s="162"/>
      <c r="N230" s="162"/>
      <c r="O230" s="162"/>
      <c r="P230" s="163"/>
      <c r="Q230" s="163"/>
      <c r="R230" s="163"/>
      <c r="S230" s="163"/>
      <c r="T230" s="163"/>
      <c r="U230" s="163"/>
      <c r="V230" s="163"/>
      <c r="W230" s="163"/>
      <c r="X230" s="163"/>
      <c r="Y230" s="163"/>
      <c r="Z230" s="163"/>
      <c r="AA230" s="163"/>
      <c r="AB230" s="163"/>
      <c r="AC230" s="163"/>
      <c r="AD230" s="163"/>
    </row>
    <row r="231" spans="2:30" ht="14.25">
      <c r="B231" s="162"/>
      <c r="C231" s="162"/>
      <c r="D231" s="162"/>
      <c r="E231" s="162"/>
      <c r="F231" s="162"/>
      <c r="G231" s="162"/>
      <c r="H231" s="162"/>
      <c r="I231" s="162"/>
      <c r="J231" s="162"/>
      <c r="K231" s="162"/>
      <c r="L231" s="162"/>
      <c r="M231" s="162"/>
      <c r="N231" s="162"/>
      <c r="O231" s="162"/>
      <c r="P231" s="163"/>
      <c r="Q231" s="163"/>
      <c r="R231" s="163"/>
      <c r="S231" s="163"/>
      <c r="T231" s="163"/>
      <c r="U231" s="163"/>
      <c r="V231" s="163"/>
      <c r="W231" s="163"/>
      <c r="X231" s="163"/>
      <c r="Y231" s="163"/>
      <c r="Z231" s="163"/>
      <c r="AA231" s="163"/>
      <c r="AB231" s="163"/>
      <c r="AC231" s="163"/>
      <c r="AD231" s="163"/>
    </row>
    <row r="232" spans="2:30" ht="14.25">
      <c r="B232" s="162"/>
      <c r="C232" s="162"/>
      <c r="D232" s="162"/>
      <c r="E232" s="162"/>
      <c r="F232" s="162"/>
      <c r="G232" s="162"/>
      <c r="H232" s="162"/>
      <c r="I232" s="162"/>
      <c r="J232" s="162"/>
      <c r="K232" s="162"/>
      <c r="L232" s="162"/>
      <c r="M232" s="162"/>
      <c r="N232" s="162"/>
      <c r="O232" s="162"/>
      <c r="P232" s="163"/>
      <c r="Q232" s="163"/>
      <c r="R232" s="163"/>
      <c r="S232" s="163"/>
      <c r="T232" s="163"/>
      <c r="U232" s="163"/>
      <c r="V232" s="163"/>
      <c r="W232" s="163"/>
      <c r="X232" s="163"/>
      <c r="Y232" s="163"/>
      <c r="Z232" s="163"/>
      <c r="AA232" s="163"/>
      <c r="AB232" s="163"/>
      <c r="AC232" s="163"/>
      <c r="AD232" s="163"/>
    </row>
    <row r="233" spans="2:30" ht="14.25">
      <c r="B233" s="162"/>
      <c r="C233" s="162"/>
      <c r="D233" s="162"/>
      <c r="E233" s="162"/>
      <c r="F233" s="162"/>
      <c r="G233" s="162"/>
      <c r="H233" s="162"/>
      <c r="I233" s="162"/>
      <c r="J233" s="162"/>
      <c r="K233" s="162"/>
      <c r="L233" s="162"/>
      <c r="M233" s="162"/>
      <c r="N233" s="162"/>
      <c r="O233" s="162"/>
      <c r="P233" s="163"/>
      <c r="Q233" s="163"/>
      <c r="R233" s="163"/>
      <c r="S233" s="163"/>
      <c r="T233" s="163"/>
      <c r="U233" s="163"/>
      <c r="V233" s="163"/>
      <c r="W233" s="163"/>
      <c r="X233" s="163"/>
      <c r="Y233" s="163"/>
      <c r="Z233" s="163"/>
      <c r="AA233" s="163"/>
      <c r="AB233" s="163"/>
      <c r="AC233" s="163"/>
      <c r="AD233" s="163"/>
    </row>
    <row r="234" spans="2:30" ht="14.25">
      <c r="B234" s="162"/>
      <c r="C234" s="162"/>
      <c r="D234" s="162"/>
      <c r="E234" s="162"/>
      <c r="F234" s="162"/>
      <c r="G234" s="162"/>
      <c r="H234" s="162"/>
      <c r="I234" s="162"/>
      <c r="J234" s="162"/>
      <c r="K234" s="162"/>
      <c r="L234" s="162"/>
      <c r="M234" s="162"/>
      <c r="N234" s="162"/>
      <c r="O234" s="162"/>
      <c r="P234" s="163"/>
      <c r="Q234" s="163"/>
      <c r="R234" s="163"/>
      <c r="S234" s="163"/>
      <c r="T234" s="163"/>
      <c r="U234" s="163"/>
      <c r="V234" s="163"/>
      <c r="W234" s="163"/>
      <c r="X234" s="163"/>
      <c r="Y234" s="163"/>
      <c r="Z234" s="163"/>
      <c r="AA234" s="163"/>
      <c r="AB234" s="163"/>
      <c r="AC234" s="163"/>
      <c r="AD234" s="163"/>
    </row>
    <row r="235" spans="2:30" ht="14.25">
      <c r="B235" s="162"/>
      <c r="C235" s="162"/>
      <c r="D235" s="162"/>
      <c r="E235" s="162"/>
      <c r="F235" s="162"/>
      <c r="G235" s="162"/>
      <c r="H235" s="162"/>
      <c r="I235" s="162"/>
      <c r="J235" s="162"/>
      <c r="K235" s="162"/>
      <c r="L235" s="162"/>
      <c r="M235" s="162"/>
      <c r="N235" s="162"/>
      <c r="O235" s="162"/>
      <c r="P235" s="163"/>
      <c r="Q235" s="163"/>
      <c r="R235" s="163"/>
      <c r="S235" s="163"/>
      <c r="T235" s="163"/>
      <c r="U235" s="163"/>
      <c r="V235" s="163"/>
      <c r="W235" s="163"/>
      <c r="X235" s="163"/>
      <c r="Y235" s="163"/>
      <c r="Z235" s="163"/>
      <c r="AA235" s="163"/>
      <c r="AB235" s="163"/>
      <c r="AC235" s="163"/>
      <c r="AD235" s="163"/>
    </row>
    <row r="236" spans="2:30" ht="14.25">
      <c r="B236" s="162"/>
      <c r="C236" s="162"/>
      <c r="D236" s="162"/>
      <c r="E236" s="162"/>
      <c r="F236" s="162"/>
      <c r="G236" s="162"/>
      <c r="H236" s="162"/>
      <c r="I236" s="162"/>
      <c r="J236" s="162"/>
      <c r="K236" s="162"/>
      <c r="L236" s="162"/>
      <c r="M236" s="162"/>
      <c r="N236" s="162"/>
      <c r="O236" s="162"/>
      <c r="P236" s="163"/>
      <c r="Q236" s="163"/>
      <c r="R236" s="163"/>
      <c r="S236" s="163"/>
      <c r="T236" s="163"/>
      <c r="U236" s="163"/>
      <c r="V236" s="163"/>
      <c r="W236" s="163"/>
      <c r="X236" s="163"/>
      <c r="Y236" s="163"/>
      <c r="Z236" s="163"/>
      <c r="AA236" s="163"/>
      <c r="AB236" s="163"/>
      <c r="AC236" s="163"/>
      <c r="AD236" s="163"/>
    </row>
    <row r="237" spans="2:30" ht="14.25">
      <c r="B237" s="162"/>
      <c r="C237" s="162"/>
      <c r="D237" s="162"/>
      <c r="E237" s="162"/>
      <c r="F237" s="162"/>
      <c r="G237" s="162"/>
      <c r="H237" s="162"/>
      <c r="I237" s="162"/>
      <c r="J237" s="162"/>
      <c r="K237" s="162"/>
      <c r="L237" s="162"/>
      <c r="M237" s="162"/>
      <c r="N237" s="162"/>
      <c r="O237" s="162"/>
      <c r="P237" s="163"/>
      <c r="Q237" s="163"/>
      <c r="R237" s="163"/>
      <c r="S237" s="163"/>
      <c r="T237" s="163"/>
      <c r="U237" s="163"/>
      <c r="V237" s="163"/>
      <c r="W237" s="163"/>
      <c r="X237" s="163"/>
      <c r="Y237" s="163"/>
      <c r="Z237" s="163"/>
      <c r="AA237" s="163"/>
      <c r="AB237" s="163"/>
      <c r="AC237" s="163"/>
      <c r="AD237" s="163"/>
    </row>
    <row r="238" spans="2:30" ht="14.25">
      <c r="B238" s="162"/>
      <c r="C238" s="162"/>
      <c r="D238" s="162"/>
      <c r="E238" s="162"/>
      <c r="F238" s="162"/>
      <c r="G238" s="162"/>
      <c r="H238" s="162"/>
      <c r="I238" s="162"/>
      <c r="J238" s="162"/>
      <c r="K238" s="162"/>
      <c r="L238" s="162"/>
      <c r="M238" s="162"/>
      <c r="N238" s="162"/>
      <c r="O238" s="162"/>
      <c r="P238" s="163"/>
      <c r="Q238" s="163"/>
      <c r="R238" s="163"/>
      <c r="S238" s="163"/>
      <c r="T238" s="163"/>
      <c r="U238" s="163"/>
      <c r="V238" s="163"/>
      <c r="W238" s="163"/>
      <c r="X238" s="163"/>
      <c r="Y238" s="163"/>
      <c r="Z238" s="163"/>
      <c r="AA238" s="163"/>
      <c r="AB238" s="163"/>
      <c r="AC238" s="163"/>
      <c r="AD238" s="163"/>
    </row>
    <row r="239" spans="2:30" ht="14.25">
      <c r="B239" s="162"/>
      <c r="C239" s="162"/>
      <c r="D239" s="162"/>
      <c r="E239" s="162"/>
      <c r="F239" s="162"/>
      <c r="G239" s="162"/>
      <c r="H239" s="162"/>
      <c r="I239" s="162"/>
      <c r="J239" s="162"/>
      <c r="K239" s="162"/>
      <c r="L239" s="162"/>
      <c r="M239" s="162"/>
      <c r="N239" s="162"/>
      <c r="O239" s="162"/>
      <c r="P239" s="163"/>
      <c r="Q239" s="163"/>
      <c r="R239" s="163"/>
      <c r="S239" s="163"/>
      <c r="T239" s="163"/>
      <c r="U239" s="163"/>
      <c r="V239" s="163"/>
      <c r="W239" s="163"/>
      <c r="X239" s="163"/>
      <c r="Y239" s="163"/>
      <c r="Z239" s="163"/>
      <c r="AA239" s="163"/>
      <c r="AB239" s="163"/>
      <c r="AC239" s="163"/>
      <c r="AD239" s="163"/>
    </row>
    <row r="240" spans="2:30" ht="14.25">
      <c r="B240" s="162"/>
      <c r="C240" s="162"/>
      <c r="D240" s="162"/>
      <c r="E240" s="162"/>
      <c r="F240" s="162"/>
      <c r="G240" s="162"/>
      <c r="H240" s="162"/>
      <c r="I240" s="162"/>
      <c r="J240" s="162"/>
      <c r="K240" s="162"/>
      <c r="L240" s="162"/>
      <c r="M240" s="162"/>
      <c r="N240" s="162"/>
      <c r="O240" s="162"/>
      <c r="P240" s="163"/>
      <c r="Q240" s="163"/>
      <c r="R240" s="163"/>
      <c r="S240" s="163"/>
      <c r="T240" s="163"/>
      <c r="U240" s="163"/>
      <c r="V240" s="163"/>
      <c r="W240" s="163"/>
      <c r="X240" s="163"/>
      <c r="Y240" s="163"/>
      <c r="Z240" s="163"/>
      <c r="AA240" s="163"/>
      <c r="AB240" s="163"/>
      <c r="AC240" s="163"/>
      <c r="AD240" s="163"/>
    </row>
    <row r="241" spans="2:30" ht="14.25">
      <c r="B241" s="162"/>
      <c r="C241" s="162"/>
      <c r="D241" s="162"/>
      <c r="E241" s="162"/>
      <c r="F241" s="162"/>
      <c r="G241" s="162"/>
      <c r="H241" s="162"/>
      <c r="I241" s="162"/>
      <c r="J241" s="162"/>
      <c r="K241" s="162"/>
      <c r="L241" s="162"/>
      <c r="M241" s="162"/>
      <c r="N241" s="162"/>
      <c r="O241" s="162"/>
      <c r="P241" s="163"/>
      <c r="Q241" s="163"/>
      <c r="R241" s="163"/>
      <c r="S241" s="163"/>
      <c r="T241" s="163"/>
      <c r="U241" s="163"/>
      <c r="V241" s="163"/>
      <c r="W241" s="163"/>
      <c r="X241" s="163"/>
      <c r="Y241" s="163"/>
      <c r="Z241" s="163"/>
      <c r="AA241" s="163"/>
      <c r="AB241" s="163"/>
      <c r="AC241" s="163"/>
      <c r="AD241" s="163"/>
    </row>
    <row r="242" spans="2:30" ht="14.25">
      <c r="B242" s="162"/>
      <c r="C242" s="162"/>
      <c r="D242" s="162"/>
      <c r="E242" s="162"/>
      <c r="F242" s="162"/>
      <c r="G242" s="162"/>
      <c r="H242" s="162"/>
      <c r="I242" s="162"/>
      <c r="J242" s="162"/>
      <c r="K242" s="162"/>
      <c r="L242" s="162"/>
      <c r="M242" s="162"/>
      <c r="N242" s="162"/>
      <c r="O242" s="162"/>
      <c r="P242" s="163"/>
      <c r="Q242" s="163"/>
      <c r="R242" s="163"/>
      <c r="S242" s="163"/>
      <c r="T242" s="163"/>
      <c r="U242" s="163"/>
      <c r="V242" s="163"/>
      <c r="W242" s="163"/>
      <c r="X242" s="163"/>
      <c r="Y242" s="163"/>
      <c r="Z242" s="163"/>
      <c r="AA242" s="163"/>
      <c r="AB242" s="163"/>
      <c r="AC242" s="163"/>
      <c r="AD242" s="163"/>
    </row>
    <row r="243" spans="2:30" ht="14.25">
      <c r="B243" s="162"/>
      <c r="C243" s="162"/>
      <c r="D243" s="162"/>
      <c r="E243" s="162"/>
      <c r="F243" s="162"/>
      <c r="G243" s="162"/>
      <c r="H243" s="162"/>
      <c r="I243" s="162"/>
      <c r="J243" s="162"/>
      <c r="K243" s="162"/>
      <c r="L243" s="162"/>
      <c r="M243" s="162"/>
      <c r="N243" s="162"/>
      <c r="O243" s="162"/>
      <c r="P243" s="163"/>
      <c r="Q243" s="163"/>
      <c r="R243" s="163"/>
      <c r="S243" s="163"/>
      <c r="T243" s="163"/>
      <c r="U243" s="163"/>
      <c r="V243" s="163"/>
      <c r="W243" s="163"/>
      <c r="X243" s="163"/>
      <c r="Y243" s="163"/>
      <c r="Z243" s="163"/>
      <c r="AA243" s="163"/>
      <c r="AB243" s="163"/>
      <c r="AC243" s="163"/>
      <c r="AD243" s="163"/>
    </row>
    <row r="244" spans="2:30">
      <c r="P244" s="95"/>
      <c r="Q244" s="95"/>
      <c r="R244" s="95"/>
      <c r="S244" s="95"/>
      <c r="T244" s="95"/>
      <c r="U244" s="95"/>
      <c r="V244" s="95"/>
      <c r="W244" s="95"/>
      <c r="X244" s="95"/>
      <c r="Y244" s="95"/>
      <c r="Z244" s="95"/>
      <c r="AA244" s="95"/>
      <c r="AB244" s="95"/>
      <c r="AC244" s="95"/>
      <c r="AD244" s="95"/>
    </row>
    <row r="245" spans="2:30">
      <c r="P245" s="95"/>
      <c r="Q245" s="95"/>
      <c r="R245" s="95"/>
      <c r="S245" s="95"/>
      <c r="T245" s="95"/>
      <c r="U245" s="95"/>
      <c r="V245" s="95"/>
      <c r="W245" s="95"/>
      <c r="X245" s="95"/>
      <c r="Y245" s="95"/>
      <c r="Z245" s="95"/>
      <c r="AA245" s="95"/>
      <c r="AB245" s="95"/>
      <c r="AC245" s="95"/>
      <c r="AD245" s="95"/>
    </row>
    <row r="246" spans="2:30">
      <c r="P246" s="95"/>
      <c r="Q246" s="95"/>
      <c r="R246" s="95"/>
      <c r="S246" s="95"/>
      <c r="T246" s="95"/>
      <c r="U246" s="95"/>
      <c r="V246" s="95"/>
      <c r="W246" s="95"/>
      <c r="X246" s="95"/>
      <c r="Y246" s="95"/>
      <c r="Z246" s="95"/>
      <c r="AA246" s="95"/>
      <c r="AB246" s="95"/>
      <c r="AC246" s="95"/>
      <c r="AD246" s="95"/>
    </row>
    <row r="247" spans="2:30">
      <c r="P247" s="95"/>
      <c r="Q247" s="95"/>
      <c r="R247" s="95"/>
      <c r="S247" s="95"/>
      <c r="T247" s="95"/>
      <c r="U247" s="95"/>
      <c r="V247" s="95"/>
      <c r="W247" s="95"/>
      <c r="X247" s="95"/>
      <c r="Y247" s="95"/>
      <c r="Z247" s="95"/>
      <c r="AA247" s="95"/>
      <c r="AB247" s="95"/>
      <c r="AC247" s="95"/>
      <c r="AD247" s="95"/>
    </row>
    <row r="248" spans="2:30">
      <c r="P248" s="95"/>
      <c r="Q248" s="95"/>
      <c r="R248" s="95"/>
      <c r="S248" s="95"/>
      <c r="T248" s="95"/>
      <c r="U248" s="95"/>
      <c r="V248" s="95"/>
      <c r="W248" s="95"/>
      <c r="X248" s="95"/>
      <c r="Y248" s="95"/>
      <c r="Z248" s="95"/>
      <c r="AA248" s="95"/>
      <c r="AB248" s="95"/>
      <c r="AC248" s="95"/>
      <c r="AD248" s="95"/>
    </row>
    <row r="249" spans="2:30">
      <c r="P249" s="95"/>
      <c r="Q249" s="95"/>
      <c r="R249" s="95"/>
      <c r="S249" s="95"/>
      <c r="T249" s="95"/>
      <c r="U249" s="95"/>
      <c r="V249" s="95"/>
      <c r="W249" s="95"/>
      <c r="X249" s="95"/>
      <c r="Y249" s="95"/>
      <c r="Z249" s="95"/>
      <c r="AA249" s="95"/>
      <c r="AB249" s="95"/>
      <c r="AC249" s="95"/>
      <c r="AD249" s="95"/>
    </row>
    <row r="250" spans="2:30">
      <c r="P250" s="95"/>
      <c r="Q250" s="95"/>
      <c r="R250" s="95"/>
      <c r="S250" s="95"/>
      <c r="T250" s="95"/>
      <c r="U250" s="95"/>
      <c r="V250" s="95"/>
      <c r="W250" s="95"/>
      <c r="X250" s="95"/>
      <c r="Y250" s="95"/>
      <c r="Z250" s="95"/>
      <c r="AA250" s="95"/>
      <c r="AB250" s="95"/>
      <c r="AC250" s="95"/>
      <c r="AD250" s="95"/>
    </row>
    <row r="251" spans="2:30">
      <c r="P251" s="95"/>
      <c r="Q251" s="95"/>
      <c r="R251" s="95"/>
      <c r="S251" s="95"/>
      <c r="T251" s="95"/>
      <c r="U251" s="95"/>
      <c r="V251" s="95"/>
      <c r="W251" s="95"/>
      <c r="X251" s="95"/>
      <c r="Y251" s="95"/>
      <c r="Z251" s="95"/>
      <c r="AA251" s="95"/>
      <c r="AB251" s="95"/>
      <c r="AC251" s="95"/>
      <c r="AD251" s="95"/>
    </row>
    <row r="252" spans="2:30">
      <c r="P252" s="95"/>
      <c r="Q252" s="95"/>
      <c r="R252" s="95"/>
      <c r="S252" s="95"/>
      <c r="T252" s="95"/>
      <c r="U252" s="95"/>
      <c r="V252" s="95"/>
      <c r="W252" s="95"/>
      <c r="X252" s="95"/>
      <c r="Y252" s="95"/>
      <c r="Z252" s="95"/>
      <c r="AA252" s="95"/>
      <c r="AB252" s="95"/>
      <c r="AC252" s="95"/>
      <c r="AD252" s="95"/>
    </row>
    <row r="253" spans="2:30">
      <c r="P253" s="95"/>
      <c r="Q253" s="95"/>
      <c r="R253" s="95"/>
      <c r="S253" s="95"/>
      <c r="T253" s="95"/>
      <c r="U253" s="95"/>
      <c r="V253" s="95"/>
      <c r="W253" s="95"/>
      <c r="X253" s="95"/>
      <c r="Y253" s="95"/>
      <c r="Z253" s="95"/>
      <c r="AA253" s="95"/>
      <c r="AB253" s="95"/>
      <c r="AC253" s="95"/>
      <c r="AD253" s="95"/>
    </row>
    <row r="254" spans="2:30">
      <c r="P254" s="95"/>
      <c r="Q254" s="95"/>
      <c r="R254" s="95"/>
      <c r="S254" s="95"/>
      <c r="T254" s="95"/>
      <c r="U254" s="95"/>
      <c r="V254" s="95"/>
      <c r="W254" s="95"/>
      <c r="X254" s="95"/>
      <c r="Y254" s="95"/>
      <c r="Z254" s="95"/>
      <c r="AA254" s="95"/>
      <c r="AB254" s="95"/>
      <c r="AC254" s="95"/>
      <c r="AD254" s="95"/>
    </row>
    <row r="255" spans="2:30">
      <c r="P255" s="95"/>
      <c r="Q255" s="95"/>
      <c r="R255" s="95"/>
      <c r="S255" s="95"/>
      <c r="T255" s="95"/>
      <c r="U255" s="95"/>
      <c r="V255" s="95"/>
      <c r="W255" s="95"/>
      <c r="X255" s="95"/>
      <c r="Y255" s="95"/>
      <c r="Z255" s="95"/>
      <c r="AA255" s="95"/>
      <c r="AB255" s="95"/>
      <c r="AC255" s="95"/>
      <c r="AD255" s="95"/>
    </row>
    <row r="256" spans="2:30">
      <c r="P256" s="95"/>
      <c r="Q256" s="95"/>
      <c r="R256" s="95"/>
      <c r="S256" s="95"/>
      <c r="T256" s="95"/>
      <c r="U256" s="95"/>
      <c r="V256" s="95"/>
      <c r="W256" s="95"/>
      <c r="X256" s="95"/>
      <c r="Y256" s="95"/>
      <c r="Z256" s="95"/>
      <c r="AA256" s="95"/>
      <c r="AB256" s="95"/>
      <c r="AC256" s="95"/>
      <c r="AD256" s="95"/>
    </row>
    <row r="257" spans="16:30">
      <c r="P257" s="95"/>
      <c r="Q257" s="95"/>
      <c r="R257" s="95"/>
      <c r="S257" s="95"/>
      <c r="T257" s="95"/>
      <c r="U257" s="95"/>
      <c r="V257" s="95"/>
      <c r="W257" s="95"/>
      <c r="X257" s="95"/>
      <c r="Y257" s="95"/>
      <c r="Z257" s="95"/>
      <c r="AA257" s="95"/>
      <c r="AB257" s="95"/>
      <c r="AC257" s="95"/>
      <c r="AD257" s="95"/>
    </row>
    <row r="258" spans="16:30">
      <c r="P258" s="95"/>
      <c r="Q258" s="95"/>
      <c r="R258" s="95"/>
      <c r="S258" s="95"/>
      <c r="T258" s="95"/>
      <c r="U258" s="95"/>
      <c r="V258" s="95"/>
      <c r="W258" s="95"/>
      <c r="X258" s="95"/>
      <c r="Y258" s="95"/>
      <c r="Z258" s="95"/>
      <c r="AA258" s="95"/>
      <c r="AB258" s="95"/>
      <c r="AC258" s="95"/>
      <c r="AD258" s="95"/>
    </row>
    <row r="259" spans="16:30">
      <c r="P259" s="95"/>
      <c r="Q259" s="95"/>
      <c r="R259" s="95"/>
      <c r="S259" s="95"/>
      <c r="T259" s="95"/>
      <c r="U259" s="95"/>
      <c r="V259" s="95"/>
      <c r="W259" s="95"/>
      <c r="X259" s="95"/>
      <c r="Y259" s="95"/>
      <c r="Z259" s="95"/>
      <c r="AA259" s="95"/>
      <c r="AB259" s="95"/>
      <c r="AC259" s="95"/>
      <c r="AD259" s="95"/>
    </row>
    <row r="260" spans="16:30">
      <c r="P260" s="95"/>
      <c r="Q260" s="95"/>
      <c r="R260" s="95"/>
      <c r="S260" s="95"/>
      <c r="T260" s="95"/>
      <c r="U260" s="95"/>
      <c r="V260" s="95"/>
      <c r="W260" s="95"/>
      <c r="X260" s="95"/>
      <c r="Y260" s="95"/>
      <c r="Z260" s="95"/>
      <c r="AA260" s="95"/>
      <c r="AB260" s="95"/>
      <c r="AC260" s="95"/>
      <c r="AD260" s="95"/>
    </row>
    <row r="261" spans="16:30">
      <c r="P261" s="95"/>
      <c r="Q261" s="95"/>
      <c r="R261" s="95"/>
      <c r="S261" s="95"/>
      <c r="T261" s="95"/>
      <c r="U261" s="95"/>
      <c r="V261" s="95"/>
      <c r="W261" s="95"/>
      <c r="X261" s="95"/>
      <c r="Y261" s="95"/>
      <c r="Z261" s="95"/>
      <c r="AA261" s="95"/>
      <c r="AB261" s="95"/>
      <c r="AC261" s="95"/>
      <c r="AD261" s="95"/>
    </row>
    <row r="262" spans="16:30">
      <c r="P262" s="95"/>
      <c r="Q262" s="95"/>
      <c r="R262" s="95"/>
      <c r="S262" s="95"/>
      <c r="T262" s="95"/>
      <c r="U262" s="95"/>
      <c r="V262" s="95"/>
      <c r="W262" s="95"/>
      <c r="X262" s="95"/>
      <c r="Y262" s="95"/>
      <c r="Z262" s="95"/>
      <c r="AA262" s="95"/>
      <c r="AB262" s="95"/>
      <c r="AC262" s="95"/>
      <c r="AD262" s="95"/>
    </row>
    <row r="263" spans="16:30">
      <c r="P263" s="95"/>
      <c r="Q263" s="95"/>
      <c r="R263" s="95"/>
      <c r="S263" s="95"/>
      <c r="T263" s="95"/>
      <c r="U263" s="95"/>
      <c r="V263" s="95"/>
      <c r="W263" s="95"/>
      <c r="X263" s="95"/>
      <c r="Y263" s="95"/>
      <c r="Z263" s="95"/>
      <c r="AA263" s="95"/>
      <c r="AB263" s="95"/>
      <c r="AC263" s="95"/>
      <c r="AD263" s="95"/>
    </row>
    <row r="264" spans="16:30">
      <c r="P264" s="95"/>
      <c r="Q264" s="95"/>
      <c r="R264" s="95"/>
      <c r="S264" s="95"/>
      <c r="T264" s="95"/>
      <c r="U264" s="95"/>
      <c r="V264" s="95"/>
      <c r="W264" s="95"/>
      <c r="X264" s="95"/>
      <c r="Y264" s="95"/>
      <c r="Z264" s="95"/>
      <c r="AA264" s="95"/>
      <c r="AB264" s="95"/>
      <c r="AC264" s="95"/>
      <c r="AD264" s="95"/>
    </row>
    <row r="265" spans="16:30">
      <c r="P265" s="95"/>
      <c r="Q265" s="95"/>
      <c r="R265" s="95"/>
      <c r="S265" s="95"/>
      <c r="T265" s="95"/>
      <c r="U265" s="95"/>
      <c r="V265" s="95"/>
      <c r="W265" s="95"/>
      <c r="X265" s="95"/>
      <c r="Y265" s="95"/>
      <c r="Z265" s="95"/>
      <c r="AA265" s="95"/>
      <c r="AB265" s="95"/>
      <c r="AC265" s="95"/>
      <c r="AD265" s="95"/>
    </row>
    <row r="266" spans="16:30">
      <c r="P266" s="95"/>
      <c r="Q266" s="95"/>
      <c r="R266" s="95"/>
      <c r="S266" s="95"/>
      <c r="T266" s="95"/>
      <c r="U266" s="95"/>
      <c r="V266" s="95"/>
      <c r="W266" s="95"/>
      <c r="X266" s="95"/>
      <c r="Y266" s="95"/>
      <c r="Z266" s="95"/>
      <c r="AA266" s="95"/>
      <c r="AB266" s="95"/>
      <c r="AC266" s="95"/>
      <c r="AD266" s="95"/>
    </row>
    <row r="267" spans="16:30">
      <c r="P267" s="95"/>
      <c r="Q267" s="95"/>
      <c r="R267" s="95"/>
      <c r="S267" s="95"/>
      <c r="T267" s="95"/>
      <c r="U267" s="95"/>
      <c r="V267" s="95"/>
      <c r="W267" s="95"/>
      <c r="X267" s="95"/>
      <c r="Y267" s="95"/>
      <c r="Z267" s="95"/>
      <c r="AA267" s="95"/>
      <c r="AB267" s="95"/>
      <c r="AC267" s="95"/>
      <c r="AD267" s="95"/>
    </row>
    <row r="268" spans="16:30">
      <c r="P268" s="95"/>
      <c r="Q268" s="95"/>
      <c r="R268" s="95"/>
      <c r="S268" s="95"/>
      <c r="T268" s="95"/>
      <c r="U268" s="95"/>
      <c r="V268" s="95"/>
      <c r="W268" s="95"/>
      <c r="X268" s="95"/>
      <c r="Y268" s="95"/>
      <c r="Z268" s="95"/>
      <c r="AA268" s="95"/>
      <c r="AB268" s="95"/>
      <c r="AC268" s="95"/>
      <c r="AD268" s="95"/>
    </row>
    <row r="269" spans="16:30">
      <c r="P269" s="95"/>
      <c r="Q269" s="95"/>
      <c r="R269" s="95"/>
      <c r="S269" s="95"/>
      <c r="T269" s="95"/>
      <c r="U269" s="95"/>
      <c r="V269" s="95"/>
      <c r="W269" s="95"/>
      <c r="X269" s="95"/>
      <c r="Y269" s="95"/>
      <c r="Z269" s="95"/>
      <c r="AA269" s="95"/>
      <c r="AB269" s="95"/>
      <c r="AC269" s="95"/>
      <c r="AD269" s="95"/>
    </row>
    <row r="270" spans="16:30">
      <c r="P270" s="95"/>
      <c r="Q270" s="95"/>
      <c r="R270" s="95"/>
      <c r="S270" s="95"/>
      <c r="T270" s="95"/>
      <c r="U270" s="95"/>
      <c r="V270" s="95"/>
      <c r="W270" s="95"/>
      <c r="X270" s="95"/>
      <c r="Y270" s="95"/>
      <c r="Z270" s="95"/>
      <c r="AA270" s="95"/>
      <c r="AB270" s="95"/>
      <c r="AC270" s="95"/>
      <c r="AD270" s="95"/>
    </row>
    <row r="271" spans="16:30">
      <c r="P271" s="95"/>
      <c r="Q271" s="95"/>
      <c r="R271" s="95"/>
      <c r="S271" s="95"/>
      <c r="T271" s="95"/>
      <c r="U271" s="95"/>
      <c r="V271" s="95"/>
      <c r="W271" s="95"/>
      <c r="X271" s="95"/>
      <c r="Y271" s="95"/>
      <c r="Z271" s="95"/>
      <c r="AA271" s="95"/>
      <c r="AB271" s="95"/>
      <c r="AC271" s="95"/>
      <c r="AD271" s="95"/>
    </row>
    <row r="272" spans="16:30">
      <c r="P272" s="95"/>
      <c r="Q272" s="95"/>
      <c r="R272" s="95"/>
      <c r="S272" s="95"/>
      <c r="T272" s="95"/>
      <c r="U272" s="95"/>
      <c r="V272" s="95"/>
      <c r="W272" s="95"/>
      <c r="X272" s="95"/>
      <c r="Y272" s="95"/>
      <c r="Z272" s="95"/>
      <c r="AA272" s="95"/>
      <c r="AB272" s="95"/>
      <c r="AC272" s="95"/>
      <c r="AD272" s="95"/>
    </row>
    <row r="273" spans="16:30">
      <c r="P273" s="95"/>
      <c r="Q273" s="95"/>
      <c r="R273" s="95"/>
      <c r="S273" s="95"/>
      <c r="T273" s="95"/>
      <c r="U273" s="95"/>
      <c r="V273" s="95"/>
      <c r="W273" s="95"/>
      <c r="X273" s="95"/>
      <c r="Y273" s="95"/>
      <c r="Z273" s="95"/>
      <c r="AA273" s="95"/>
      <c r="AB273" s="95"/>
      <c r="AC273" s="95"/>
      <c r="AD273" s="95"/>
    </row>
    <row r="274" spans="16:30">
      <c r="P274" s="95"/>
      <c r="Q274" s="95"/>
      <c r="R274" s="95"/>
      <c r="S274" s="95"/>
      <c r="T274" s="95"/>
      <c r="U274" s="95"/>
      <c r="V274" s="95"/>
      <c r="W274" s="95"/>
      <c r="X274" s="95"/>
      <c r="Y274" s="95"/>
      <c r="Z274" s="95"/>
      <c r="AA274" s="95"/>
      <c r="AB274" s="95"/>
      <c r="AC274" s="95"/>
      <c r="AD274" s="95"/>
    </row>
    <row r="275" spans="16:30">
      <c r="P275" s="95"/>
      <c r="Q275" s="95"/>
      <c r="R275" s="95"/>
      <c r="S275" s="95"/>
      <c r="T275" s="95"/>
      <c r="U275" s="95"/>
      <c r="V275" s="95"/>
      <c r="W275" s="95"/>
      <c r="X275" s="95"/>
      <c r="Y275" s="95"/>
      <c r="Z275" s="95"/>
      <c r="AA275" s="95"/>
      <c r="AB275" s="95"/>
      <c r="AC275" s="95"/>
      <c r="AD275" s="95"/>
    </row>
    <row r="276" spans="16:30">
      <c r="P276" s="95"/>
      <c r="Q276" s="95"/>
      <c r="R276" s="95"/>
      <c r="S276" s="95"/>
      <c r="T276" s="95"/>
      <c r="U276" s="95"/>
      <c r="V276" s="95"/>
      <c r="W276" s="95"/>
      <c r="X276" s="95"/>
      <c r="Y276" s="95"/>
      <c r="Z276" s="95"/>
      <c r="AA276" s="95"/>
      <c r="AB276" s="95"/>
      <c r="AC276" s="95"/>
      <c r="AD276" s="95"/>
    </row>
    <row r="277" spans="16:30">
      <c r="P277" s="95"/>
      <c r="Q277" s="95"/>
      <c r="R277" s="95"/>
      <c r="S277" s="95"/>
      <c r="T277" s="95"/>
      <c r="U277" s="95"/>
      <c r="V277" s="95"/>
      <c r="W277" s="95"/>
      <c r="X277" s="95"/>
      <c r="Y277" s="95"/>
      <c r="Z277" s="95"/>
      <c r="AA277" s="95"/>
      <c r="AB277" s="95"/>
      <c r="AC277" s="95"/>
      <c r="AD277" s="95"/>
    </row>
    <row r="278" spans="16:30">
      <c r="P278" s="95"/>
      <c r="Q278" s="95"/>
      <c r="R278" s="95"/>
      <c r="S278" s="95"/>
      <c r="T278" s="95"/>
      <c r="U278" s="95"/>
      <c r="V278" s="95"/>
      <c r="W278" s="95"/>
      <c r="X278" s="95"/>
      <c r="Y278" s="95"/>
      <c r="Z278" s="95"/>
      <c r="AA278" s="95"/>
      <c r="AB278" s="95"/>
      <c r="AC278" s="95"/>
      <c r="AD278" s="95"/>
    </row>
    <row r="279" spans="16:30">
      <c r="P279" s="95"/>
      <c r="Q279" s="95"/>
      <c r="R279" s="95"/>
      <c r="S279" s="95"/>
      <c r="T279" s="95"/>
      <c r="U279" s="95"/>
      <c r="V279" s="95"/>
      <c r="W279" s="95"/>
      <c r="X279" s="95"/>
      <c r="Y279" s="95"/>
      <c r="Z279" s="95"/>
      <c r="AA279" s="95"/>
      <c r="AB279" s="95"/>
      <c r="AC279" s="95"/>
      <c r="AD279" s="95"/>
    </row>
    <row r="280" spans="16:30">
      <c r="P280" s="95"/>
      <c r="Q280" s="95"/>
      <c r="R280" s="95"/>
      <c r="S280" s="95"/>
      <c r="T280" s="95"/>
      <c r="U280" s="95"/>
      <c r="V280" s="95"/>
      <c r="W280" s="95"/>
      <c r="X280" s="95"/>
      <c r="Y280" s="95"/>
      <c r="Z280" s="95"/>
      <c r="AA280" s="95"/>
      <c r="AB280" s="95"/>
      <c r="AC280" s="95"/>
      <c r="AD280" s="95"/>
    </row>
    <row r="281" spans="16:30">
      <c r="P281" s="95"/>
      <c r="Q281" s="95"/>
      <c r="R281" s="95"/>
      <c r="S281" s="95"/>
      <c r="T281" s="95"/>
      <c r="U281" s="95"/>
      <c r="V281" s="95"/>
      <c r="W281" s="95"/>
      <c r="X281" s="95"/>
      <c r="Y281" s="95"/>
      <c r="Z281" s="95"/>
      <c r="AA281" s="95"/>
      <c r="AB281" s="95"/>
      <c r="AC281" s="95"/>
      <c r="AD281" s="95"/>
    </row>
    <row r="282" spans="16:30">
      <c r="P282" s="95"/>
      <c r="Q282" s="95"/>
      <c r="R282" s="95"/>
      <c r="S282" s="95"/>
      <c r="T282" s="95"/>
      <c r="U282" s="95"/>
      <c r="V282" s="95"/>
      <c r="W282" s="95"/>
      <c r="X282" s="95"/>
      <c r="Y282" s="95"/>
      <c r="Z282" s="95"/>
      <c r="AA282" s="95"/>
      <c r="AB282" s="95"/>
      <c r="AC282" s="95"/>
      <c r="AD282" s="95"/>
    </row>
    <row r="283" spans="16:30">
      <c r="P283" s="95"/>
      <c r="Q283" s="95"/>
      <c r="R283" s="95"/>
      <c r="S283" s="95"/>
      <c r="T283" s="95"/>
      <c r="U283" s="95"/>
      <c r="V283" s="95"/>
      <c r="W283" s="95"/>
      <c r="X283" s="95"/>
      <c r="Y283" s="95"/>
      <c r="Z283" s="95"/>
      <c r="AA283" s="95"/>
      <c r="AB283" s="95"/>
      <c r="AC283" s="95"/>
      <c r="AD283" s="95"/>
    </row>
    <row r="284" spans="16:30">
      <c r="P284" s="95"/>
      <c r="Q284" s="95"/>
      <c r="R284" s="95"/>
      <c r="S284" s="95"/>
      <c r="T284" s="95"/>
      <c r="U284" s="95"/>
      <c r="V284" s="95"/>
      <c r="W284" s="95"/>
      <c r="X284" s="95"/>
      <c r="Y284" s="95"/>
      <c r="Z284" s="95"/>
      <c r="AA284" s="95"/>
      <c r="AB284" s="95"/>
      <c r="AC284" s="95"/>
      <c r="AD284" s="95"/>
    </row>
    <row r="285" spans="16:30">
      <c r="P285" s="95"/>
      <c r="Q285" s="95"/>
      <c r="R285" s="95"/>
      <c r="S285" s="95"/>
      <c r="T285" s="95"/>
      <c r="U285" s="95"/>
      <c r="V285" s="95"/>
      <c r="W285" s="95"/>
      <c r="X285" s="95"/>
      <c r="Y285" s="95"/>
      <c r="Z285" s="95"/>
      <c r="AA285" s="95"/>
      <c r="AB285" s="95"/>
      <c r="AC285" s="95"/>
      <c r="AD285" s="95"/>
    </row>
    <row r="286" spans="16:30">
      <c r="P286" s="95"/>
      <c r="Q286" s="95"/>
      <c r="R286" s="95"/>
      <c r="S286" s="95"/>
      <c r="T286" s="95"/>
      <c r="U286" s="95"/>
      <c r="V286" s="95"/>
      <c r="W286" s="95"/>
      <c r="X286" s="95"/>
      <c r="Y286" s="95"/>
      <c r="Z286" s="95"/>
      <c r="AA286" s="95"/>
      <c r="AB286" s="95"/>
      <c r="AC286" s="95"/>
      <c r="AD286" s="95"/>
    </row>
    <row r="287" spans="16:30">
      <c r="P287" s="95"/>
      <c r="Q287" s="95"/>
      <c r="R287" s="95"/>
      <c r="S287" s="95"/>
      <c r="T287" s="95"/>
      <c r="U287" s="95"/>
      <c r="V287" s="95"/>
      <c r="W287" s="95"/>
      <c r="X287" s="95"/>
      <c r="Y287" s="95"/>
      <c r="Z287" s="95"/>
      <c r="AA287" s="95"/>
      <c r="AB287" s="95"/>
      <c r="AC287" s="95"/>
      <c r="AD287" s="95"/>
    </row>
    <row r="288" spans="16:30">
      <c r="P288" s="95"/>
      <c r="Q288" s="95"/>
      <c r="R288" s="95"/>
      <c r="S288" s="95"/>
      <c r="T288" s="95"/>
      <c r="U288" s="95"/>
      <c r="V288" s="95"/>
      <c r="W288" s="95"/>
      <c r="X288" s="95"/>
      <c r="Y288" s="95"/>
      <c r="Z288" s="95"/>
      <c r="AA288" s="95"/>
      <c r="AB288" s="95"/>
      <c r="AC288" s="95"/>
      <c r="AD288" s="95"/>
    </row>
    <row r="289" spans="16:30">
      <c r="P289" s="95"/>
      <c r="Q289" s="95"/>
      <c r="R289" s="95"/>
      <c r="S289" s="95"/>
      <c r="T289" s="95"/>
      <c r="U289" s="95"/>
      <c r="V289" s="95"/>
      <c r="W289" s="95"/>
      <c r="X289" s="95"/>
      <c r="Y289" s="95"/>
      <c r="Z289" s="95"/>
      <c r="AA289" s="95"/>
      <c r="AB289" s="95"/>
      <c r="AC289" s="95"/>
      <c r="AD289" s="95"/>
    </row>
    <row r="290" spans="16:30">
      <c r="P290" s="95"/>
      <c r="Q290" s="95"/>
      <c r="R290" s="95"/>
      <c r="S290" s="95"/>
      <c r="T290" s="95"/>
      <c r="U290" s="95"/>
      <c r="V290" s="95"/>
      <c r="W290" s="95"/>
      <c r="X290" s="95"/>
      <c r="Y290" s="95"/>
      <c r="Z290" s="95"/>
      <c r="AA290" s="95"/>
      <c r="AB290" s="95"/>
      <c r="AC290" s="95"/>
      <c r="AD290" s="95"/>
    </row>
    <row r="291" spans="16:30">
      <c r="P291" s="95"/>
      <c r="Q291" s="95"/>
      <c r="R291" s="95"/>
      <c r="S291" s="95"/>
      <c r="T291" s="95"/>
      <c r="U291" s="95"/>
      <c r="V291" s="95"/>
      <c r="W291" s="95"/>
      <c r="X291" s="95"/>
      <c r="Y291" s="95"/>
      <c r="Z291" s="95"/>
      <c r="AA291" s="95"/>
      <c r="AB291" s="95"/>
      <c r="AC291" s="95"/>
      <c r="AD291" s="95"/>
    </row>
    <row r="292" spans="16:30">
      <c r="P292" s="95"/>
      <c r="Q292" s="95"/>
      <c r="R292" s="95"/>
      <c r="S292" s="95"/>
      <c r="T292" s="95"/>
      <c r="U292" s="95"/>
      <c r="V292" s="95"/>
      <c r="W292" s="95"/>
      <c r="X292" s="95"/>
      <c r="Y292" s="95"/>
      <c r="Z292" s="95"/>
      <c r="AA292" s="95"/>
      <c r="AB292" s="95"/>
      <c r="AC292" s="95"/>
      <c r="AD292" s="95"/>
    </row>
    <row r="293" spans="16:30">
      <c r="P293" s="95"/>
      <c r="Q293" s="95"/>
      <c r="R293" s="95"/>
      <c r="S293" s="95"/>
      <c r="T293" s="95"/>
      <c r="U293" s="95"/>
      <c r="V293" s="95"/>
      <c r="W293" s="95"/>
      <c r="X293" s="95"/>
      <c r="Y293" s="95"/>
      <c r="Z293" s="95"/>
      <c r="AA293" s="95"/>
      <c r="AB293" s="95"/>
      <c r="AC293" s="95"/>
      <c r="AD293" s="95"/>
    </row>
    <row r="294" spans="16:30">
      <c r="P294" s="95"/>
      <c r="Q294" s="95"/>
      <c r="R294" s="95"/>
      <c r="S294" s="95"/>
      <c r="T294" s="95"/>
      <c r="U294" s="95"/>
      <c r="V294" s="95"/>
      <c r="W294" s="95"/>
      <c r="X294" s="95"/>
      <c r="Y294" s="95"/>
      <c r="Z294" s="95"/>
      <c r="AA294" s="95"/>
      <c r="AB294" s="95"/>
      <c r="AC294" s="95"/>
      <c r="AD294" s="95"/>
    </row>
    <row r="295" spans="16:30">
      <c r="P295" s="95"/>
      <c r="Q295" s="95"/>
      <c r="R295" s="95"/>
      <c r="S295" s="95"/>
      <c r="T295" s="95"/>
      <c r="U295" s="95"/>
      <c r="V295" s="95"/>
      <c r="W295" s="95"/>
      <c r="X295" s="95"/>
      <c r="Y295" s="95"/>
      <c r="Z295" s="95"/>
      <c r="AA295" s="95"/>
      <c r="AB295" s="95"/>
      <c r="AC295" s="95"/>
      <c r="AD295" s="95"/>
    </row>
    <row r="296" spans="16:30">
      <c r="P296" s="95"/>
      <c r="Q296" s="95"/>
      <c r="R296" s="95"/>
      <c r="S296" s="95"/>
      <c r="T296" s="95"/>
      <c r="U296" s="95"/>
      <c r="V296" s="95"/>
      <c r="W296" s="95"/>
      <c r="X296" s="95"/>
      <c r="Y296" s="95"/>
      <c r="Z296" s="95"/>
      <c r="AA296" s="95"/>
      <c r="AB296" s="95"/>
      <c r="AC296" s="95"/>
      <c r="AD296" s="95"/>
    </row>
    <row r="297" spans="16:30">
      <c r="P297" s="95"/>
      <c r="Q297" s="95"/>
      <c r="R297" s="95"/>
      <c r="S297" s="95"/>
      <c r="T297" s="95"/>
      <c r="U297" s="95"/>
      <c r="V297" s="95"/>
      <c r="W297" s="95"/>
      <c r="X297" s="95"/>
      <c r="Y297" s="95"/>
      <c r="Z297" s="95"/>
      <c r="AA297" s="95"/>
      <c r="AB297" s="95"/>
      <c r="AC297" s="95"/>
      <c r="AD297" s="95"/>
    </row>
    <row r="298" spans="16:30">
      <c r="P298" s="95"/>
      <c r="Q298" s="95"/>
      <c r="R298" s="95"/>
      <c r="S298" s="95"/>
      <c r="T298" s="95"/>
      <c r="U298" s="95"/>
      <c r="V298" s="95"/>
      <c r="W298" s="95"/>
      <c r="X298" s="95"/>
      <c r="Y298" s="95"/>
      <c r="Z298" s="95"/>
      <c r="AA298" s="95"/>
      <c r="AB298" s="95"/>
      <c r="AC298" s="95"/>
      <c r="AD298" s="95"/>
    </row>
    <row r="299" spans="16:30">
      <c r="P299" s="95"/>
      <c r="Q299" s="95"/>
      <c r="R299" s="95"/>
      <c r="S299" s="95"/>
      <c r="T299" s="95"/>
      <c r="U299" s="95"/>
      <c r="V299" s="95"/>
      <c r="W299" s="95"/>
      <c r="X299" s="95"/>
      <c r="Y299" s="95"/>
      <c r="Z299" s="95"/>
      <c r="AA299" s="95"/>
      <c r="AB299" s="95"/>
      <c r="AC299" s="95"/>
      <c r="AD299" s="95"/>
    </row>
    <row r="300" spans="16:30">
      <c r="P300" s="95"/>
      <c r="Q300" s="95"/>
      <c r="R300" s="95"/>
      <c r="S300" s="95"/>
      <c r="T300" s="95"/>
      <c r="U300" s="95"/>
      <c r="V300" s="95"/>
      <c r="W300" s="95"/>
      <c r="X300" s="95"/>
      <c r="Y300" s="95"/>
      <c r="Z300" s="95"/>
      <c r="AA300" s="95"/>
      <c r="AB300" s="95"/>
      <c r="AC300" s="95"/>
      <c r="AD300" s="95"/>
    </row>
    <row r="301" spans="16:30">
      <c r="P301" s="95"/>
      <c r="Q301" s="95"/>
      <c r="R301" s="95"/>
      <c r="S301" s="95"/>
      <c r="T301" s="95"/>
      <c r="U301" s="95"/>
      <c r="V301" s="95"/>
      <c r="W301" s="95"/>
      <c r="X301" s="95"/>
      <c r="Y301" s="95"/>
      <c r="Z301" s="95"/>
      <c r="AA301" s="95"/>
      <c r="AB301" s="95"/>
      <c r="AC301" s="95"/>
      <c r="AD301" s="95"/>
    </row>
    <row r="302" spans="16:30">
      <c r="P302" s="95"/>
      <c r="Q302" s="95"/>
      <c r="R302" s="95"/>
      <c r="S302" s="95"/>
      <c r="T302" s="95"/>
      <c r="U302" s="95"/>
      <c r="V302" s="95"/>
      <c r="W302" s="95"/>
      <c r="X302" s="95"/>
      <c r="Y302" s="95"/>
      <c r="Z302" s="95"/>
      <c r="AA302" s="95"/>
      <c r="AB302" s="95"/>
      <c r="AC302" s="95"/>
      <c r="AD302" s="95"/>
    </row>
    <row r="303" spans="16:30">
      <c r="P303" s="95"/>
      <c r="Q303" s="95"/>
      <c r="R303" s="95"/>
      <c r="S303" s="95"/>
      <c r="T303" s="95"/>
      <c r="U303" s="95"/>
      <c r="V303" s="95"/>
      <c r="W303" s="95"/>
      <c r="X303" s="95"/>
      <c r="Y303" s="95"/>
      <c r="Z303" s="95"/>
      <c r="AA303" s="95"/>
      <c r="AB303" s="95"/>
      <c r="AC303" s="95"/>
      <c r="AD303" s="95"/>
    </row>
    <row r="304" spans="16:30">
      <c r="P304" s="95"/>
      <c r="Q304" s="95"/>
      <c r="R304" s="95"/>
      <c r="S304" s="95"/>
      <c r="T304" s="95"/>
      <c r="U304" s="95"/>
      <c r="V304" s="95"/>
      <c r="W304" s="95"/>
      <c r="X304" s="95"/>
      <c r="Y304" s="95"/>
      <c r="Z304" s="95"/>
      <c r="AA304" s="95"/>
      <c r="AB304" s="95"/>
      <c r="AC304" s="95"/>
      <c r="AD304" s="95"/>
    </row>
    <row r="305" spans="2:30">
      <c r="P305" s="95"/>
      <c r="Q305" s="95"/>
      <c r="R305" s="95"/>
      <c r="S305" s="95"/>
      <c r="T305" s="95"/>
      <c r="U305" s="95"/>
      <c r="V305" s="95"/>
      <c r="W305" s="95"/>
      <c r="X305" s="95"/>
      <c r="Y305" s="95"/>
      <c r="Z305" s="95"/>
      <c r="AA305" s="95"/>
      <c r="AB305" s="95"/>
      <c r="AC305" s="95"/>
      <c r="AD305" s="95"/>
    </row>
    <row r="306" spans="2:30">
      <c r="P306" s="95"/>
      <c r="Q306" s="95"/>
      <c r="R306" s="95"/>
      <c r="S306" s="95"/>
      <c r="T306" s="95"/>
      <c r="U306" s="95"/>
      <c r="V306" s="95"/>
      <c r="W306" s="95"/>
      <c r="X306" s="95"/>
      <c r="Y306" s="95"/>
      <c r="Z306" s="95"/>
      <c r="AA306" s="95"/>
      <c r="AB306" s="95"/>
      <c r="AC306" s="95"/>
      <c r="AD306" s="95"/>
    </row>
    <row r="307" spans="2:30">
      <c r="P307" s="95"/>
      <c r="Q307" s="95"/>
      <c r="R307" s="95"/>
      <c r="S307" s="95"/>
      <c r="T307" s="95"/>
      <c r="U307" s="95"/>
      <c r="V307" s="95"/>
      <c r="W307" s="95"/>
      <c r="X307" s="95"/>
      <c r="Y307" s="95"/>
      <c r="Z307" s="95"/>
      <c r="AA307" s="95"/>
      <c r="AB307" s="95"/>
      <c r="AC307" s="95"/>
      <c r="AD307" s="95"/>
    </row>
    <row r="308" spans="2:30">
      <c r="P308" s="95"/>
      <c r="Q308" s="95"/>
      <c r="R308" s="95"/>
      <c r="S308" s="95"/>
      <c r="T308" s="95"/>
      <c r="U308" s="95"/>
      <c r="V308" s="95"/>
      <c r="W308" s="95"/>
      <c r="X308" s="95"/>
      <c r="Y308" s="95"/>
      <c r="Z308" s="95"/>
      <c r="AA308" s="95"/>
      <c r="AB308" s="95"/>
      <c r="AC308" s="95"/>
      <c r="AD308" s="95"/>
    </row>
    <row r="309" spans="2:30">
      <c r="P309" s="95"/>
      <c r="Q309" s="95"/>
      <c r="R309" s="95"/>
      <c r="S309" s="95"/>
      <c r="T309" s="95"/>
      <c r="U309" s="95"/>
      <c r="V309" s="95"/>
      <c r="W309" s="95"/>
      <c r="X309" s="95"/>
      <c r="Y309" s="95"/>
      <c r="Z309" s="95"/>
      <c r="AA309" s="95"/>
      <c r="AB309" s="95"/>
      <c r="AC309" s="95"/>
      <c r="AD309" s="95"/>
    </row>
    <row r="310" spans="2:30">
      <c r="P310" s="95"/>
      <c r="Q310" s="95"/>
      <c r="R310" s="95"/>
      <c r="S310" s="95"/>
      <c r="T310" s="95"/>
      <c r="U310" s="95"/>
      <c r="V310" s="95"/>
      <c r="W310" s="95"/>
      <c r="X310" s="95"/>
      <c r="Y310" s="95"/>
      <c r="Z310" s="95"/>
      <c r="AA310" s="95"/>
      <c r="AB310" s="95"/>
      <c r="AC310" s="95"/>
      <c r="AD310" s="95"/>
    </row>
    <row r="311" spans="2:30">
      <c r="P311" s="95"/>
      <c r="Q311" s="95"/>
      <c r="R311" s="95"/>
      <c r="S311" s="95"/>
      <c r="T311" s="95"/>
      <c r="U311" s="95"/>
      <c r="V311" s="95"/>
      <c r="W311" s="95"/>
      <c r="X311" s="95"/>
      <c r="Y311" s="95"/>
      <c r="Z311" s="95"/>
      <c r="AA311" s="95"/>
      <c r="AB311" s="95"/>
      <c r="AC311" s="95"/>
      <c r="AD311" s="95"/>
    </row>
    <row r="312" spans="2:30">
      <c r="P312" s="95"/>
      <c r="Q312" s="95"/>
      <c r="R312" s="95"/>
      <c r="S312" s="95"/>
      <c r="T312" s="95"/>
      <c r="U312" s="95"/>
      <c r="V312" s="95"/>
      <c r="W312" s="95"/>
      <c r="X312" s="95"/>
      <c r="Y312" s="95"/>
      <c r="Z312" s="95"/>
      <c r="AA312" s="95"/>
      <c r="AB312" s="95"/>
      <c r="AC312" s="95"/>
      <c r="AD312" s="95"/>
    </row>
    <row r="313" spans="2:30">
      <c r="P313" s="95"/>
      <c r="Q313" s="95"/>
      <c r="R313" s="95"/>
      <c r="S313" s="95"/>
      <c r="T313" s="95"/>
      <c r="U313" s="95"/>
      <c r="V313" s="95"/>
      <c r="W313" s="95"/>
      <c r="X313" s="95"/>
      <c r="Y313" s="95"/>
      <c r="Z313" s="95"/>
      <c r="AA313" s="95"/>
      <c r="AB313" s="95"/>
      <c r="AC313" s="95"/>
      <c r="AD313" s="95"/>
    </row>
    <row r="314" spans="2:30">
      <c r="B314" s="164"/>
      <c r="P314" s="165"/>
      <c r="Q314" s="165"/>
      <c r="R314" s="165"/>
      <c r="S314" s="165"/>
      <c r="T314" s="165"/>
      <c r="U314" s="165"/>
      <c r="V314" s="165"/>
      <c r="W314" s="165"/>
      <c r="X314" s="165"/>
      <c r="Y314" s="165"/>
      <c r="Z314" s="165"/>
      <c r="AA314" s="165"/>
      <c r="AB314" s="165"/>
      <c r="AC314" s="165"/>
      <c r="AD314" s="165"/>
    </row>
    <row r="315" spans="2:30">
      <c r="B315" s="164"/>
      <c r="P315" s="165"/>
      <c r="Q315" s="165"/>
      <c r="R315" s="165"/>
      <c r="S315" s="165"/>
      <c r="T315" s="165"/>
      <c r="U315" s="165"/>
      <c r="V315" s="165"/>
      <c r="W315" s="165"/>
      <c r="X315" s="165"/>
      <c r="Y315" s="165"/>
      <c r="Z315" s="165"/>
      <c r="AA315" s="165"/>
      <c r="AB315" s="165"/>
      <c r="AC315" s="165"/>
      <c r="AD315" s="165"/>
    </row>
    <row r="316" spans="2:30">
      <c r="B316" s="164"/>
      <c r="P316" s="165"/>
      <c r="Q316" s="165"/>
      <c r="R316" s="165"/>
      <c r="S316" s="165"/>
      <c r="T316" s="165"/>
      <c r="U316" s="165"/>
      <c r="V316" s="165"/>
      <c r="W316" s="165"/>
      <c r="X316" s="165"/>
      <c r="Y316" s="165"/>
      <c r="Z316" s="165"/>
      <c r="AA316" s="165"/>
      <c r="AB316" s="165"/>
      <c r="AC316" s="165"/>
      <c r="AD316" s="165"/>
    </row>
    <row r="317" spans="2:30">
      <c r="B317" s="164"/>
      <c r="P317" s="165"/>
      <c r="Q317" s="165"/>
      <c r="R317" s="165"/>
      <c r="S317" s="165"/>
      <c r="T317" s="165"/>
      <c r="U317" s="165"/>
      <c r="V317" s="165"/>
      <c r="W317" s="165"/>
      <c r="X317" s="165"/>
      <c r="Y317" s="165"/>
      <c r="Z317" s="165"/>
      <c r="AA317" s="165"/>
      <c r="AB317" s="165"/>
      <c r="AC317" s="165"/>
      <c r="AD317" s="165"/>
    </row>
    <row r="318" spans="2:30">
      <c r="B318" s="164"/>
      <c r="P318" s="165"/>
      <c r="Q318" s="165"/>
      <c r="R318" s="165"/>
      <c r="S318" s="165"/>
      <c r="T318" s="165"/>
      <c r="U318" s="165"/>
      <c r="V318" s="165"/>
      <c r="W318" s="165"/>
      <c r="X318" s="165"/>
      <c r="Y318" s="165"/>
      <c r="Z318" s="165"/>
      <c r="AA318" s="165"/>
      <c r="AB318" s="165"/>
      <c r="AC318" s="165"/>
      <c r="AD318" s="165"/>
    </row>
    <row r="319" spans="2:30">
      <c r="B319" s="164"/>
      <c r="P319" s="165"/>
      <c r="Q319" s="165"/>
      <c r="R319" s="165"/>
      <c r="S319" s="165"/>
      <c r="T319" s="165"/>
      <c r="U319" s="165"/>
      <c r="V319" s="165"/>
      <c r="W319" s="165"/>
      <c r="X319" s="165"/>
      <c r="Y319" s="165"/>
      <c r="Z319" s="165"/>
      <c r="AA319" s="165"/>
      <c r="AB319" s="165"/>
      <c r="AC319" s="165"/>
      <c r="AD319" s="165"/>
    </row>
    <row r="320" spans="2:30">
      <c r="B320" s="164"/>
      <c r="P320" s="165"/>
      <c r="Q320" s="165"/>
      <c r="R320" s="165"/>
      <c r="S320" s="165"/>
      <c r="T320" s="165"/>
      <c r="U320" s="165"/>
      <c r="V320" s="165"/>
      <c r="W320" s="165"/>
      <c r="X320" s="165"/>
      <c r="Y320" s="165"/>
      <c r="Z320" s="165"/>
      <c r="AA320" s="165"/>
      <c r="AB320" s="165"/>
      <c r="AC320" s="165"/>
      <c r="AD320" s="165"/>
    </row>
    <row r="321" spans="2:30">
      <c r="B321" s="164"/>
      <c r="P321" s="165"/>
      <c r="Q321" s="165"/>
      <c r="R321" s="165"/>
      <c r="S321" s="165"/>
      <c r="T321" s="165"/>
      <c r="U321" s="165"/>
      <c r="V321" s="165"/>
      <c r="W321" s="165"/>
      <c r="X321" s="165"/>
      <c r="Y321" s="165"/>
      <c r="Z321" s="165"/>
      <c r="AA321" s="165"/>
      <c r="AB321" s="165"/>
      <c r="AC321" s="165"/>
      <c r="AD321" s="165"/>
    </row>
    <row r="322" spans="2:30">
      <c r="B322" s="164"/>
      <c r="P322" s="165"/>
      <c r="Q322" s="165"/>
      <c r="R322" s="165"/>
      <c r="S322" s="165"/>
      <c r="T322" s="165"/>
      <c r="U322" s="165"/>
      <c r="V322" s="165"/>
      <c r="W322" s="165"/>
      <c r="X322" s="165"/>
      <c r="Y322" s="165"/>
      <c r="Z322" s="165"/>
      <c r="AA322" s="165"/>
      <c r="AB322" s="165"/>
      <c r="AC322" s="165"/>
      <c r="AD322" s="165"/>
    </row>
    <row r="323" spans="2:30">
      <c r="B323" s="164"/>
      <c r="P323" s="165"/>
      <c r="Q323" s="165"/>
      <c r="R323" s="165"/>
      <c r="S323" s="165"/>
      <c r="T323" s="165"/>
      <c r="U323" s="165"/>
      <c r="V323" s="165"/>
      <c r="W323" s="165"/>
      <c r="X323" s="165"/>
      <c r="Y323" s="165"/>
      <c r="Z323" s="165"/>
      <c r="AA323" s="165"/>
      <c r="AB323" s="165"/>
      <c r="AC323" s="165"/>
      <c r="AD323" s="165"/>
    </row>
    <row r="324" spans="2:30">
      <c r="B324" s="164"/>
      <c r="P324" s="165"/>
      <c r="Q324" s="165"/>
      <c r="R324" s="165"/>
      <c r="S324" s="165"/>
      <c r="T324" s="165"/>
      <c r="U324" s="165"/>
      <c r="V324" s="165"/>
      <c r="W324" s="165"/>
      <c r="X324" s="165"/>
      <c r="Y324" s="165"/>
      <c r="Z324" s="165"/>
      <c r="AA324" s="165"/>
      <c r="AB324" s="165"/>
      <c r="AC324" s="165"/>
      <c r="AD324" s="165"/>
    </row>
    <row r="325" spans="2:30">
      <c r="B325" s="164"/>
      <c r="P325" s="165"/>
      <c r="Q325" s="165"/>
      <c r="R325" s="165"/>
      <c r="S325" s="165"/>
      <c r="T325" s="165"/>
      <c r="U325" s="165"/>
      <c r="V325" s="165"/>
      <c r="W325" s="165"/>
      <c r="X325" s="165"/>
      <c r="Y325" s="165"/>
      <c r="Z325" s="165"/>
      <c r="AA325" s="165"/>
      <c r="AB325" s="165"/>
      <c r="AC325" s="165"/>
      <c r="AD325" s="165"/>
    </row>
    <row r="326" spans="2:30">
      <c r="B326" s="164"/>
      <c r="P326" s="165"/>
      <c r="Q326" s="165"/>
      <c r="R326" s="165"/>
      <c r="S326" s="165"/>
      <c r="T326" s="165"/>
      <c r="U326" s="165"/>
      <c r="V326" s="165"/>
      <c r="W326" s="165"/>
      <c r="X326" s="165"/>
      <c r="Y326" s="165"/>
      <c r="Z326" s="165"/>
      <c r="AA326" s="165"/>
      <c r="AB326" s="165"/>
      <c r="AC326" s="165"/>
      <c r="AD326" s="165"/>
    </row>
    <row r="327" spans="2:30">
      <c r="B327" s="164"/>
      <c r="P327" s="165"/>
      <c r="Q327" s="165"/>
      <c r="R327" s="165"/>
      <c r="S327" s="165"/>
      <c r="T327" s="165"/>
      <c r="U327" s="165"/>
      <c r="V327" s="165"/>
      <c r="W327" s="165"/>
      <c r="X327" s="165"/>
      <c r="Y327" s="165"/>
      <c r="Z327" s="165"/>
      <c r="AA327" s="165"/>
      <c r="AB327" s="165"/>
      <c r="AC327" s="165"/>
      <c r="AD327" s="165"/>
    </row>
    <row r="328" spans="2:30">
      <c r="B328" s="164"/>
      <c r="P328" s="165"/>
      <c r="Q328" s="165"/>
      <c r="R328" s="165"/>
      <c r="S328" s="165"/>
      <c r="T328" s="165"/>
      <c r="U328" s="165"/>
      <c r="V328" s="165"/>
      <c r="W328" s="165"/>
      <c r="X328" s="165"/>
      <c r="Y328" s="165"/>
      <c r="Z328" s="165"/>
      <c r="AA328" s="165"/>
      <c r="AB328" s="165"/>
      <c r="AC328" s="165"/>
      <c r="AD328" s="165"/>
    </row>
    <row r="329" spans="2:30">
      <c r="B329" s="164"/>
      <c r="P329" s="165"/>
      <c r="Q329" s="165"/>
      <c r="R329" s="165"/>
      <c r="S329" s="165"/>
      <c r="T329" s="165"/>
      <c r="U329" s="165"/>
      <c r="V329" s="165"/>
      <c r="W329" s="165"/>
      <c r="X329" s="165"/>
      <c r="Y329" s="165"/>
      <c r="Z329" s="165"/>
      <c r="AA329" s="165"/>
      <c r="AB329" s="165"/>
      <c r="AC329" s="165"/>
      <c r="AD329" s="165"/>
    </row>
    <row r="330" spans="2:30">
      <c r="B330" s="164"/>
      <c r="P330" s="165"/>
      <c r="Q330" s="165"/>
      <c r="R330" s="165"/>
      <c r="S330" s="165"/>
      <c r="T330" s="165"/>
      <c r="U330" s="165"/>
      <c r="V330" s="165"/>
      <c r="W330" s="165"/>
      <c r="X330" s="165"/>
      <c r="Y330" s="165"/>
      <c r="Z330" s="165"/>
      <c r="AA330" s="165"/>
      <c r="AB330" s="165"/>
      <c r="AC330" s="165"/>
      <c r="AD330" s="165"/>
    </row>
    <row r="331" spans="2:30">
      <c r="B331" s="164"/>
      <c r="P331" s="165"/>
      <c r="Q331" s="165"/>
      <c r="R331" s="165"/>
      <c r="S331" s="165"/>
      <c r="T331" s="165"/>
      <c r="U331" s="165"/>
      <c r="V331" s="165"/>
      <c r="W331" s="165"/>
      <c r="X331" s="165"/>
      <c r="Y331" s="165"/>
      <c r="Z331" s="165"/>
      <c r="AA331" s="165"/>
      <c r="AB331" s="165"/>
      <c r="AC331" s="165"/>
      <c r="AD331" s="165"/>
    </row>
    <row r="332" spans="2:30">
      <c r="B332" s="164"/>
      <c r="P332" s="165"/>
      <c r="Q332" s="165"/>
      <c r="R332" s="165"/>
      <c r="S332" s="165"/>
      <c r="T332" s="165"/>
      <c r="U332" s="165"/>
      <c r="V332" s="165"/>
      <c r="W332" s="165"/>
      <c r="X332" s="165"/>
      <c r="Y332" s="165"/>
      <c r="Z332" s="165"/>
      <c r="AA332" s="165"/>
      <c r="AB332" s="165"/>
      <c r="AC332" s="165"/>
      <c r="AD332" s="165"/>
    </row>
    <row r="333" spans="2:30">
      <c r="B333" s="164"/>
      <c r="P333" s="165"/>
      <c r="Q333" s="165"/>
      <c r="R333" s="165"/>
      <c r="S333" s="165"/>
      <c r="T333" s="165"/>
      <c r="U333" s="165"/>
      <c r="V333" s="165"/>
      <c r="W333" s="165"/>
      <c r="X333" s="165"/>
      <c r="Y333" s="165"/>
      <c r="Z333" s="165"/>
      <c r="AA333" s="165"/>
      <c r="AB333" s="165"/>
      <c r="AC333" s="165"/>
      <c r="AD333" s="165"/>
    </row>
    <row r="334" spans="2:30">
      <c r="B334" s="164"/>
      <c r="P334" s="165"/>
      <c r="Q334" s="165"/>
      <c r="R334" s="165"/>
      <c r="S334" s="165"/>
      <c r="T334" s="165"/>
      <c r="U334" s="165"/>
      <c r="V334" s="165"/>
      <c r="W334" s="165"/>
      <c r="X334" s="165"/>
      <c r="Y334" s="165"/>
      <c r="Z334" s="165"/>
      <c r="AA334" s="165"/>
      <c r="AB334" s="165"/>
      <c r="AC334" s="165"/>
      <c r="AD334" s="165"/>
    </row>
    <row r="335" spans="2:30">
      <c r="B335" s="164"/>
      <c r="P335" s="165"/>
      <c r="Q335" s="165"/>
      <c r="R335" s="165"/>
      <c r="S335" s="165"/>
      <c r="T335" s="165"/>
      <c r="U335" s="165"/>
      <c r="V335" s="165"/>
      <c r="W335" s="165"/>
      <c r="X335" s="165"/>
      <c r="Y335" s="165"/>
      <c r="Z335" s="165"/>
      <c r="AA335" s="165"/>
      <c r="AB335" s="165"/>
      <c r="AC335" s="165"/>
      <c r="AD335" s="165"/>
    </row>
    <row r="336" spans="2:30">
      <c r="B336" s="164"/>
      <c r="P336" s="165"/>
      <c r="Q336" s="165"/>
      <c r="R336" s="165"/>
      <c r="S336" s="165"/>
      <c r="T336" s="165"/>
      <c r="U336" s="165"/>
      <c r="V336" s="165"/>
      <c r="W336" s="165"/>
      <c r="X336" s="165"/>
      <c r="Y336" s="165"/>
      <c r="Z336" s="165"/>
      <c r="AA336" s="165"/>
      <c r="AB336" s="165"/>
      <c r="AC336" s="165"/>
      <c r="AD336" s="165"/>
    </row>
    <row r="337" spans="2:30">
      <c r="B337" s="164"/>
      <c r="P337" s="165"/>
      <c r="Q337" s="165"/>
      <c r="R337" s="165"/>
      <c r="S337" s="165"/>
      <c r="T337" s="165"/>
      <c r="U337" s="165"/>
      <c r="V337" s="165"/>
      <c r="W337" s="165"/>
      <c r="X337" s="165"/>
      <c r="Y337" s="165"/>
      <c r="Z337" s="165"/>
      <c r="AA337" s="165"/>
      <c r="AB337" s="165"/>
      <c r="AC337" s="165"/>
      <c r="AD337" s="165"/>
    </row>
    <row r="338" spans="2:30">
      <c r="B338" s="164"/>
      <c r="P338" s="165"/>
      <c r="Q338" s="165"/>
      <c r="R338" s="165"/>
      <c r="S338" s="165"/>
      <c r="T338" s="165"/>
      <c r="U338" s="165"/>
      <c r="V338" s="165"/>
      <c r="W338" s="165"/>
      <c r="X338" s="165"/>
      <c r="Y338" s="165"/>
      <c r="Z338" s="165"/>
      <c r="AA338" s="165"/>
      <c r="AB338" s="165"/>
      <c r="AC338" s="165"/>
      <c r="AD338" s="165"/>
    </row>
    <row r="339" spans="2:30">
      <c r="B339" s="164"/>
      <c r="P339" s="165"/>
      <c r="Q339" s="165"/>
      <c r="R339" s="165"/>
      <c r="S339" s="165"/>
      <c r="T339" s="165"/>
      <c r="U339" s="165"/>
      <c r="V339" s="165"/>
      <c r="W339" s="165"/>
      <c r="X339" s="165"/>
      <c r="Y339" s="165"/>
      <c r="Z339" s="165"/>
      <c r="AA339" s="165"/>
      <c r="AB339" s="165"/>
      <c r="AC339" s="165"/>
      <c r="AD339" s="165"/>
    </row>
    <row r="340" spans="2:30">
      <c r="B340" s="164"/>
      <c r="P340" s="165"/>
      <c r="Q340" s="165"/>
      <c r="R340" s="165"/>
      <c r="S340" s="165"/>
      <c r="T340" s="165"/>
      <c r="U340" s="165"/>
      <c r="V340" s="165"/>
      <c r="W340" s="165"/>
      <c r="X340" s="165"/>
      <c r="Y340" s="165"/>
      <c r="Z340" s="165"/>
      <c r="AA340" s="165"/>
      <c r="AB340" s="165"/>
      <c r="AC340" s="165"/>
      <c r="AD340" s="165"/>
    </row>
    <row r="341" spans="2:30">
      <c r="B341" s="164"/>
      <c r="P341" s="165"/>
      <c r="Q341" s="165"/>
      <c r="R341" s="165"/>
      <c r="S341" s="165"/>
      <c r="T341" s="165"/>
      <c r="U341" s="165"/>
      <c r="V341" s="165"/>
      <c r="W341" s="165"/>
      <c r="X341" s="165"/>
      <c r="Y341" s="165"/>
      <c r="Z341" s="165"/>
      <c r="AA341" s="165"/>
      <c r="AB341" s="165"/>
      <c r="AC341" s="165"/>
      <c r="AD341" s="165"/>
    </row>
    <row r="342" spans="2:30">
      <c r="B342" s="164"/>
      <c r="P342" s="165"/>
      <c r="Q342" s="165"/>
      <c r="R342" s="165"/>
      <c r="S342" s="165"/>
      <c r="T342" s="165"/>
      <c r="U342" s="165"/>
      <c r="V342" s="165"/>
      <c r="W342" s="165"/>
      <c r="X342" s="165"/>
      <c r="Y342" s="165"/>
      <c r="Z342" s="165"/>
      <c r="AA342" s="165"/>
      <c r="AB342" s="165"/>
      <c r="AC342" s="165"/>
      <c r="AD342" s="165"/>
    </row>
    <row r="343" spans="2:30">
      <c r="B343" s="164"/>
      <c r="P343" s="165"/>
      <c r="Q343" s="165"/>
      <c r="R343" s="165"/>
      <c r="S343" s="165"/>
      <c r="T343" s="165"/>
      <c r="U343" s="165"/>
      <c r="V343" s="165"/>
      <c r="W343" s="165"/>
      <c r="X343" s="165"/>
      <c r="Y343" s="165"/>
      <c r="Z343" s="165"/>
      <c r="AA343" s="165"/>
      <c r="AB343" s="165"/>
      <c r="AC343" s="165"/>
      <c r="AD343" s="165"/>
    </row>
    <row r="344" spans="2:30">
      <c r="B344" s="164"/>
      <c r="P344" s="165"/>
      <c r="Q344" s="165"/>
      <c r="R344" s="165"/>
      <c r="S344" s="165"/>
      <c r="T344" s="165"/>
      <c r="U344" s="165"/>
      <c r="V344" s="165"/>
      <c r="W344" s="165"/>
      <c r="X344" s="165"/>
      <c r="Y344" s="165"/>
      <c r="Z344" s="165"/>
      <c r="AA344" s="165"/>
      <c r="AB344" s="165"/>
      <c r="AC344" s="165"/>
      <c r="AD344" s="165"/>
    </row>
    <row r="345" spans="2:30">
      <c r="B345" s="164"/>
      <c r="P345" s="165"/>
      <c r="Q345" s="165"/>
      <c r="R345" s="165"/>
      <c r="S345" s="165"/>
      <c r="T345" s="165"/>
      <c r="U345" s="165"/>
      <c r="V345" s="165"/>
      <c r="W345" s="165"/>
      <c r="X345" s="165"/>
      <c r="Y345" s="165"/>
      <c r="Z345" s="165"/>
      <c r="AA345" s="165"/>
      <c r="AB345" s="165"/>
      <c r="AC345" s="165"/>
      <c r="AD345" s="165"/>
    </row>
    <row r="346" spans="2:30">
      <c r="B346" s="164"/>
      <c r="P346" s="165"/>
      <c r="Q346" s="165"/>
      <c r="R346" s="165"/>
      <c r="S346" s="165"/>
      <c r="T346" s="165"/>
      <c r="U346" s="165"/>
      <c r="V346" s="165"/>
      <c r="W346" s="165"/>
      <c r="X346" s="165"/>
      <c r="Y346" s="165"/>
      <c r="Z346" s="165"/>
      <c r="AA346" s="165"/>
      <c r="AB346" s="165"/>
      <c r="AC346" s="165"/>
      <c r="AD346" s="165"/>
    </row>
    <row r="347" spans="2:30">
      <c r="B347" s="164"/>
      <c r="P347" s="165"/>
      <c r="Q347" s="165"/>
      <c r="R347" s="165"/>
      <c r="S347" s="165"/>
      <c r="T347" s="165"/>
      <c r="U347" s="165"/>
      <c r="V347" s="165"/>
      <c r="W347" s="165"/>
      <c r="X347" s="165"/>
      <c r="Y347" s="165"/>
      <c r="Z347" s="165"/>
      <c r="AA347" s="165"/>
      <c r="AB347" s="165"/>
      <c r="AC347" s="165"/>
      <c r="AD347" s="165"/>
    </row>
    <row r="348" spans="2:30">
      <c r="B348" s="164"/>
      <c r="P348" s="165"/>
      <c r="Q348" s="165"/>
      <c r="R348" s="165"/>
      <c r="S348" s="165"/>
      <c r="T348" s="165"/>
      <c r="U348" s="165"/>
      <c r="V348" s="165"/>
      <c r="W348" s="165"/>
      <c r="X348" s="165"/>
      <c r="Y348" s="165"/>
      <c r="Z348" s="165"/>
      <c r="AA348" s="165"/>
      <c r="AB348" s="165"/>
      <c r="AC348" s="165"/>
      <c r="AD348" s="165"/>
    </row>
    <row r="349" spans="2:30">
      <c r="B349" s="164"/>
      <c r="P349" s="165"/>
      <c r="Q349" s="165"/>
      <c r="R349" s="165"/>
      <c r="S349" s="165"/>
      <c r="T349" s="165"/>
      <c r="U349" s="165"/>
      <c r="V349" s="165"/>
      <c r="W349" s="165"/>
      <c r="X349" s="165"/>
      <c r="Y349" s="165"/>
      <c r="Z349" s="165"/>
      <c r="AA349" s="165"/>
      <c r="AB349" s="165"/>
      <c r="AC349" s="165"/>
      <c r="AD349" s="165"/>
    </row>
    <row r="350" spans="2:30">
      <c r="B350" s="164"/>
      <c r="P350" s="165"/>
      <c r="Q350" s="165"/>
      <c r="R350" s="165"/>
      <c r="S350" s="165"/>
      <c r="T350" s="165"/>
      <c r="U350" s="165"/>
      <c r="V350" s="165"/>
      <c r="W350" s="165"/>
      <c r="X350" s="165"/>
      <c r="Y350" s="165"/>
      <c r="Z350" s="165"/>
      <c r="AA350" s="165"/>
      <c r="AB350" s="165"/>
      <c r="AC350" s="165"/>
      <c r="AD350" s="165"/>
    </row>
    <row r="351" spans="2:30">
      <c r="B351" s="164"/>
      <c r="P351" s="165"/>
      <c r="Q351" s="165"/>
      <c r="R351" s="165"/>
      <c r="S351" s="165"/>
      <c r="T351" s="165"/>
      <c r="U351" s="165"/>
      <c r="V351" s="165"/>
      <c r="W351" s="165"/>
      <c r="X351" s="165"/>
      <c r="Y351" s="165"/>
      <c r="Z351" s="165"/>
      <c r="AA351" s="165"/>
      <c r="AB351" s="165"/>
      <c r="AC351" s="165"/>
      <c r="AD351" s="165"/>
    </row>
    <row r="352" spans="2:30">
      <c r="B352" s="164"/>
      <c r="P352" s="165"/>
      <c r="Q352" s="165"/>
      <c r="R352" s="165"/>
      <c r="S352" s="165"/>
      <c r="T352" s="165"/>
      <c r="U352" s="165"/>
      <c r="V352" s="165"/>
      <c r="W352" s="165"/>
      <c r="X352" s="165"/>
      <c r="Y352" s="165"/>
      <c r="Z352" s="165"/>
      <c r="AA352" s="165"/>
      <c r="AB352" s="165"/>
      <c r="AC352" s="165"/>
      <c r="AD352" s="165"/>
    </row>
    <row r="353" spans="2:30">
      <c r="B353" s="164"/>
      <c r="P353" s="165"/>
      <c r="Q353" s="165"/>
      <c r="R353" s="165"/>
      <c r="S353" s="165"/>
      <c r="T353" s="165"/>
      <c r="U353" s="165"/>
      <c r="V353" s="165"/>
      <c r="W353" s="165"/>
      <c r="X353" s="165"/>
      <c r="Y353" s="165"/>
      <c r="Z353" s="165"/>
      <c r="AA353" s="165"/>
      <c r="AB353" s="165"/>
      <c r="AC353" s="165"/>
      <c r="AD353" s="165"/>
    </row>
    <row r="354" spans="2:30">
      <c r="B354" s="164"/>
      <c r="P354" s="165"/>
      <c r="Q354" s="165"/>
      <c r="R354" s="165"/>
      <c r="S354" s="165"/>
      <c r="T354" s="165"/>
      <c r="U354" s="165"/>
      <c r="V354" s="165"/>
      <c r="W354" s="165"/>
      <c r="X354" s="165"/>
      <c r="Y354" s="165"/>
      <c r="Z354" s="165"/>
      <c r="AA354" s="165"/>
      <c r="AB354" s="165"/>
      <c r="AC354" s="165"/>
      <c r="AD354" s="165"/>
    </row>
    <row r="355" spans="2:30">
      <c r="B355" s="164"/>
      <c r="P355" s="165"/>
      <c r="Q355" s="165"/>
      <c r="R355" s="165"/>
      <c r="S355" s="165"/>
      <c r="T355" s="165"/>
      <c r="U355" s="165"/>
      <c r="V355" s="165"/>
      <c r="W355" s="165"/>
      <c r="X355" s="165"/>
      <c r="Y355" s="165"/>
      <c r="Z355" s="165"/>
      <c r="AA355" s="165"/>
      <c r="AB355" s="165"/>
      <c r="AC355" s="165"/>
      <c r="AD355" s="165"/>
    </row>
    <row r="356" spans="2:30">
      <c r="B356" s="164"/>
      <c r="P356" s="165"/>
      <c r="Q356" s="165"/>
      <c r="R356" s="165"/>
      <c r="S356" s="165"/>
      <c r="T356" s="165"/>
      <c r="U356" s="165"/>
      <c r="V356" s="165"/>
      <c r="W356" s="165"/>
      <c r="X356" s="165"/>
      <c r="Y356" s="165"/>
      <c r="Z356" s="165"/>
      <c r="AA356" s="165"/>
      <c r="AB356" s="165"/>
      <c r="AC356" s="165"/>
      <c r="AD356" s="165"/>
    </row>
    <row r="357" spans="2:30">
      <c r="B357" s="164"/>
      <c r="P357" s="165"/>
      <c r="Q357" s="165"/>
      <c r="R357" s="165"/>
      <c r="S357" s="165"/>
      <c r="T357" s="165"/>
      <c r="U357" s="165"/>
      <c r="V357" s="165"/>
      <c r="W357" s="165"/>
      <c r="X357" s="165"/>
      <c r="Y357" s="165"/>
      <c r="Z357" s="165"/>
      <c r="AA357" s="165"/>
      <c r="AB357" s="165"/>
      <c r="AC357" s="165"/>
      <c r="AD357" s="165"/>
    </row>
    <row r="358" spans="2:30">
      <c r="B358" s="164"/>
      <c r="P358" s="165"/>
      <c r="Q358" s="165"/>
      <c r="R358" s="165"/>
      <c r="S358" s="165"/>
      <c r="T358" s="165"/>
      <c r="U358" s="165"/>
      <c r="V358" s="165"/>
      <c r="W358" s="165"/>
      <c r="X358" s="165"/>
      <c r="Y358" s="165"/>
      <c r="Z358" s="165"/>
      <c r="AA358" s="165"/>
      <c r="AB358" s="165"/>
      <c r="AC358" s="165"/>
      <c r="AD358" s="165"/>
    </row>
    <row r="359" spans="2:30">
      <c r="B359" s="164"/>
      <c r="P359" s="165"/>
      <c r="Q359" s="165"/>
      <c r="R359" s="165"/>
      <c r="S359" s="165"/>
      <c r="T359" s="165"/>
      <c r="U359" s="165"/>
      <c r="V359" s="165"/>
      <c r="W359" s="165"/>
      <c r="X359" s="165"/>
      <c r="Y359" s="165"/>
      <c r="Z359" s="165"/>
      <c r="AA359" s="165"/>
      <c r="AB359" s="165"/>
      <c r="AC359" s="165"/>
      <c r="AD359" s="165"/>
    </row>
    <row r="360" spans="2:30">
      <c r="B360" s="164"/>
      <c r="P360" s="165"/>
      <c r="Q360" s="165"/>
      <c r="R360" s="165"/>
      <c r="S360" s="165"/>
      <c r="T360" s="165"/>
      <c r="U360" s="165"/>
      <c r="V360" s="165"/>
      <c r="W360" s="165"/>
      <c r="X360" s="165"/>
      <c r="Y360" s="165"/>
      <c r="Z360" s="165"/>
      <c r="AA360" s="165"/>
      <c r="AB360" s="165"/>
      <c r="AC360" s="165"/>
      <c r="AD360" s="165"/>
    </row>
    <row r="361" spans="2:30">
      <c r="B361" s="164"/>
      <c r="P361" s="165"/>
      <c r="Q361" s="165"/>
      <c r="R361" s="165"/>
      <c r="S361" s="165"/>
      <c r="T361" s="165"/>
      <c r="U361" s="165"/>
      <c r="V361" s="165"/>
      <c r="W361" s="165"/>
      <c r="X361" s="165"/>
      <c r="Y361" s="165"/>
      <c r="Z361" s="165"/>
      <c r="AA361" s="165"/>
      <c r="AB361" s="165"/>
      <c r="AC361" s="165"/>
      <c r="AD361" s="165"/>
    </row>
    <row r="362" spans="2:30">
      <c r="B362" s="164"/>
      <c r="P362" s="165"/>
      <c r="Q362" s="165"/>
      <c r="R362" s="165"/>
      <c r="S362" s="165"/>
      <c r="T362" s="165"/>
      <c r="U362" s="165"/>
      <c r="V362" s="165"/>
      <c r="W362" s="165"/>
      <c r="X362" s="165"/>
      <c r="Y362" s="165"/>
      <c r="Z362" s="165"/>
      <c r="AA362" s="165"/>
      <c r="AB362" s="165"/>
      <c r="AC362" s="165"/>
      <c r="AD362" s="165"/>
    </row>
    <row r="363" spans="2:30">
      <c r="B363" s="164"/>
      <c r="P363" s="165"/>
      <c r="Q363" s="165"/>
      <c r="R363" s="165"/>
      <c r="S363" s="165"/>
      <c r="T363" s="165"/>
      <c r="U363" s="165"/>
      <c r="V363" s="165"/>
      <c r="W363" s="165"/>
      <c r="X363" s="165"/>
      <c r="Y363" s="165"/>
      <c r="Z363" s="165"/>
      <c r="AA363" s="165"/>
      <c r="AB363" s="165"/>
      <c r="AC363" s="165"/>
      <c r="AD363" s="165"/>
    </row>
    <row r="364" spans="2:30">
      <c r="B364" s="164"/>
      <c r="P364" s="165"/>
      <c r="Q364" s="165"/>
      <c r="R364" s="165"/>
      <c r="S364" s="165"/>
      <c r="T364" s="165"/>
      <c r="U364" s="165"/>
      <c r="V364" s="165"/>
      <c r="W364" s="165"/>
      <c r="X364" s="165"/>
      <c r="Y364" s="165"/>
      <c r="Z364" s="165"/>
      <c r="AA364" s="165"/>
      <c r="AB364" s="165"/>
      <c r="AC364" s="165"/>
      <c r="AD364" s="165"/>
    </row>
    <row r="365" spans="2:30">
      <c r="B365" s="164"/>
      <c r="P365" s="165"/>
      <c r="Q365" s="165"/>
      <c r="R365" s="165"/>
      <c r="S365" s="165"/>
      <c r="T365" s="165"/>
      <c r="U365" s="165"/>
      <c r="V365" s="165"/>
      <c r="W365" s="165"/>
      <c r="X365" s="165"/>
      <c r="Y365" s="165"/>
      <c r="Z365" s="165"/>
      <c r="AA365" s="165"/>
      <c r="AB365" s="165"/>
      <c r="AC365" s="165"/>
      <c r="AD365" s="165"/>
    </row>
    <row r="366" spans="2:30">
      <c r="B366" s="164"/>
      <c r="P366" s="165"/>
      <c r="Q366" s="165"/>
      <c r="R366" s="165"/>
      <c r="S366" s="165"/>
      <c r="T366" s="165"/>
      <c r="U366" s="165"/>
      <c r="V366" s="165"/>
      <c r="W366" s="165"/>
      <c r="X366" s="165"/>
      <c r="Y366" s="165"/>
      <c r="Z366" s="165"/>
      <c r="AA366" s="165"/>
      <c r="AB366" s="165"/>
      <c r="AC366" s="165"/>
      <c r="AD366" s="165"/>
    </row>
    <row r="367" spans="2:30">
      <c r="B367" s="164"/>
      <c r="P367" s="165"/>
      <c r="Q367" s="165"/>
      <c r="R367" s="165"/>
      <c r="S367" s="165"/>
      <c r="T367" s="165"/>
      <c r="U367" s="165"/>
      <c r="V367" s="165"/>
      <c r="W367" s="165"/>
      <c r="X367" s="165"/>
      <c r="Y367" s="165"/>
      <c r="Z367" s="165"/>
      <c r="AA367" s="165"/>
      <c r="AB367" s="165"/>
      <c r="AC367" s="165"/>
      <c r="AD367" s="165"/>
    </row>
    <row r="368" spans="2:30">
      <c r="B368" s="164"/>
      <c r="P368" s="165"/>
      <c r="Q368" s="165"/>
      <c r="R368" s="165"/>
      <c r="S368" s="165"/>
      <c r="T368" s="165"/>
      <c r="U368" s="165"/>
      <c r="V368" s="165"/>
      <c r="W368" s="165"/>
      <c r="X368" s="165"/>
      <c r="Y368" s="165"/>
      <c r="Z368" s="165"/>
      <c r="AA368" s="165"/>
      <c r="AB368" s="165"/>
      <c r="AC368" s="165"/>
      <c r="AD368" s="165"/>
    </row>
    <row r="369" spans="2:30">
      <c r="B369" s="164"/>
      <c r="P369" s="165"/>
      <c r="Q369" s="165"/>
      <c r="R369" s="165"/>
      <c r="S369" s="165"/>
      <c r="T369" s="165"/>
      <c r="U369" s="165"/>
      <c r="V369" s="165"/>
      <c r="W369" s="165"/>
      <c r="X369" s="165"/>
      <c r="Y369" s="165"/>
      <c r="Z369" s="165"/>
      <c r="AA369" s="165"/>
      <c r="AB369" s="165"/>
      <c r="AC369" s="165"/>
      <c r="AD369" s="165"/>
    </row>
    <row r="370" spans="2:30">
      <c r="B370" s="164"/>
      <c r="P370" s="165"/>
      <c r="Q370" s="165"/>
      <c r="R370" s="165"/>
      <c r="S370" s="165"/>
      <c r="T370" s="165"/>
      <c r="U370" s="165"/>
      <c r="V370" s="165"/>
      <c r="W370" s="165"/>
      <c r="X370" s="165"/>
      <c r="Y370" s="165"/>
      <c r="Z370" s="165"/>
      <c r="AA370" s="165"/>
      <c r="AB370" s="165"/>
      <c r="AC370" s="165"/>
      <c r="AD370" s="165"/>
    </row>
    <row r="371" spans="2:30">
      <c r="B371" s="164"/>
      <c r="P371" s="165"/>
      <c r="Q371" s="165"/>
      <c r="R371" s="165"/>
      <c r="S371" s="165"/>
      <c r="T371" s="165"/>
      <c r="U371" s="165"/>
      <c r="V371" s="165"/>
      <c r="W371" s="165"/>
      <c r="X371" s="165"/>
      <c r="Y371" s="165"/>
      <c r="Z371" s="165"/>
      <c r="AA371" s="165"/>
      <c r="AB371" s="165"/>
      <c r="AC371" s="165"/>
      <c r="AD371" s="165"/>
    </row>
    <row r="372" spans="2:30">
      <c r="B372" s="164"/>
      <c r="P372" s="165"/>
      <c r="Q372" s="165"/>
      <c r="R372" s="165"/>
      <c r="S372" s="165"/>
      <c r="T372" s="165"/>
      <c r="U372" s="165"/>
      <c r="V372" s="165"/>
      <c r="W372" s="165"/>
      <c r="X372" s="165"/>
      <c r="Y372" s="165"/>
      <c r="Z372" s="165"/>
      <c r="AA372" s="165"/>
      <c r="AB372" s="165"/>
      <c r="AC372" s="165"/>
      <c r="AD372" s="165"/>
    </row>
    <row r="373" spans="2:30">
      <c r="B373" s="164"/>
      <c r="P373" s="165"/>
      <c r="Q373" s="165"/>
      <c r="R373" s="165"/>
      <c r="S373" s="165"/>
      <c r="T373" s="165"/>
      <c r="U373" s="165"/>
      <c r="V373" s="165"/>
      <c r="W373" s="165"/>
      <c r="X373" s="165"/>
      <c r="Y373" s="165"/>
      <c r="Z373" s="165"/>
      <c r="AA373" s="165"/>
      <c r="AB373" s="165"/>
      <c r="AC373" s="165"/>
      <c r="AD373" s="165"/>
    </row>
    <row r="374" spans="2:30">
      <c r="B374" s="164"/>
      <c r="P374" s="165"/>
      <c r="Q374" s="165"/>
      <c r="R374" s="165"/>
      <c r="S374" s="165"/>
      <c r="T374" s="165"/>
      <c r="U374" s="165"/>
      <c r="V374" s="165"/>
      <c r="W374" s="165"/>
      <c r="X374" s="165"/>
      <c r="Y374" s="165"/>
      <c r="Z374" s="165"/>
      <c r="AA374" s="165"/>
      <c r="AB374" s="165"/>
      <c r="AC374" s="165"/>
      <c r="AD374" s="165"/>
    </row>
    <row r="375" spans="2:30">
      <c r="B375" s="164"/>
      <c r="P375" s="165"/>
      <c r="Q375" s="165"/>
      <c r="R375" s="165"/>
      <c r="S375" s="165"/>
      <c r="T375" s="165"/>
      <c r="U375" s="165"/>
      <c r="V375" s="165"/>
      <c r="W375" s="165"/>
      <c r="X375" s="165"/>
      <c r="Y375" s="165"/>
      <c r="Z375" s="165"/>
      <c r="AA375" s="165"/>
      <c r="AB375" s="165"/>
      <c r="AC375" s="165"/>
      <c r="AD375" s="165"/>
    </row>
    <row r="376" spans="2:30">
      <c r="B376" s="164"/>
      <c r="P376" s="165"/>
      <c r="Q376" s="165"/>
      <c r="R376" s="165"/>
      <c r="S376" s="165"/>
      <c r="T376" s="165"/>
      <c r="U376" s="165"/>
      <c r="V376" s="165"/>
      <c r="W376" s="165"/>
      <c r="X376" s="165"/>
      <c r="Y376" s="165"/>
      <c r="Z376" s="165"/>
      <c r="AA376" s="165"/>
      <c r="AB376" s="165"/>
      <c r="AC376" s="165"/>
      <c r="AD376" s="165"/>
    </row>
    <row r="377" spans="2:30">
      <c r="B377" s="164"/>
      <c r="P377" s="165"/>
      <c r="Q377" s="165"/>
      <c r="R377" s="165"/>
      <c r="S377" s="165"/>
      <c r="T377" s="165"/>
      <c r="U377" s="165"/>
      <c r="V377" s="165"/>
      <c r="W377" s="165"/>
      <c r="X377" s="165"/>
      <c r="Y377" s="165"/>
      <c r="Z377" s="165"/>
      <c r="AA377" s="165"/>
      <c r="AB377" s="165"/>
      <c r="AC377" s="165"/>
      <c r="AD377" s="165"/>
    </row>
    <row r="378" spans="2:30">
      <c r="B378" s="164"/>
      <c r="P378" s="165"/>
      <c r="Q378" s="165"/>
      <c r="R378" s="165"/>
      <c r="S378" s="165"/>
      <c r="T378" s="165"/>
      <c r="U378" s="165"/>
      <c r="V378" s="165"/>
      <c r="W378" s="165"/>
      <c r="X378" s="165"/>
      <c r="Y378" s="165"/>
      <c r="Z378" s="165"/>
      <c r="AA378" s="165"/>
      <c r="AB378" s="165"/>
      <c r="AC378" s="165"/>
      <c r="AD378" s="165"/>
    </row>
    <row r="379" spans="2:30">
      <c r="B379" s="164"/>
      <c r="P379" s="165"/>
      <c r="Q379" s="165"/>
      <c r="R379" s="165"/>
      <c r="S379" s="165"/>
      <c r="T379" s="165"/>
      <c r="U379" s="165"/>
      <c r="V379" s="165"/>
      <c r="W379" s="165"/>
      <c r="X379" s="165"/>
      <c r="Y379" s="165"/>
      <c r="Z379" s="165"/>
      <c r="AA379" s="165"/>
      <c r="AB379" s="165"/>
      <c r="AC379" s="165"/>
      <c r="AD379" s="165"/>
    </row>
    <row r="380" spans="2:30">
      <c r="B380" s="164"/>
      <c r="P380" s="165"/>
      <c r="Q380" s="165"/>
      <c r="R380" s="165"/>
      <c r="S380" s="165"/>
      <c r="T380" s="165"/>
      <c r="U380" s="165"/>
      <c r="V380" s="165"/>
      <c r="W380" s="165"/>
      <c r="X380" s="165"/>
      <c r="Y380" s="165"/>
      <c r="Z380" s="165"/>
      <c r="AA380" s="165"/>
      <c r="AB380" s="165"/>
      <c r="AC380" s="165"/>
      <c r="AD380" s="165"/>
    </row>
    <row r="381" spans="2:30">
      <c r="B381" s="164"/>
      <c r="P381" s="165"/>
      <c r="Q381" s="165"/>
      <c r="R381" s="165"/>
      <c r="S381" s="165"/>
      <c r="T381" s="165"/>
      <c r="U381" s="165"/>
      <c r="V381" s="165"/>
      <c r="W381" s="165"/>
      <c r="X381" s="165"/>
      <c r="Y381" s="165"/>
      <c r="Z381" s="165"/>
      <c r="AA381" s="165"/>
      <c r="AB381" s="165"/>
      <c r="AC381" s="165"/>
      <c r="AD381" s="165"/>
    </row>
    <row r="382" spans="2:30">
      <c r="B382" s="164"/>
      <c r="P382" s="165"/>
      <c r="Q382" s="165"/>
      <c r="R382" s="165"/>
      <c r="S382" s="165"/>
      <c r="T382" s="165"/>
      <c r="U382" s="165"/>
      <c r="V382" s="165"/>
      <c r="W382" s="165"/>
      <c r="X382" s="165"/>
      <c r="Y382" s="165"/>
      <c r="Z382" s="165"/>
      <c r="AA382" s="165"/>
      <c r="AB382" s="165"/>
      <c r="AC382" s="165"/>
      <c r="AD382" s="165"/>
    </row>
    <row r="383" spans="2:30">
      <c r="B383" s="164"/>
      <c r="P383" s="165"/>
      <c r="Q383" s="165"/>
      <c r="R383" s="165"/>
      <c r="S383" s="165"/>
      <c r="T383" s="165"/>
      <c r="U383" s="165"/>
      <c r="V383" s="165"/>
      <c r="W383" s="165"/>
      <c r="X383" s="165"/>
      <c r="Y383" s="165"/>
      <c r="Z383" s="165"/>
      <c r="AA383" s="165"/>
      <c r="AB383" s="165"/>
      <c r="AC383" s="165"/>
      <c r="AD383" s="165"/>
    </row>
    <row r="384" spans="2:30">
      <c r="B384" s="164"/>
      <c r="P384" s="165"/>
      <c r="Q384" s="165"/>
      <c r="R384" s="165"/>
      <c r="S384" s="165"/>
      <c r="T384" s="165"/>
      <c r="U384" s="165"/>
      <c r="V384" s="165"/>
      <c r="W384" s="165"/>
      <c r="X384" s="165"/>
      <c r="Y384" s="165"/>
      <c r="Z384" s="165"/>
      <c r="AA384" s="165"/>
      <c r="AB384" s="165"/>
      <c r="AC384" s="165"/>
      <c r="AD384" s="165"/>
    </row>
    <row r="385" spans="2:30">
      <c r="B385" s="164"/>
      <c r="P385" s="165"/>
      <c r="Q385" s="165"/>
      <c r="R385" s="165"/>
      <c r="S385" s="165"/>
      <c r="T385" s="165"/>
      <c r="U385" s="165"/>
      <c r="V385" s="165"/>
      <c r="W385" s="165"/>
      <c r="X385" s="165"/>
      <c r="Y385" s="165"/>
      <c r="Z385" s="165"/>
      <c r="AA385" s="165"/>
      <c r="AB385" s="165"/>
      <c r="AC385" s="165"/>
      <c r="AD385" s="165"/>
    </row>
    <row r="386" spans="2:30">
      <c r="B386" s="164"/>
      <c r="P386" s="165"/>
      <c r="Q386" s="165"/>
      <c r="R386" s="165"/>
      <c r="S386" s="165"/>
      <c r="T386" s="165"/>
      <c r="U386" s="165"/>
      <c r="V386" s="165"/>
      <c r="W386" s="165"/>
      <c r="X386" s="165"/>
      <c r="Y386" s="165"/>
      <c r="Z386" s="165"/>
      <c r="AA386" s="165"/>
      <c r="AB386" s="165"/>
      <c r="AC386" s="165"/>
      <c r="AD386" s="165"/>
    </row>
    <row r="387" spans="2:30">
      <c r="B387" s="164"/>
      <c r="P387" s="165"/>
      <c r="Q387" s="165"/>
      <c r="R387" s="165"/>
      <c r="S387" s="165"/>
      <c r="T387" s="165"/>
      <c r="U387" s="165"/>
      <c r="V387" s="165"/>
      <c r="W387" s="165"/>
      <c r="X387" s="165"/>
      <c r="Y387" s="165"/>
      <c r="Z387" s="165"/>
      <c r="AA387" s="165"/>
      <c r="AB387" s="165"/>
      <c r="AC387" s="165"/>
      <c r="AD387" s="165"/>
    </row>
    <row r="388" spans="2:30">
      <c r="B388" s="164"/>
      <c r="P388" s="165"/>
      <c r="Q388" s="165"/>
      <c r="R388" s="165"/>
      <c r="S388" s="165"/>
      <c r="T388" s="165"/>
      <c r="U388" s="165"/>
      <c r="V388" s="165"/>
      <c r="W388" s="165"/>
      <c r="X388" s="165"/>
      <c r="Y388" s="165"/>
      <c r="Z388" s="165"/>
      <c r="AA388" s="165"/>
      <c r="AB388" s="165"/>
      <c r="AC388" s="165"/>
      <c r="AD388" s="165"/>
    </row>
    <row r="389" spans="2:30">
      <c r="B389" s="164"/>
      <c r="P389" s="165"/>
      <c r="Q389" s="165"/>
      <c r="R389" s="165"/>
      <c r="S389" s="165"/>
      <c r="T389" s="165"/>
      <c r="U389" s="165"/>
      <c r="V389" s="165"/>
      <c r="W389" s="165"/>
      <c r="X389" s="165"/>
      <c r="Y389" s="165"/>
      <c r="Z389" s="165"/>
      <c r="AA389" s="165"/>
      <c r="AB389" s="165"/>
      <c r="AC389" s="165"/>
      <c r="AD389" s="165"/>
    </row>
    <row r="390" spans="2:30">
      <c r="B390" s="164"/>
      <c r="P390" s="165"/>
      <c r="Q390" s="165"/>
      <c r="R390" s="165"/>
      <c r="S390" s="165"/>
      <c r="T390" s="165"/>
      <c r="U390" s="165"/>
      <c r="V390" s="165"/>
      <c r="W390" s="165"/>
      <c r="X390" s="165"/>
      <c r="Y390" s="165"/>
      <c r="Z390" s="165"/>
      <c r="AA390" s="165"/>
      <c r="AB390" s="165"/>
      <c r="AC390" s="165"/>
      <c r="AD390" s="165"/>
    </row>
    <row r="391" spans="2:30">
      <c r="B391" s="164"/>
      <c r="P391" s="165"/>
      <c r="Q391" s="165"/>
      <c r="R391" s="165"/>
      <c r="S391" s="165"/>
      <c r="T391" s="165"/>
      <c r="U391" s="165"/>
      <c r="V391" s="165"/>
      <c r="W391" s="165"/>
      <c r="X391" s="165"/>
      <c r="Y391" s="165"/>
      <c r="Z391" s="165"/>
      <c r="AA391" s="165"/>
      <c r="AB391" s="165"/>
      <c r="AC391" s="165"/>
      <c r="AD391" s="165"/>
    </row>
    <row r="392" spans="2:30">
      <c r="B392" s="164"/>
      <c r="P392" s="165"/>
      <c r="Q392" s="165"/>
      <c r="R392" s="165"/>
      <c r="S392" s="165"/>
      <c r="T392" s="165"/>
      <c r="U392" s="165"/>
      <c r="V392" s="165"/>
      <c r="W392" s="165"/>
      <c r="X392" s="165"/>
      <c r="Y392" s="165"/>
      <c r="Z392" s="165"/>
      <c r="AA392" s="165"/>
      <c r="AB392" s="165"/>
      <c r="AC392" s="165"/>
      <c r="AD392" s="165"/>
    </row>
    <row r="393" spans="2:30">
      <c r="B393" s="164"/>
      <c r="P393" s="165"/>
      <c r="Q393" s="165"/>
      <c r="R393" s="165"/>
      <c r="S393" s="165"/>
      <c r="T393" s="165"/>
      <c r="U393" s="165"/>
      <c r="V393" s="165"/>
      <c r="W393" s="165"/>
      <c r="X393" s="165"/>
      <c r="Y393" s="165"/>
      <c r="Z393" s="165"/>
      <c r="AA393" s="165"/>
      <c r="AB393" s="165"/>
      <c r="AC393" s="165"/>
      <c r="AD393" s="165"/>
    </row>
    <row r="394" spans="2:30">
      <c r="B394" s="164"/>
      <c r="P394" s="165"/>
      <c r="Q394" s="165"/>
      <c r="R394" s="165"/>
      <c r="S394" s="165"/>
      <c r="T394" s="165"/>
      <c r="U394" s="165"/>
      <c r="V394" s="165"/>
      <c r="W394" s="165"/>
      <c r="X394" s="165"/>
      <c r="Y394" s="165"/>
      <c r="Z394" s="165"/>
      <c r="AA394" s="165"/>
      <c r="AB394" s="165"/>
      <c r="AC394" s="165"/>
      <c r="AD394" s="165"/>
    </row>
    <row r="395" spans="2:30">
      <c r="B395" s="164"/>
      <c r="P395" s="165"/>
      <c r="Q395" s="165"/>
      <c r="R395" s="165"/>
      <c r="S395" s="165"/>
      <c r="T395" s="165"/>
      <c r="U395" s="165"/>
      <c r="V395" s="165"/>
      <c r="W395" s="165"/>
      <c r="X395" s="165"/>
      <c r="Y395" s="165"/>
      <c r="Z395" s="165"/>
      <c r="AA395" s="165"/>
      <c r="AB395" s="165"/>
      <c r="AC395" s="165"/>
      <c r="AD395" s="165"/>
    </row>
    <row r="396" spans="2:30">
      <c r="B396" s="164"/>
      <c r="P396" s="165"/>
      <c r="Q396" s="165"/>
      <c r="R396" s="165"/>
      <c r="S396" s="165"/>
      <c r="T396" s="165"/>
      <c r="U396" s="165"/>
      <c r="V396" s="165"/>
      <c r="W396" s="165"/>
      <c r="X396" s="165"/>
      <c r="Y396" s="165"/>
      <c r="Z396" s="165"/>
      <c r="AA396" s="165"/>
      <c r="AB396" s="165"/>
      <c r="AC396" s="165"/>
      <c r="AD396" s="165"/>
    </row>
    <row r="397" spans="2:30">
      <c r="B397" s="164"/>
      <c r="P397" s="165"/>
      <c r="Q397" s="165"/>
      <c r="R397" s="165"/>
      <c r="S397" s="165"/>
      <c r="T397" s="165"/>
      <c r="U397" s="165"/>
      <c r="V397" s="165"/>
      <c r="W397" s="165"/>
      <c r="X397" s="165"/>
      <c r="Y397" s="165"/>
      <c r="Z397" s="165"/>
      <c r="AA397" s="165"/>
      <c r="AB397" s="165"/>
      <c r="AC397" s="165"/>
      <c r="AD397" s="165"/>
    </row>
    <row r="398" spans="2:30">
      <c r="B398" s="164"/>
      <c r="P398" s="165"/>
      <c r="Q398" s="165"/>
      <c r="R398" s="165"/>
      <c r="S398" s="165"/>
      <c r="T398" s="165"/>
      <c r="U398" s="165"/>
      <c r="V398" s="165"/>
      <c r="W398" s="165"/>
      <c r="X398" s="165"/>
      <c r="Y398" s="165"/>
      <c r="Z398" s="165"/>
      <c r="AA398" s="165"/>
      <c r="AB398" s="165"/>
      <c r="AC398" s="165"/>
      <c r="AD398" s="165"/>
    </row>
    <row r="399" spans="2:30">
      <c r="B399" s="164"/>
      <c r="P399" s="165"/>
      <c r="Q399" s="165"/>
      <c r="R399" s="165"/>
      <c r="S399" s="165"/>
      <c r="T399" s="165"/>
      <c r="U399" s="165"/>
      <c r="V399" s="165"/>
      <c r="W399" s="165"/>
      <c r="X399" s="165"/>
      <c r="Y399" s="165"/>
      <c r="Z399" s="165"/>
      <c r="AA399" s="165"/>
      <c r="AB399" s="165"/>
      <c r="AC399" s="165"/>
      <c r="AD399" s="165"/>
    </row>
    <row r="400" spans="2:30">
      <c r="B400" s="164"/>
      <c r="P400" s="165"/>
      <c r="Q400" s="165"/>
      <c r="R400" s="165"/>
      <c r="S400" s="165"/>
      <c r="T400" s="165"/>
      <c r="U400" s="165"/>
      <c r="V400" s="165"/>
      <c r="W400" s="165"/>
      <c r="X400" s="165"/>
      <c r="Y400" s="165"/>
      <c r="Z400" s="165"/>
      <c r="AA400" s="165"/>
      <c r="AB400" s="165"/>
      <c r="AC400" s="165"/>
      <c r="AD400" s="165"/>
    </row>
    <row r="401" spans="2:30">
      <c r="B401" s="164"/>
      <c r="P401" s="165"/>
      <c r="Q401" s="165"/>
      <c r="R401" s="165"/>
      <c r="S401" s="165"/>
      <c r="T401" s="165"/>
      <c r="U401" s="165"/>
      <c r="V401" s="165"/>
      <c r="W401" s="165"/>
      <c r="X401" s="165"/>
      <c r="Y401" s="165"/>
      <c r="Z401" s="165"/>
      <c r="AA401" s="165"/>
      <c r="AB401" s="165"/>
      <c r="AC401" s="165"/>
      <c r="AD401" s="165"/>
    </row>
    <row r="402" spans="2:30">
      <c r="B402" s="164"/>
      <c r="P402" s="165"/>
      <c r="Q402" s="165"/>
      <c r="R402" s="165"/>
      <c r="S402" s="165"/>
      <c r="T402" s="165"/>
      <c r="U402" s="165"/>
      <c r="V402" s="165"/>
      <c r="W402" s="165"/>
      <c r="X402" s="165"/>
      <c r="Y402" s="165"/>
      <c r="Z402" s="165"/>
      <c r="AA402" s="165"/>
      <c r="AB402" s="165"/>
      <c r="AC402" s="165"/>
      <c r="AD402" s="165"/>
    </row>
    <row r="403" spans="2:30">
      <c r="P403" s="165"/>
      <c r="Q403" s="165"/>
      <c r="R403" s="165"/>
      <c r="S403" s="165"/>
      <c r="T403" s="165"/>
      <c r="U403" s="165"/>
      <c r="V403" s="165"/>
      <c r="W403" s="165"/>
      <c r="X403" s="165"/>
      <c r="Y403" s="165"/>
      <c r="Z403" s="165"/>
      <c r="AA403" s="165"/>
      <c r="AB403" s="165"/>
      <c r="AC403" s="165"/>
      <c r="AD403" s="165"/>
    </row>
    <row r="404" spans="2:30">
      <c r="P404" s="165"/>
      <c r="Q404" s="165"/>
      <c r="R404" s="165"/>
      <c r="S404" s="165"/>
      <c r="T404" s="165"/>
      <c r="U404" s="165"/>
      <c r="V404" s="165"/>
      <c r="W404" s="165"/>
      <c r="X404" s="165"/>
      <c r="Y404" s="165"/>
      <c r="Z404" s="165"/>
      <c r="AA404" s="165"/>
      <c r="AB404" s="165"/>
      <c r="AC404" s="165"/>
      <c r="AD404" s="165"/>
    </row>
    <row r="405" spans="2:30">
      <c r="P405" s="165"/>
      <c r="Q405" s="165"/>
      <c r="R405" s="165"/>
      <c r="S405" s="165"/>
      <c r="T405" s="165"/>
      <c r="U405" s="165"/>
      <c r="V405" s="165"/>
      <c r="W405" s="165"/>
      <c r="X405" s="165"/>
      <c r="Y405" s="165"/>
      <c r="Z405" s="165"/>
      <c r="AA405" s="165"/>
      <c r="AB405" s="165"/>
      <c r="AC405" s="165"/>
      <c r="AD405" s="165"/>
    </row>
    <row r="406" spans="2:30">
      <c r="P406" s="165"/>
      <c r="Q406" s="165"/>
      <c r="R406" s="165"/>
      <c r="S406" s="165"/>
      <c r="T406" s="165"/>
      <c r="U406" s="165"/>
      <c r="V406" s="165"/>
      <c r="W406" s="165"/>
      <c r="X406" s="165"/>
      <c r="Y406" s="165"/>
      <c r="Z406" s="165"/>
      <c r="AA406" s="165"/>
      <c r="AB406" s="165"/>
      <c r="AC406" s="165"/>
      <c r="AD406" s="165"/>
    </row>
    <row r="407" spans="2:30">
      <c r="P407" s="165"/>
      <c r="Q407" s="165"/>
      <c r="R407" s="165"/>
      <c r="S407" s="165"/>
      <c r="T407" s="165"/>
      <c r="U407" s="165"/>
      <c r="V407" s="165"/>
      <c r="W407" s="165"/>
      <c r="X407" s="165"/>
      <c r="Y407" s="165"/>
      <c r="Z407" s="165"/>
      <c r="AA407" s="165"/>
      <c r="AB407" s="165"/>
      <c r="AC407" s="165"/>
      <c r="AD407" s="165"/>
    </row>
    <row r="408" spans="2:30">
      <c r="P408" s="165"/>
      <c r="Q408" s="165"/>
      <c r="R408" s="165"/>
      <c r="S408" s="165"/>
      <c r="T408" s="165"/>
      <c r="U408" s="165"/>
      <c r="V408" s="165"/>
      <c r="W408" s="165"/>
      <c r="X408" s="165"/>
      <c r="Y408" s="165"/>
      <c r="Z408" s="165"/>
      <c r="AA408" s="165"/>
      <c r="AB408" s="165"/>
      <c r="AC408" s="165"/>
      <c r="AD408" s="165"/>
    </row>
    <row r="409" spans="2:30">
      <c r="P409" s="165"/>
      <c r="Q409" s="165"/>
      <c r="R409" s="165"/>
      <c r="S409" s="165"/>
      <c r="T409" s="165"/>
      <c r="U409" s="165"/>
      <c r="V409" s="165"/>
      <c r="W409" s="165"/>
      <c r="X409" s="165"/>
      <c r="Y409" s="165"/>
      <c r="Z409" s="165"/>
      <c r="AA409" s="165"/>
      <c r="AB409" s="165"/>
      <c r="AC409" s="165"/>
      <c r="AD409" s="165"/>
    </row>
    <row r="410" spans="2:30">
      <c r="P410" s="165"/>
      <c r="Q410" s="165"/>
      <c r="R410" s="165"/>
      <c r="S410" s="165"/>
      <c r="T410" s="165"/>
      <c r="U410" s="165"/>
      <c r="V410" s="165"/>
      <c r="W410" s="165"/>
      <c r="X410" s="165"/>
      <c r="Y410" s="165"/>
      <c r="Z410" s="165"/>
      <c r="AA410" s="165"/>
      <c r="AB410" s="165"/>
      <c r="AC410" s="165"/>
      <c r="AD410" s="165"/>
    </row>
    <row r="411" spans="2:30">
      <c r="P411" s="165"/>
      <c r="Q411" s="165"/>
      <c r="R411" s="165"/>
      <c r="S411" s="165"/>
      <c r="T411" s="165"/>
      <c r="U411" s="165"/>
      <c r="V411" s="165"/>
      <c r="W411" s="165"/>
      <c r="X411" s="165"/>
      <c r="Y411" s="165"/>
      <c r="Z411" s="165"/>
      <c r="AA411" s="165"/>
      <c r="AB411" s="165"/>
      <c r="AC411" s="165"/>
      <c r="AD411" s="165"/>
    </row>
    <row r="412" spans="2:30">
      <c r="P412" s="165"/>
      <c r="Q412" s="165"/>
      <c r="R412" s="165"/>
      <c r="S412" s="165"/>
      <c r="T412" s="165"/>
      <c r="U412" s="165"/>
      <c r="V412" s="165"/>
      <c r="W412" s="165"/>
      <c r="X412" s="165"/>
      <c r="Y412" s="165"/>
      <c r="Z412" s="165"/>
      <c r="AA412" s="165"/>
      <c r="AB412" s="165"/>
      <c r="AC412" s="165"/>
      <c r="AD412" s="165"/>
    </row>
    <row r="413" spans="2:30">
      <c r="P413" s="165"/>
      <c r="Q413" s="165"/>
      <c r="R413" s="165"/>
      <c r="S413" s="165"/>
      <c r="T413" s="165"/>
      <c r="U413" s="165"/>
      <c r="V413" s="165"/>
      <c r="W413" s="165"/>
      <c r="X413" s="165"/>
      <c r="Y413" s="165"/>
      <c r="Z413" s="165"/>
      <c r="AA413" s="165"/>
      <c r="AB413" s="165"/>
      <c r="AC413" s="165"/>
      <c r="AD413" s="165"/>
    </row>
    <row r="414" spans="2:30">
      <c r="P414" s="165"/>
      <c r="Q414" s="165"/>
      <c r="R414" s="165"/>
      <c r="S414" s="165"/>
      <c r="T414" s="165"/>
      <c r="U414" s="165"/>
      <c r="V414" s="165"/>
      <c r="W414" s="165"/>
      <c r="X414" s="165"/>
      <c r="Y414" s="165"/>
      <c r="Z414" s="165"/>
      <c r="AA414" s="165"/>
      <c r="AB414" s="165"/>
      <c r="AC414" s="165"/>
      <c r="AD414" s="165"/>
    </row>
    <row r="415" spans="2:30">
      <c r="P415" s="165"/>
      <c r="Q415" s="165"/>
      <c r="R415" s="165"/>
      <c r="S415" s="165"/>
      <c r="T415" s="165"/>
      <c r="U415" s="165"/>
      <c r="V415" s="165"/>
      <c r="W415" s="165"/>
      <c r="X415" s="165"/>
      <c r="Y415" s="165"/>
      <c r="Z415" s="165"/>
      <c r="AA415" s="165"/>
      <c r="AB415" s="165"/>
      <c r="AC415" s="165"/>
      <c r="AD415" s="165"/>
    </row>
    <row r="416" spans="2:30">
      <c r="P416" s="165"/>
      <c r="Q416" s="165"/>
      <c r="R416" s="165"/>
      <c r="S416" s="165"/>
      <c r="T416" s="165"/>
      <c r="U416" s="165"/>
      <c r="V416" s="165"/>
      <c r="W416" s="165"/>
      <c r="X416" s="165"/>
      <c r="Y416" s="165"/>
      <c r="Z416" s="165"/>
      <c r="AA416" s="165"/>
      <c r="AB416" s="165"/>
      <c r="AC416" s="165"/>
      <c r="AD416" s="165"/>
    </row>
    <row r="417" spans="16:30">
      <c r="P417" s="165"/>
      <c r="Q417" s="165"/>
      <c r="R417" s="165"/>
      <c r="S417" s="165"/>
      <c r="T417" s="165"/>
      <c r="U417" s="165"/>
      <c r="V417" s="165"/>
      <c r="W417" s="165"/>
      <c r="X417" s="165"/>
      <c r="Y417" s="165"/>
      <c r="Z417" s="165"/>
      <c r="AA417" s="165"/>
      <c r="AB417" s="165"/>
      <c r="AC417" s="165"/>
      <c r="AD417" s="165"/>
    </row>
    <row r="418" spans="16:30">
      <c r="P418" s="165"/>
      <c r="Q418" s="165"/>
      <c r="R418" s="165"/>
      <c r="S418" s="165"/>
      <c r="T418" s="165"/>
      <c r="U418" s="165"/>
      <c r="V418" s="165"/>
      <c r="W418" s="165"/>
      <c r="X418" s="165"/>
      <c r="Y418" s="165"/>
      <c r="Z418" s="165"/>
      <c r="AA418" s="165"/>
      <c r="AB418" s="165"/>
      <c r="AC418" s="165"/>
      <c r="AD418" s="165"/>
    </row>
    <row r="419" spans="16:30">
      <c r="P419" s="165"/>
      <c r="Q419" s="165"/>
      <c r="R419" s="165"/>
      <c r="S419" s="165"/>
      <c r="T419" s="165"/>
      <c r="U419" s="165"/>
      <c r="V419" s="165"/>
      <c r="W419" s="165"/>
      <c r="X419" s="165"/>
      <c r="Y419" s="165"/>
      <c r="Z419" s="165"/>
      <c r="AA419" s="165"/>
      <c r="AB419" s="165"/>
      <c r="AC419" s="165"/>
      <c r="AD419" s="165"/>
    </row>
    <row r="420" spans="16:30">
      <c r="P420" s="165"/>
      <c r="Q420" s="165"/>
      <c r="R420" s="165"/>
      <c r="S420" s="165"/>
      <c r="T420" s="165"/>
      <c r="U420" s="165"/>
      <c r="V420" s="165"/>
      <c r="W420" s="165"/>
      <c r="X420" s="165"/>
      <c r="Y420" s="165"/>
      <c r="Z420" s="165"/>
      <c r="AA420" s="165"/>
      <c r="AB420" s="165"/>
      <c r="AC420" s="165"/>
      <c r="AD420" s="165"/>
    </row>
    <row r="421" spans="16:30">
      <c r="P421" s="165"/>
      <c r="Q421" s="165"/>
      <c r="R421" s="165"/>
      <c r="S421" s="165"/>
      <c r="T421" s="165"/>
      <c r="U421" s="165"/>
      <c r="V421" s="165"/>
      <c r="W421" s="165"/>
      <c r="X421" s="165"/>
      <c r="Y421" s="165"/>
      <c r="Z421" s="165"/>
      <c r="AA421" s="165"/>
      <c r="AB421" s="165"/>
      <c r="AC421" s="165"/>
      <c r="AD421" s="165"/>
    </row>
    <row r="422" spans="16:30">
      <c r="P422" s="165"/>
      <c r="Q422" s="165"/>
      <c r="R422" s="165"/>
      <c r="S422" s="165"/>
      <c r="T422" s="165"/>
      <c r="U422" s="165"/>
      <c r="V422" s="165"/>
      <c r="W422" s="165"/>
      <c r="X422" s="165"/>
      <c r="Y422" s="165"/>
      <c r="Z422" s="165"/>
      <c r="AA422" s="165"/>
      <c r="AB422" s="165"/>
      <c r="AC422" s="165"/>
      <c r="AD422" s="165"/>
    </row>
    <row r="423" spans="16:30">
      <c r="P423" s="165"/>
      <c r="Q423" s="165"/>
      <c r="R423" s="165"/>
      <c r="S423" s="165"/>
      <c r="T423" s="165"/>
      <c r="U423" s="165"/>
      <c r="V423" s="165"/>
      <c r="W423" s="165"/>
      <c r="X423" s="165"/>
      <c r="Y423" s="165"/>
      <c r="Z423" s="165"/>
      <c r="AA423" s="165"/>
      <c r="AB423" s="165"/>
      <c r="AC423" s="165"/>
      <c r="AD423" s="165"/>
    </row>
    <row r="424" spans="16:30">
      <c r="P424" s="165"/>
      <c r="Q424" s="165"/>
      <c r="R424" s="165"/>
      <c r="S424" s="165"/>
      <c r="T424" s="165"/>
      <c r="U424" s="165"/>
      <c r="V424" s="165"/>
      <c r="W424" s="165"/>
      <c r="X424" s="165"/>
      <c r="Y424" s="165"/>
      <c r="Z424" s="165"/>
      <c r="AA424" s="165"/>
      <c r="AB424" s="165"/>
      <c r="AC424" s="165"/>
      <c r="AD424" s="165"/>
    </row>
    <row r="425" spans="16:30">
      <c r="P425" s="165"/>
      <c r="Q425" s="165"/>
      <c r="R425" s="165"/>
      <c r="S425" s="165"/>
      <c r="T425" s="165"/>
      <c r="U425" s="165"/>
      <c r="V425" s="165"/>
      <c r="W425" s="165"/>
      <c r="X425" s="165"/>
      <c r="Y425" s="165"/>
      <c r="Z425" s="165"/>
      <c r="AA425" s="165"/>
      <c r="AB425" s="165"/>
      <c r="AC425" s="165"/>
      <c r="AD425" s="165"/>
    </row>
    <row r="426" spans="16:30">
      <c r="P426" s="165"/>
      <c r="Q426" s="165"/>
      <c r="R426" s="165"/>
      <c r="S426" s="165"/>
      <c r="T426" s="165"/>
      <c r="U426" s="165"/>
      <c r="V426" s="165"/>
      <c r="W426" s="165"/>
      <c r="X426" s="165"/>
      <c r="Y426" s="165"/>
      <c r="Z426" s="165"/>
      <c r="AA426" s="165"/>
      <c r="AB426" s="165"/>
      <c r="AC426" s="165"/>
      <c r="AD426" s="165"/>
    </row>
    <row r="427" spans="16:30">
      <c r="P427" s="165"/>
      <c r="Q427" s="165"/>
      <c r="R427" s="165"/>
      <c r="S427" s="165"/>
      <c r="T427" s="165"/>
      <c r="U427" s="165"/>
      <c r="V427" s="165"/>
      <c r="W427" s="165"/>
      <c r="X427" s="165"/>
      <c r="Y427" s="165"/>
      <c r="Z427" s="165"/>
      <c r="AA427" s="165"/>
      <c r="AB427" s="165"/>
      <c r="AC427" s="165"/>
      <c r="AD427" s="165"/>
    </row>
    <row r="428" spans="16:30">
      <c r="P428" s="165"/>
      <c r="Q428" s="165"/>
      <c r="R428" s="165"/>
      <c r="S428" s="165"/>
      <c r="T428" s="165"/>
      <c r="U428" s="165"/>
      <c r="V428" s="165"/>
      <c r="W428" s="165"/>
      <c r="X428" s="165"/>
      <c r="Y428" s="165"/>
      <c r="Z428" s="165"/>
      <c r="AA428" s="165"/>
      <c r="AB428" s="165"/>
      <c r="AC428" s="165"/>
      <c r="AD428" s="165"/>
    </row>
    <row r="429" spans="16:30">
      <c r="P429" s="165"/>
      <c r="Q429" s="165"/>
      <c r="R429" s="165"/>
      <c r="S429" s="165"/>
      <c r="T429" s="165"/>
      <c r="U429" s="165"/>
      <c r="V429" s="165"/>
      <c r="W429" s="165"/>
      <c r="X429" s="165"/>
      <c r="Y429" s="165"/>
      <c r="Z429" s="165"/>
      <c r="AA429" s="165"/>
      <c r="AB429" s="165"/>
      <c r="AC429" s="165"/>
      <c r="AD429" s="165"/>
    </row>
    <row r="430" spans="16:30">
      <c r="P430" s="165"/>
      <c r="Q430" s="165"/>
      <c r="R430" s="165"/>
      <c r="S430" s="165"/>
      <c r="T430" s="165"/>
      <c r="U430" s="165"/>
      <c r="V430" s="165"/>
      <c r="W430" s="165"/>
      <c r="X430" s="165"/>
      <c r="Y430" s="165"/>
      <c r="Z430" s="165"/>
      <c r="AA430" s="165"/>
      <c r="AB430" s="165"/>
      <c r="AC430" s="165"/>
      <c r="AD430" s="165"/>
    </row>
    <row r="431" spans="16:30">
      <c r="P431" s="165"/>
      <c r="Q431" s="165"/>
      <c r="R431" s="165"/>
      <c r="S431" s="165"/>
      <c r="T431" s="165"/>
      <c r="U431" s="165"/>
      <c r="V431" s="165"/>
      <c r="W431" s="165"/>
      <c r="X431" s="165"/>
      <c r="Y431" s="165"/>
      <c r="Z431" s="165"/>
      <c r="AA431" s="165"/>
      <c r="AB431" s="165"/>
      <c r="AC431" s="165"/>
      <c r="AD431" s="165"/>
    </row>
    <row r="432" spans="16:30">
      <c r="P432" s="165"/>
      <c r="Q432" s="165"/>
      <c r="R432" s="165"/>
      <c r="S432" s="165"/>
      <c r="T432" s="165"/>
      <c r="U432" s="165"/>
      <c r="V432" s="165"/>
      <c r="W432" s="165"/>
      <c r="X432" s="165"/>
      <c r="Y432" s="165"/>
      <c r="Z432" s="165"/>
      <c r="AA432" s="165"/>
      <c r="AB432" s="165"/>
      <c r="AC432" s="165"/>
      <c r="AD432" s="165"/>
    </row>
    <row r="433" spans="16:30">
      <c r="P433" s="165"/>
      <c r="Q433" s="165"/>
      <c r="R433" s="165"/>
      <c r="S433" s="165"/>
      <c r="T433" s="165"/>
      <c r="U433" s="165"/>
      <c r="V433" s="165"/>
      <c r="W433" s="165"/>
      <c r="X433" s="165"/>
      <c r="Y433" s="165"/>
      <c r="Z433" s="165"/>
      <c r="AA433" s="165"/>
      <c r="AB433" s="165"/>
      <c r="AC433" s="165"/>
      <c r="AD433" s="165"/>
    </row>
    <row r="434" spans="16:30">
      <c r="P434" s="165"/>
      <c r="Q434" s="165"/>
      <c r="R434" s="165"/>
      <c r="S434" s="165"/>
      <c r="T434" s="165"/>
      <c r="U434" s="165"/>
      <c r="V434" s="165"/>
      <c r="W434" s="165"/>
      <c r="X434" s="165"/>
      <c r="Y434" s="165"/>
      <c r="Z434" s="165"/>
      <c r="AA434" s="165"/>
      <c r="AB434" s="165"/>
      <c r="AC434" s="165"/>
      <c r="AD434" s="165"/>
    </row>
    <row r="435" spans="16:30">
      <c r="P435" s="165"/>
      <c r="Q435" s="165"/>
      <c r="R435" s="165"/>
      <c r="S435" s="165"/>
      <c r="T435" s="165"/>
      <c r="U435" s="165"/>
      <c r="V435" s="165"/>
      <c r="W435" s="165"/>
      <c r="X435" s="165"/>
      <c r="Y435" s="165"/>
      <c r="Z435" s="165"/>
      <c r="AA435" s="165"/>
      <c r="AB435" s="165"/>
      <c r="AC435" s="165"/>
      <c r="AD435" s="165"/>
    </row>
    <row r="436" spans="16:30">
      <c r="P436" s="165"/>
      <c r="Q436" s="165"/>
      <c r="R436" s="165"/>
      <c r="S436" s="165"/>
      <c r="T436" s="165"/>
      <c r="U436" s="165"/>
      <c r="V436" s="165"/>
      <c r="W436" s="165"/>
      <c r="X436" s="165"/>
      <c r="Y436" s="165"/>
      <c r="Z436" s="165"/>
      <c r="AA436" s="165"/>
      <c r="AB436" s="165"/>
      <c r="AC436" s="165"/>
      <c r="AD436" s="165"/>
    </row>
    <row r="437" spans="16:30">
      <c r="P437" s="165"/>
      <c r="Q437" s="165"/>
      <c r="R437" s="165"/>
      <c r="S437" s="165"/>
      <c r="T437" s="165"/>
      <c r="U437" s="165"/>
      <c r="V437" s="165"/>
      <c r="W437" s="165"/>
      <c r="X437" s="165"/>
      <c r="Y437" s="165"/>
      <c r="Z437" s="165"/>
      <c r="AA437" s="165"/>
      <c r="AB437" s="165"/>
      <c r="AC437" s="165"/>
      <c r="AD437" s="165"/>
    </row>
    <row r="438" spans="16:30">
      <c r="P438" s="165"/>
      <c r="Q438" s="165"/>
      <c r="R438" s="165"/>
      <c r="S438" s="165"/>
      <c r="T438" s="165"/>
      <c r="U438" s="165"/>
      <c r="V438" s="165"/>
      <c r="W438" s="165"/>
      <c r="X438" s="165"/>
      <c r="Y438" s="165"/>
      <c r="Z438" s="165"/>
      <c r="AA438" s="165"/>
      <c r="AB438" s="165"/>
      <c r="AC438" s="165"/>
      <c r="AD438" s="165"/>
    </row>
    <row r="439" spans="16:30">
      <c r="P439" s="165"/>
      <c r="Q439" s="165"/>
      <c r="R439" s="165"/>
      <c r="S439" s="165"/>
      <c r="T439" s="165"/>
      <c r="U439" s="165"/>
      <c r="V439" s="165"/>
      <c r="W439" s="165"/>
      <c r="X439" s="165"/>
      <c r="Y439" s="165"/>
      <c r="Z439" s="165"/>
      <c r="AA439" s="165"/>
      <c r="AB439" s="165"/>
      <c r="AC439" s="165"/>
      <c r="AD439" s="165"/>
    </row>
    <row r="440" spans="16:30">
      <c r="P440" s="165"/>
      <c r="Q440" s="165"/>
      <c r="R440" s="165"/>
      <c r="S440" s="165"/>
      <c r="T440" s="165"/>
      <c r="U440" s="165"/>
      <c r="V440" s="165"/>
      <c r="W440" s="165"/>
      <c r="X440" s="165"/>
      <c r="Y440" s="165"/>
      <c r="Z440" s="165"/>
      <c r="AA440" s="165"/>
      <c r="AB440" s="165"/>
      <c r="AC440" s="165"/>
      <c r="AD440" s="165"/>
    </row>
    <row r="441" spans="16:30">
      <c r="P441" s="165"/>
      <c r="Q441" s="165"/>
      <c r="R441" s="165"/>
      <c r="S441" s="165"/>
      <c r="T441" s="165"/>
      <c r="U441" s="165"/>
      <c r="V441" s="165"/>
      <c r="W441" s="165"/>
      <c r="X441" s="165"/>
      <c r="Y441" s="165"/>
      <c r="Z441" s="165"/>
      <c r="AA441" s="165"/>
      <c r="AB441" s="165"/>
      <c r="AC441" s="165"/>
      <c r="AD441" s="165"/>
    </row>
    <row r="442" spans="16:30">
      <c r="P442" s="165"/>
      <c r="Q442" s="165"/>
      <c r="R442" s="165"/>
      <c r="S442" s="165"/>
      <c r="T442" s="165"/>
      <c r="U442" s="165"/>
      <c r="V442" s="165"/>
      <c r="W442" s="165"/>
      <c r="X442" s="165"/>
      <c r="Y442" s="165"/>
      <c r="Z442" s="165"/>
      <c r="AA442" s="165"/>
      <c r="AB442" s="165"/>
      <c r="AC442" s="165"/>
      <c r="AD442" s="165"/>
    </row>
    <row r="443" spans="16:30">
      <c r="P443" s="165"/>
      <c r="Q443" s="165"/>
      <c r="R443" s="165"/>
      <c r="S443" s="165"/>
      <c r="T443" s="165"/>
      <c r="U443" s="165"/>
      <c r="V443" s="165"/>
      <c r="W443" s="165"/>
      <c r="X443" s="165"/>
      <c r="Y443" s="165"/>
      <c r="Z443" s="165"/>
      <c r="AA443" s="165"/>
      <c r="AB443" s="165"/>
      <c r="AC443" s="165"/>
      <c r="AD443" s="165"/>
    </row>
    <row r="444" spans="16:30">
      <c r="P444" s="165"/>
      <c r="Q444" s="165"/>
      <c r="R444" s="165"/>
      <c r="S444" s="165"/>
      <c r="T444" s="165"/>
      <c r="U444" s="165"/>
      <c r="V444" s="165"/>
      <c r="W444" s="165"/>
      <c r="X444" s="165"/>
      <c r="Y444" s="165"/>
      <c r="Z444" s="165"/>
      <c r="AA444" s="165"/>
      <c r="AB444" s="165"/>
      <c r="AC444" s="165"/>
      <c r="AD444" s="165"/>
    </row>
    <row r="445" spans="16:30">
      <c r="P445" s="165"/>
      <c r="Q445" s="165"/>
      <c r="R445" s="165"/>
      <c r="S445" s="165"/>
      <c r="T445" s="165"/>
      <c r="U445" s="165"/>
      <c r="V445" s="165"/>
      <c r="W445" s="165"/>
      <c r="X445" s="165"/>
      <c r="Y445" s="165"/>
      <c r="Z445" s="165"/>
      <c r="AA445" s="165"/>
      <c r="AB445" s="165"/>
      <c r="AC445" s="165"/>
      <c r="AD445" s="165"/>
    </row>
    <row r="446" spans="16:30">
      <c r="P446" s="165"/>
      <c r="Q446" s="165"/>
      <c r="R446" s="165"/>
      <c r="S446" s="165"/>
      <c r="T446" s="165"/>
      <c r="U446" s="165"/>
      <c r="V446" s="165"/>
      <c r="W446" s="165"/>
      <c r="X446" s="165"/>
      <c r="Y446" s="165"/>
      <c r="Z446" s="165"/>
      <c r="AA446" s="165"/>
      <c r="AB446" s="165"/>
      <c r="AC446" s="165"/>
      <c r="AD446" s="165"/>
    </row>
    <row r="447" spans="16:30">
      <c r="P447" s="165"/>
      <c r="Q447" s="165"/>
      <c r="R447" s="165"/>
      <c r="S447" s="165"/>
      <c r="T447" s="165"/>
      <c r="U447" s="165"/>
      <c r="V447" s="165"/>
      <c r="W447" s="165"/>
      <c r="X447" s="165"/>
      <c r="Y447" s="165"/>
      <c r="Z447" s="165"/>
      <c r="AA447" s="165"/>
      <c r="AB447" s="165"/>
      <c r="AC447" s="165"/>
      <c r="AD447" s="165"/>
    </row>
    <row r="448" spans="16:30">
      <c r="P448" s="165"/>
      <c r="Q448" s="165"/>
      <c r="R448" s="165"/>
      <c r="S448" s="165"/>
      <c r="T448" s="165"/>
      <c r="U448" s="165"/>
      <c r="V448" s="165"/>
      <c r="W448" s="165"/>
      <c r="X448" s="165"/>
      <c r="Y448" s="165"/>
      <c r="Z448" s="165"/>
      <c r="AA448" s="165"/>
      <c r="AB448" s="165"/>
      <c r="AC448" s="165"/>
      <c r="AD448" s="165"/>
    </row>
    <row r="449" spans="16:30">
      <c r="P449" s="165"/>
      <c r="Q449" s="165"/>
      <c r="R449" s="165"/>
      <c r="S449" s="165"/>
      <c r="T449" s="165"/>
      <c r="U449" s="165"/>
      <c r="V449" s="165"/>
      <c r="W449" s="165"/>
      <c r="X449" s="165"/>
      <c r="Y449" s="165"/>
      <c r="Z449" s="165"/>
      <c r="AA449" s="165"/>
      <c r="AB449" s="165"/>
      <c r="AC449" s="165"/>
      <c r="AD449" s="165"/>
    </row>
    <row r="450" spans="16:30">
      <c r="P450" s="165"/>
      <c r="Q450" s="165"/>
      <c r="R450" s="165"/>
      <c r="S450" s="165"/>
      <c r="T450" s="165"/>
      <c r="U450" s="165"/>
      <c r="V450" s="165"/>
      <c r="W450" s="165"/>
      <c r="X450" s="165"/>
      <c r="Y450" s="165"/>
      <c r="Z450" s="165"/>
      <c r="AA450" s="165"/>
      <c r="AB450" s="165"/>
      <c r="AC450" s="165"/>
      <c r="AD450" s="165"/>
    </row>
    <row r="451" spans="16:30">
      <c r="P451" s="165"/>
      <c r="Q451" s="165"/>
      <c r="R451" s="165"/>
      <c r="S451" s="165"/>
      <c r="T451" s="165"/>
      <c r="U451" s="165"/>
      <c r="V451" s="165"/>
      <c r="W451" s="165"/>
      <c r="X451" s="165"/>
      <c r="Y451" s="165"/>
      <c r="Z451" s="165"/>
      <c r="AA451" s="165"/>
      <c r="AB451" s="165"/>
      <c r="AC451" s="165"/>
      <c r="AD451" s="165"/>
    </row>
    <row r="452" spans="16:30">
      <c r="P452" s="165"/>
      <c r="Q452" s="165"/>
      <c r="R452" s="165"/>
      <c r="S452" s="165"/>
      <c r="T452" s="165"/>
      <c r="U452" s="165"/>
      <c r="V452" s="165"/>
      <c r="W452" s="165"/>
      <c r="X452" s="165"/>
      <c r="Y452" s="165"/>
      <c r="Z452" s="165"/>
      <c r="AA452" s="165"/>
      <c r="AB452" s="165"/>
      <c r="AC452" s="165"/>
      <c r="AD452" s="165"/>
    </row>
    <row r="453" spans="16:30">
      <c r="P453" s="165"/>
      <c r="Q453" s="165"/>
      <c r="R453" s="165"/>
      <c r="S453" s="165"/>
      <c r="T453" s="165"/>
      <c r="U453" s="165"/>
      <c r="V453" s="165"/>
      <c r="W453" s="165"/>
      <c r="X453" s="165"/>
      <c r="Y453" s="165"/>
      <c r="Z453" s="165"/>
      <c r="AA453" s="165"/>
      <c r="AB453" s="165"/>
      <c r="AC453" s="165"/>
      <c r="AD453" s="165"/>
    </row>
    <row r="454" spans="16:30">
      <c r="P454" s="165"/>
      <c r="Q454" s="165"/>
      <c r="R454" s="165"/>
      <c r="S454" s="165"/>
      <c r="T454" s="165"/>
      <c r="U454" s="165"/>
      <c r="V454" s="165"/>
      <c r="W454" s="165"/>
      <c r="X454" s="165"/>
      <c r="Y454" s="165"/>
      <c r="Z454" s="165"/>
      <c r="AA454" s="165"/>
      <c r="AB454" s="165"/>
      <c r="AC454" s="165"/>
      <c r="AD454" s="165"/>
    </row>
    <row r="455" spans="16:30">
      <c r="P455" s="165"/>
      <c r="Q455" s="165"/>
      <c r="R455" s="165"/>
      <c r="S455" s="165"/>
      <c r="T455" s="165"/>
      <c r="U455" s="165"/>
      <c r="V455" s="165"/>
      <c r="W455" s="165"/>
      <c r="X455" s="165"/>
      <c r="Y455" s="165"/>
      <c r="Z455" s="165"/>
      <c r="AA455" s="165"/>
      <c r="AB455" s="165"/>
      <c r="AC455" s="165"/>
      <c r="AD455" s="165"/>
    </row>
    <row r="456" spans="16:30">
      <c r="P456" s="165"/>
      <c r="Q456" s="165"/>
      <c r="R456" s="165"/>
      <c r="S456" s="165"/>
      <c r="T456" s="165"/>
      <c r="U456" s="165"/>
      <c r="V456" s="165"/>
      <c r="W456" s="165"/>
      <c r="X456" s="165"/>
      <c r="Y456" s="165"/>
      <c r="Z456" s="165"/>
      <c r="AA456" s="165"/>
      <c r="AB456" s="165"/>
      <c r="AC456" s="165"/>
      <c r="AD456" s="165"/>
    </row>
    <row r="457" spans="16:30">
      <c r="P457" s="165"/>
      <c r="Q457" s="165"/>
      <c r="R457" s="165"/>
      <c r="S457" s="165"/>
      <c r="T457" s="165"/>
      <c r="U457" s="165"/>
      <c r="V457" s="165"/>
      <c r="W457" s="165"/>
      <c r="X457" s="165"/>
      <c r="Y457" s="165"/>
      <c r="Z457" s="165"/>
      <c r="AA457" s="165"/>
      <c r="AB457" s="165"/>
      <c r="AC457" s="165"/>
      <c r="AD457" s="165"/>
    </row>
    <row r="458" spans="16:30">
      <c r="P458" s="165"/>
      <c r="Q458" s="165"/>
      <c r="R458" s="165"/>
      <c r="S458" s="165"/>
      <c r="T458" s="165"/>
      <c r="U458" s="165"/>
      <c r="V458" s="165"/>
      <c r="W458" s="165"/>
      <c r="X458" s="165"/>
      <c r="Y458" s="165"/>
      <c r="Z458" s="165"/>
      <c r="AA458" s="165"/>
      <c r="AB458" s="165"/>
      <c r="AC458" s="165"/>
      <c r="AD458" s="165"/>
    </row>
    <row r="459" spans="16:30">
      <c r="P459" s="165"/>
      <c r="Q459" s="165"/>
      <c r="R459" s="165"/>
      <c r="S459" s="165"/>
      <c r="T459" s="165"/>
      <c r="U459" s="165"/>
      <c r="V459" s="165"/>
      <c r="W459" s="165"/>
      <c r="X459" s="165"/>
      <c r="Y459" s="165"/>
      <c r="Z459" s="165"/>
      <c r="AA459" s="165"/>
      <c r="AB459" s="165"/>
      <c r="AC459" s="165"/>
      <c r="AD459" s="165"/>
    </row>
    <row r="460" spans="16:30">
      <c r="P460" s="165"/>
      <c r="Q460" s="165"/>
      <c r="R460" s="165"/>
      <c r="S460" s="165"/>
      <c r="T460" s="165"/>
      <c r="U460" s="165"/>
      <c r="V460" s="165"/>
      <c r="W460" s="165"/>
      <c r="X460" s="165"/>
      <c r="Y460" s="165"/>
      <c r="Z460" s="165"/>
      <c r="AA460" s="165"/>
      <c r="AB460" s="165"/>
      <c r="AC460" s="165"/>
      <c r="AD460" s="165"/>
    </row>
    <row r="461" spans="16:30">
      <c r="P461" s="165"/>
      <c r="Q461" s="165"/>
      <c r="R461" s="165"/>
      <c r="S461" s="165"/>
      <c r="T461" s="165"/>
      <c r="U461" s="165"/>
      <c r="V461" s="165"/>
      <c r="W461" s="165"/>
      <c r="X461" s="165"/>
      <c r="Y461" s="165"/>
      <c r="Z461" s="165"/>
      <c r="AA461" s="165"/>
      <c r="AB461" s="165"/>
      <c r="AC461" s="165"/>
      <c r="AD461" s="165"/>
    </row>
    <row r="462" spans="16:30">
      <c r="P462" s="165"/>
      <c r="Q462" s="165"/>
      <c r="R462" s="165"/>
      <c r="S462" s="165"/>
      <c r="T462" s="165"/>
      <c r="U462" s="165"/>
      <c r="V462" s="165"/>
      <c r="W462" s="165"/>
      <c r="X462" s="165"/>
      <c r="Y462" s="165"/>
      <c r="Z462" s="165"/>
      <c r="AA462" s="165"/>
      <c r="AB462" s="165"/>
      <c r="AC462" s="165"/>
      <c r="AD462" s="165"/>
    </row>
    <row r="463" spans="16:30">
      <c r="P463" s="165"/>
      <c r="Q463" s="165"/>
      <c r="R463" s="165"/>
      <c r="S463" s="165"/>
      <c r="T463" s="165"/>
      <c r="U463" s="165"/>
      <c r="V463" s="165"/>
      <c r="W463" s="165"/>
      <c r="X463" s="165"/>
      <c r="Y463" s="165"/>
      <c r="Z463" s="165"/>
      <c r="AA463" s="165"/>
      <c r="AB463" s="165"/>
      <c r="AC463" s="165"/>
      <c r="AD463" s="165"/>
    </row>
    <row r="464" spans="16:30">
      <c r="P464" s="165"/>
      <c r="Q464" s="165"/>
      <c r="R464" s="165"/>
      <c r="S464" s="165"/>
      <c r="T464" s="165"/>
      <c r="U464" s="165"/>
      <c r="V464" s="165"/>
      <c r="W464" s="165"/>
      <c r="X464" s="165"/>
      <c r="Y464" s="165"/>
      <c r="Z464" s="165"/>
      <c r="AA464" s="165"/>
      <c r="AB464" s="165"/>
      <c r="AC464" s="165"/>
      <c r="AD464" s="165"/>
    </row>
    <row r="465" spans="16:30">
      <c r="P465" s="165"/>
      <c r="Q465" s="165"/>
      <c r="R465" s="165"/>
      <c r="S465" s="165"/>
      <c r="T465" s="165"/>
      <c r="U465" s="165"/>
      <c r="V465" s="165"/>
      <c r="W465" s="165"/>
      <c r="X465" s="165"/>
      <c r="Y465" s="165"/>
      <c r="Z465" s="165"/>
      <c r="AA465" s="165"/>
      <c r="AB465" s="165"/>
      <c r="AC465" s="165"/>
      <c r="AD465" s="165"/>
    </row>
    <row r="466" spans="16:30">
      <c r="P466" s="165"/>
      <c r="Q466" s="165"/>
      <c r="R466" s="165"/>
      <c r="S466" s="165"/>
      <c r="T466" s="165"/>
      <c r="U466" s="165"/>
      <c r="V466" s="165"/>
      <c r="W466" s="165"/>
      <c r="X466" s="165"/>
      <c r="Y466" s="165"/>
      <c r="Z466" s="165"/>
      <c r="AA466" s="165"/>
      <c r="AB466" s="165"/>
      <c r="AC466" s="165"/>
      <c r="AD466" s="165"/>
    </row>
    <row r="467" spans="16:30">
      <c r="P467" s="165"/>
      <c r="Q467" s="165"/>
      <c r="R467" s="165"/>
      <c r="S467" s="165"/>
      <c r="T467" s="165"/>
      <c r="U467" s="165"/>
      <c r="V467" s="165"/>
      <c r="W467" s="165"/>
      <c r="X467" s="165"/>
      <c r="Y467" s="165"/>
      <c r="Z467" s="165"/>
      <c r="AA467" s="165"/>
      <c r="AB467" s="165"/>
      <c r="AC467" s="165"/>
      <c r="AD467" s="165"/>
    </row>
    <row r="468" spans="16:30">
      <c r="P468" s="165"/>
      <c r="Q468" s="165"/>
      <c r="R468" s="165"/>
      <c r="S468" s="165"/>
      <c r="T468" s="165"/>
      <c r="U468" s="165"/>
      <c r="V468" s="165"/>
      <c r="W468" s="165"/>
      <c r="X468" s="165"/>
      <c r="Y468" s="165"/>
      <c r="Z468" s="165"/>
      <c r="AA468" s="165"/>
      <c r="AB468" s="165"/>
      <c r="AC468" s="165"/>
      <c r="AD468" s="165"/>
    </row>
    <row r="469" spans="16:30">
      <c r="P469" s="165"/>
      <c r="Q469" s="165"/>
      <c r="R469" s="165"/>
      <c r="S469" s="165"/>
      <c r="T469" s="165"/>
      <c r="U469" s="165"/>
      <c r="V469" s="165"/>
      <c r="W469" s="165"/>
      <c r="X469" s="165"/>
      <c r="Y469" s="165"/>
      <c r="Z469" s="165"/>
      <c r="AA469" s="165"/>
      <c r="AB469" s="165"/>
      <c r="AC469" s="165"/>
      <c r="AD469" s="165"/>
    </row>
    <row r="470" spans="16:30">
      <c r="P470" s="165"/>
      <c r="Q470" s="165"/>
      <c r="R470" s="165"/>
      <c r="S470" s="165"/>
      <c r="T470" s="165"/>
      <c r="U470" s="165"/>
      <c r="V470" s="165"/>
      <c r="W470" s="165"/>
      <c r="X470" s="165"/>
      <c r="Y470" s="165"/>
      <c r="Z470" s="165"/>
      <c r="AA470" s="165"/>
      <c r="AB470" s="165"/>
      <c r="AC470" s="165"/>
      <c r="AD470" s="165"/>
    </row>
    <row r="471" spans="16:30">
      <c r="P471" s="165"/>
      <c r="Q471" s="165"/>
      <c r="R471" s="165"/>
      <c r="S471" s="165"/>
      <c r="T471" s="165"/>
      <c r="U471" s="165"/>
      <c r="V471" s="165"/>
      <c r="W471" s="165"/>
      <c r="X471" s="165"/>
      <c r="Y471" s="165"/>
      <c r="Z471" s="165"/>
      <c r="AA471" s="165"/>
      <c r="AB471" s="165"/>
      <c r="AC471" s="165"/>
      <c r="AD471" s="165"/>
    </row>
    <row r="472" spans="16:30">
      <c r="P472" s="165"/>
      <c r="Q472" s="165"/>
      <c r="R472" s="165"/>
      <c r="S472" s="165"/>
      <c r="T472" s="165"/>
      <c r="U472" s="165"/>
      <c r="V472" s="165"/>
      <c r="W472" s="165"/>
      <c r="X472" s="165"/>
      <c r="Y472" s="165"/>
      <c r="Z472" s="165"/>
      <c r="AA472" s="165"/>
      <c r="AB472" s="165"/>
      <c r="AC472" s="165"/>
      <c r="AD472" s="165"/>
    </row>
    <row r="473" spans="16:30">
      <c r="P473" s="165"/>
      <c r="Q473" s="165"/>
      <c r="R473" s="165"/>
      <c r="S473" s="165"/>
      <c r="T473" s="165"/>
      <c r="U473" s="165"/>
      <c r="V473" s="165"/>
      <c r="W473" s="165"/>
      <c r="X473" s="165"/>
      <c r="Y473" s="165"/>
      <c r="Z473" s="165"/>
      <c r="AA473" s="165"/>
      <c r="AB473" s="165"/>
      <c r="AC473" s="165"/>
      <c r="AD473" s="165"/>
    </row>
    <row r="474" spans="16:30">
      <c r="P474" s="165"/>
      <c r="Q474" s="165"/>
      <c r="R474" s="165"/>
      <c r="S474" s="165"/>
      <c r="T474" s="165"/>
      <c r="U474" s="165"/>
      <c r="V474" s="165"/>
      <c r="W474" s="165"/>
      <c r="X474" s="165"/>
      <c r="Y474" s="165"/>
      <c r="Z474" s="165"/>
      <c r="AA474" s="165"/>
      <c r="AB474" s="165"/>
      <c r="AC474" s="165"/>
      <c r="AD474" s="165"/>
    </row>
    <row r="475" spans="16:30">
      <c r="P475" s="165"/>
      <c r="Q475" s="165"/>
      <c r="R475" s="165"/>
      <c r="S475" s="165"/>
      <c r="T475" s="165"/>
      <c r="U475" s="165"/>
      <c r="V475" s="165"/>
      <c r="W475" s="165"/>
      <c r="X475" s="165"/>
      <c r="Y475" s="165"/>
      <c r="Z475" s="165"/>
      <c r="AA475" s="165"/>
      <c r="AB475" s="165"/>
      <c r="AC475" s="165"/>
      <c r="AD475" s="165"/>
    </row>
    <row r="476" spans="16:30">
      <c r="P476" s="165"/>
      <c r="Q476" s="165"/>
      <c r="R476" s="165"/>
      <c r="S476" s="165"/>
      <c r="T476" s="165"/>
      <c r="U476" s="165"/>
      <c r="V476" s="165"/>
      <c r="W476" s="165"/>
      <c r="X476" s="165"/>
      <c r="Y476" s="165"/>
      <c r="Z476" s="165"/>
      <c r="AA476" s="165"/>
      <c r="AB476" s="165"/>
      <c r="AC476" s="165"/>
      <c r="AD476" s="165"/>
    </row>
    <row r="477" spans="16:30">
      <c r="P477" s="165"/>
      <c r="Q477" s="165"/>
      <c r="R477" s="165"/>
      <c r="S477" s="165"/>
      <c r="T477" s="165"/>
      <c r="U477" s="165"/>
      <c r="V477" s="165"/>
      <c r="W477" s="165"/>
      <c r="X477" s="165"/>
      <c r="Y477" s="165"/>
      <c r="Z477" s="165"/>
      <c r="AA477" s="165"/>
      <c r="AB477" s="165"/>
      <c r="AC477" s="165"/>
      <c r="AD477" s="165"/>
    </row>
    <row r="478" spans="16:30">
      <c r="P478" s="165"/>
      <c r="Q478" s="165"/>
      <c r="R478" s="165"/>
      <c r="S478" s="165"/>
      <c r="T478" s="165"/>
      <c r="U478" s="165"/>
      <c r="V478" s="165"/>
      <c r="W478" s="165"/>
      <c r="X478" s="165"/>
      <c r="Y478" s="165"/>
      <c r="Z478" s="165"/>
      <c r="AA478" s="165"/>
      <c r="AB478" s="165"/>
      <c r="AC478" s="165"/>
      <c r="AD478" s="165"/>
    </row>
    <row r="479" spans="16:30">
      <c r="P479" s="165"/>
      <c r="Q479" s="165"/>
      <c r="R479" s="165"/>
      <c r="S479" s="165"/>
      <c r="T479" s="165"/>
      <c r="U479" s="165"/>
      <c r="V479" s="165"/>
      <c r="W479" s="165"/>
      <c r="X479" s="165"/>
      <c r="Y479" s="165"/>
      <c r="Z479" s="165"/>
      <c r="AA479" s="165"/>
      <c r="AB479" s="165"/>
      <c r="AC479" s="165"/>
      <c r="AD479" s="165"/>
    </row>
    <row r="480" spans="16:30">
      <c r="P480" s="165"/>
      <c r="Q480" s="165"/>
      <c r="R480" s="165"/>
      <c r="S480" s="165"/>
      <c r="T480" s="165"/>
      <c r="U480" s="165"/>
      <c r="V480" s="165"/>
      <c r="W480" s="165"/>
      <c r="X480" s="165"/>
      <c r="Y480" s="165"/>
      <c r="Z480" s="165"/>
      <c r="AA480" s="165"/>
      <c r="AB480" s="165"/>
      <c r="AC480" s="165"/>
      <c r="AD480" s="165"/>
    </row>
    <row r="481" spans="16:30">
      <c r="P481" s="165"/>
      <c r="Q481" s="165"/>
      <c r="R481" s="165"/>
      <c r="S481" s="165"/>
      <c r="T481" s="165"/>
      <c r="U481" s="165"/>
      <c r="V481" s="165"/>
      <c r="W481" s="165"/>
      <c r="X481" s="165"/>
      <c r="Y481" s="165"/>
      <c r="Z481" s="165"/>
      <c r="AA481" s="165"/>
      <c r="AB481" s="165"/>
      <c r="AC481" s="165"/>
      <c r="AD481" s="165"/>
    </row>
    <row r="482" spans="16:30">
      <c r="P482" s="165"/>
      <c r="Q482" s="165"/>
      <c r="R482" s="165"/>
      <c r="S482" s="165"/>
      <c r="T482" s="165"/>
      <c r="U482" s="165"/>
      <c r="V482" s="165"/>
      <c r="W482" s="165"/>
      <c r="X482" s="165"/>
      <c r="Y482" s="165"/>
      <c r="Z482" s="165"/>
      <c r="AA482" s="165"/>
      <c r="AB482" s="165"/>
      <c r="AC482" s="165"/>
      <c r="AD482" s="165"/>
    </row>
    <row r="483" spans="16:30">
      <c r="P483" s="165"/>
      <c r="Q483" s="165"/>
      <c r="R483" s="165"/>
      <c r="S483" s="165"/>
      <c r="T483" s="165"/>
      <c r="U483" s="165"/>
      <c r="V483" s="165"/>
      <c r="W483" s="165"/>
      <c r="X483" s="165"/>
      <c r="Y483" s="165"/>
      <c r="Z483" s="165"/>
      <c r="AA483" s="165"/>
      <c r="AB483" s="165"/>
      <c r="AC483" s="165"/>
      <c r="AD483" s="165"/>
    </row>
    <row r="484" spans="16:30">
      <c r="P484" s="165"/>
      <c r="Q484" s="165"/>
      <c r="R484" s="165"/>
      <c r="S484" s="165"/>
      <c r="T484" s="165"/>
      <c r="U484" s="165"/>
      <c r="V484" s="165"/>
      <c r="W484" s="165"/>
      <c r="X484" s="165"/>
      <c r="Y484" s="165"/>
      <c r="Z484" s="165"/>
      <c r="AA484" s="165"/>
      <c r="AB484" s="165"/>
      <c r="AC484" s="165"/>
      <c r="AD484" s="165"/>
    </row>
    <row r="485" spans="16:30">
      <c r="P485" s="165"/>
      <c r="Q485" s="165"/>
      <c r="R485" s="165"/>
      <c r="S485" s="165"/>
      <c r="T485" s="165"/>
      <c r="U485" s="165"/>
      <c r="V485" s="165"/>
      <c r="W485" s="165"/>
      <c r="X485" s="165"/>
      <c r="Y485" s="165"/>
      <c r="Z485" s="165"/>
      <c r="AA485" s="165"/>
      <c r="AB485" s="165"/>
      <c r="AC485" s="165"/>
      <c r="AD485" s="165"/>
    </row>
    <row r="486" spans="16:30">
      <c r="P486" s="165"/>
      <c r="Q486" s="165"/>
      <c r="R486" s="165"/>
      <c r="S486" s="165"/>
      <c r="T486" s="165"/>
      <c r="U486" s="165"/>
      <c r="V486" s="165"/>
      <c r="W486" s="165"/>
      <c r="X486" s="165"/>
      <c r="Y486" s="165"/>
      <c r="Z486" s="165"/>
      <c r="AA486" s="165"/>
      <c r="AB486" s="165"/>
      <c r="AC486" s="165"/>
      <c r="AD486" s="165"/>
    </row>
    <row r="487" spans="16:30">
      <c r="P487" s="165"/>
      <c r="Q487" s="165"/>
      <c r="R487" s="165"/>
      <c r="S487" s="165"/>
      <c r="T487" s="165"/>
      <c r="U487" s="165"/>
      <c r="V487" s="165"/>
      <c r="W487" s="165"/>
      <c r="X487" s="165"/>
      <c r="Y487" s="165"/>
      <c r="Z487" s="165"/>
      <c r="AA487" s="165"/>
      <c r="AB487" s="165"/>
      <c r="AC487" s="165"/>
      <c r="AD487" s="165"/>
    </row>
    <row r="488" spans="16:30">
      <c r="P488" s="165"/>
      <c r="Q488" s="165"/>
      <c r="R488" s="165"/>
      <c r="S488" s="165"/>
      <c r="T488" s="165"/>
      <c r="U488" s="165"/>
      <c r="V488" s="165"/>
      <c r="W488" s="165"/>
      <c r="X488" s="165"/>
      <c r="Y488" s="165"/>
      <c r="Z488" s="165"/>
      <c r="AA488" s="165"/>
      <c r="AB488" s="165"/>
      <c r="AC488" s="165"/>
      <c r="AD488" s="165"/>
    </row>
    <row r="489" spans="16:30">
      <c r="P489" s="165"/>
      <c r="Q489" s="165"/>
      <c r="R489" s="165"/>
      <c r="S489" s="165"/>
      <c r="T489" s="165"/>
      <c r="U489" s="165"/>
      <c r="V489" s="165"/>
      <c r="W489" s="165"/>
      <c r="X489" s="165"/>
      <c r="Y489" s="165"/>
      <c r="Z489" s="165"/>
      <c r="AA489" s="165"/>
      <c r="AB489" s="165"/>
      <c r="AC489" s="165"/>
      <c r="AD489" s="165"/>
    </row>
    <row r="490" spans="16:30">
      <c r="P490" s="165"/>
      <c r="Q490" s="165"/>
      <c r="R490" s="165"/>
      <c r="S490" s="165"/>
      <c r="T490" s="165"/>
      <c r="U490" s="165"/>
      <c r="V490" s="165"/>
      <c r="W490" s="165"/>
      <c r="X490" s="165"/>
      <c r="Y490" s="165"/>
      <c r="Z490" s="165"/>
      <c r="AA490" s="165"/>
      <c r="AB490" s="165"/>
      <c r="AC490" s="165"/>
      <c r="AD490" s="165"/>
    </row>
    <row r="491" spans="16:30">
      <c r="P491" s="165"/>
      <c r="Q491" s="165"/>
      <c r="R491" s="165"/>
      <c r="S491" s="165"/>
      <c r="T491" s="165"/>
      <c r="U491" s="165"/>
      <c r="V491" s="165"/>
      <c r="W491" s="165"/>
      <c r="X491" s="165"/>
      <c r="Y491" s="165"/>
      <c r="Z491" s="165"/>
      <c r="AA491" s="165"/>
      <c r="AB491" s="165"/>
      <c r="AC491" s="165"/>
      <c r="AD491" s="165"/>
    </row>
    <row r="492" spans="16:30">
      <c r="P492" s="165"/>
      <c r="Q492" s="165"/>
      <c r="R492" s="165"/>
      <c r="S492" s="165"/>
      <c r="T492" s="165"/>
      <c r="U492" s="165"/>
      <c r="V492" s="165"/>
      <c r="W492" s="165"/>
      <c r="X492" s="165"/>
      <c r="Y492" s="165"/>
      <c r="Z492" s="165"/>
      <c r="AA492" s="165"/>
      <c r="AB492" s="165"/>
      <c r="AC492" s="165"/>
      <c r="AD492" s="165"/>
    </row>
    <row r="493" spans="16:30">
      <c r="P493" s="165"/>
      <c r="Q493" s="165"/>
      <c r="R493" s="165"/>
      <c r="S493" s="165"/>
      <c r="T493" s="165"/>
      <c r="U493" s="165"/>
      <c r="V493" s="165"/>
      <c r="W493" s="165"/>
      <c r="X493" s="165"/>
      <c r="Y493" s="165"/>
      <c r="Z493" s="165"/>
      <c r="AA493" s="165"/>
      <c r="AB493" s="165"/>
      <c r="AC493" s="165"/>
      <c r="AD493" s="165"/>
    </row>
    <row r="494" spans="16:30">
      <c r="P494" s="165"/>
      <c r="Q494" s="165"/>
      <c r="R494" s="165"/>
      <c r="S494" s="165"/>
      <c r="T494" s="165"/>
      <c r="U494" s="165"/>
      <c r="V494" s="165"/>
      <c r="W494" s="165"/>
      <c r="X494" s="165"/>
      <c r="Y494" s="165"/>
      <c r="Z494" s="165"/>
      <c r="AA494" s="165"/>
      <c r="AB494" s="165"/>
      <c r="AC494" s="165"/>
      <c r="AD494" s="165"/>
    </row>
    <row r="495" spans="16:30">
      <c r="P495" s="165"/>
      <c r="Q495" s="165"/>
      <c r="R495" s="165"/>
      <c r="S495" s="165"/>
      <c r="T495" s="165"/>
      <c r="U495" s="165"/>
      <c r="V495" s="165"/>
      <c r="W495" s="165"/>
      <c r="X495" s="165"/>
      <c r="Y495" s="165"/>
      <c r="Z495" s="165"/>
      <c r="AA495" s="165"/>
      <c r="AB495" s="165"/>
      <c r="AC495" s="165"/>
      <c r="AD495" s="165"/>
    </row>
    <row r="496" spans="16:30">
      <c r="P496" s="165"/>
      <c r="Q496" s="165"/>
      <c r="R496" s="165"/>
      <c r="S496" s="165"/>
      <c r="T496" s="165"/>
      <c r="U496" s="165"/>
      <c r="V496" s="165"/>
      <c r="W496" s="165"/>
      <c r="X496" s="165"/>
      <c r="Y496" s="165"/>
      <c r="Z496" s="165"/>
      <c r="AA496" s="165"/>
      <c r="AB496" s="165"/>
      <c r="AC496" s="165"/>
      <c r="AD496" s="165"/>
    </row>
    <row r="497" spans="16:30">
      <c r="P497" s="165"/>
      <c r="Q497" s="165"/>
      <c r="R497" s="165"/>
      <c r="S497" s="165"/>
      <c r="T497" s="165"/>
      <c r="U497" s="165"/>
      <c r="V497" s="165"/>
      <c r="W497" s="165"/>
      <c r="X497" s="165"/>
      <c r="Y497" s="165"/>
      <c r="Z497" s="165"/>
      <c r="AA497" s="165"/>
      <c r="AB497" s="165"/>
      <c r="AC497" s="165"/>
      <c r="AD497" s="165"/>
    </row>
    <row r="498" spans="16:30">
      <c r="P498" s="165"/>
      <c r="Q498" s="165"/>
      <c r="R498" s="165"/>
      <c r="S498" s="165"/>
      <c r="T498" s="165"/>
      <c r="U498" s="165"/>
      <c r="V498" s="165"/>
      <c r="W498" s="165"/>
      <c r="X498" s="165"/>
      <c r="Y498" s="165"/>
      <c r="Z498" s="165"/>
      <c r="AA498" s="165"/>
      <c r="AB498" s="165"/>
      <c r="AC498" s="165"/>
      <c r="AD498" s="165"/>
    </row>
    <row r="499" spans="16:30">
      <c r="P499" s="165"/>
      <c r="Q499" s="165"/>
      <c r="R499" s="165"/>
      <c r="S499" s="165"/>
      <c r="T499" s="165"/>
      <c r="U499" s="165"/>
      <c r="V499" s="165"/>
      <c r="W499" s="165"/>
      <c r="X499" s="165"/>
      <c r="Y499" s="165"/>
      <c r="Z499" s="165"/>
      <c r="AA499" s="165"/>
      <c r="AB499" s="165"/>
      <c r="AC499" s="165"/>
      <c r="AD499" s="165"/>
    </row>
    <row r="500" spans="16:30">
      <c r="P500" s="165"/>
      <c r="Q500" s="165"/>
      <c r="R500" s="165"/>
      <c r="S500" s="165"/>
      <c r="T500" s="165"/>
      <c r="U500" s="165"/>
      <c r="V500" s="165"/>
      <c r="W500" s="165"/>
      <c r="X500" s="165"/>
      <c r="Y500" s="165"/>
      <c r="Z500" s="165"/>
      <c r="AA500" s="165"/>
      <c r="AB500" s="165"/>
      <c r="AC500" s="165"/>
      <c r="AD500" s="165"/>
    </row>
    <row r="501" spans="16:30">
      <c r="P501" s="165"/>
      <c r="Q501" s="165"/>
      <c r="R501" s="165"/>
      <c r="S501" s="165"/>
      <c r="T501" s="165"/>
      <c r="U501" s="165"/>
      <c r="V501" s="165"/>
      <c r="W501" s="165"/>
      <c r="X501" s="165"/>
      <c r="Y501" s="165"/>
      <c r="Z501" s="165"/>
      <c r="AA501" s="165"/>
      <c r="AB501" s="165"/>
      <c r="AC501" s="165"/>
      <c r="AD501" s="165"/>
    </row>
    <row r="502" spans="16:30">
      <c r="P502" s="165"/>
      <c r="Q502" s="165"/>
      <c r="R502" s="165"/>
      <c r="S502" s="165"/>
      <c r="T502" s="165"/>
      <c r="U502" s="165"/>
      <c r="V502" s="165"/>
      <c r="W502" s="165"/>
      <c r="X502" s="165"/>
      <c r="Y502" s="165"/>
      <c r="Z502" s="165"/>
      <c r="AA502" s="165"/>
      <c r="AB502" s="165"/>
      <c r="AC502" s="165"/>
      <c r="AD502" s="165"/>
    </row>
    <row r="503" spans="16:30">
      <c r="P503" s="165"/>
      <c r="Q503" s="165"/>
      <c r="R503" s="165"/>
      <c r="S503" s="165"/>
      <c r="T503" s="165"/>
      <c r="U503" s="165"/>
      <c r="V503" s="165"/>
      <c r="W503" s="165"/>
      <c r="X503" s="165"/>
      <c r="Y503" s="165"/>
      <c r="Z503" s="165"/>
      <c r="AA503" s="165"/>
      <c r="AB503" s="165"/>
      <c r="AC503" s="165"/>
      <c r="AD503" s="165"/>
    </row>
    <row r="504" spans="16:30">
      <c r="P504" s="165"/>
      <c r="Q504" s="165"/>
      <c r="R504" s="165"/>
      <c r="S504" s="165"/>
      <c r="T504" s="165"/>
      <c r="U504" s="165"/>
      <c r="V504" s="165"/>
      <c r="W504" s="165"/>
      <c r="X504" s="165"/>
      <c r="Y504" s="165"/>
      <c r="Z504" s="165"/>
      <c r="AA504" s="165"/>
      <c r="AB504" s="165"/>
      <c r="AC504" s="165"/>
      <c r="AD504" s="165"/>
    </row>
    <row r="505" spans="16:30">
      <c r="P505" s="165"/>
      <c r="Q505" s="165"/>
      <c r="R505" s="165"/>
      <c r="S505" s="165"/>
      <c r="T505" s="165"/>
      <c r="U505" s="165"/>
      <c r="V505" s="165"/>
      <c r="W505" s="165"/>
      <c r="X505" s="165"/>
      <c r="Y505" s="165"/>
      <c r="Z505" s="165"/>
      <c r="AA505" s="165"/>
      <c r="AB505" s="165"/>
      <c r="AC505" s="165"/>
      <c r="AD505" s="165"/>
    </row>
    <row r="506" spans="16:30">
      <c r="P506" s="165"/>
      <c r="Q506" s="165"/>
      <c r="R506" s="165"/>
      <c r="S506" s="165"/>
      <c r="T506" s="165"/>
      <c r="U506" s="165"/>
      <c r="V506" s="165"/>
      <c r="W506" s="165"/>
      <c r="X506" s="165"/>
      <c r="Y506" s="165"/>
      <c r="Z506" s="165"/>
      <c r="AA506" s="165"/>
      <c r="AB506" s="165"/>
      <c r="AC506" s="165"/>
      <c r="AD506" s="165"/>
    </row>
    <row r="507" spans="16:30">
      <c r="P507" s="165"/>
      <c r="Q507" s="165"/>
      <c r="R507" s="165"/>
      <c r="S507" s="165"/>
      <c r="T507" s="165"/>
      <c r="U507" s="165"/>
      <c r="V507" s="165"/>
      <c r="W507" s="165"/>
      <c r="X507" s="165"/>
      <c r="Y507" s="165"/>
      <c r="Z507" s="165"/>
      <c r="AA507" s="165"/>
      <c r="AB507" s="165"/>
      <c r="AC507" s="165"/>
      <c r="AD507" s="165"/>
    </row>
    <row r="508" spans="16:30">
      <c r="P508" s="165"/>
      <c r="Q508" s="165"/>
      <c r="R508" s="165"/>
      <c r="S508" s="165"/>
      <c r="T508" s="165"/>
      <c r="U508" s="165"/>
      <c r="V508" s="165"/>
      <c r="W508" s="165"/>
      <c r="X508" s="165"/>
      <c r="Y508" s="165"/>
      <c r="Z508" s="165"/>
      <c r="AA508" s="165"/>
      <c r="AB508" s="165"/>
      <c r="AC508" s="165"/>
      <c r="AD508" s="165"/>
    </row>
    <row r="509" spans="16:30">
      <c r="P509" s="165"/>
      <c r="Q509" s="165"/>
      <c r="R509" s="165"/>
      <c r="S509" s="165"/>
      <c r="T509" s="165"/>
      <c r="U509" s="165"/>
      <c r="V509" s="165"/>
      <c r="W509" s="165"/>
      <c r="X509" s="165"/>
      <c r="Y509" s="165"/>
      <c r="Z509" s="165"/>
      <c r="AA509" s="165"/>
      <c r="AB509" s="165"/>
      <c r="AC509" s="165"/>
      <c r="AD509" s="165"/>
    </row>
    <row r="510" spans="16:30">
      <c r="P510" s="165"/>
      <c r="Q510" s="165"/>
      <c r="R510" s="165"/>
      <c r="S510" s="165"/>
      <c r="T510" s="165"/>
      <c r="U510" s="165"/>
      <c r="V510" s="165"/>
      <c r="W510" s="165"/>
      <c r="X510" s="165"/>
      <c r="Y510" s="165"/>
      <c r="Z510" s="165"/>
      <c r="AA510" s="165"/>
      <c r="AB510" s="165"/>
      <c r="AC510" s="165"/>
      <c r="AD510" s="165"/>
    </row>
    <row r="511" spans="16:30">
      <c r="P511" s="165"/>
      <c r="Q511" s="165"/>
      <c r="R511" s="165"/>
      <c r="S511" s="165"/>
      <c r="T511" s="165"/>
      <c r="U511" s="165"/>
      <c r="V511" s="165"/>
      <c r="W511" s="165"/>
      <c r="X511" s="165"/>
      <c r="Y511" s="165"/>
      <c r="Z511" s="165"/>
      <c r="AA511" s="165"/>
      <c r="AB511" s="165"/>
      <c r="AC511" s="165"/>
      <c r="AD511" s="165"/>
    </row>
    <row r="512" spans="16:30">
      <c r="P512" s="165"/>
      <c r="Q512" s="165"/>
      <c r="R512" s="165"/>
      <c r="S512" s="165"/>
      <c r="T512" s="165"/>
      <c r="U512" s="165"/>
      <c r="V512" s="165"/>
      <c r="W512" s="165"/>
      <c r="X512" s="165"/>
      <c r="Y512" s="165"/>
      <c r="Z512" s="165"/>
      <c r="AA512" s="165"/>
      <c r="AB512" s="165"/>
      <c r="AC512" s="165"/>
      <c r="AD512" s="165"/>
    </row>
    <row r="513" spans="16:30">
      <c r="P513" s="165"/>
      <c r="Q513" s="165"/>
      <c r="R513" s="165"/>
      <c r="S513" s="165"/>
      <c r="T513" s="165"/>
      <c r="U513" s="165"/>
      <c r="V513" s="165"/>
      <c r="W513" s="165"/>
      <c r="X513" s="165"/>
      <c r="Y513" s="165"/>
      <c r="Z513" s="165"/>
      <c r="AA513" s="165"/>
      <c r="AB513" s="165"/>
      <c r="AC513" s="165"/>
      <c r="AD513" s="165"/>
    </row>
    <row r="514" spans="16:30">
      <c r="P514" s="165"/>
      <c r="Q514" s="165"/>
      <c r="R514" s="165"/>
      <c r="S514" s="165"/>
      <c r="T514" s="165"/>
      <c r="U514" s="165"/>
      <c r="V514" s="165"/>
      <c r="W514" s="165"/>
      <c r="X514" s="165"/>
      <c r="Y514" s="165"/>
      <c r="Z514" s="165"/>
      <c r="AA514" s="165"/>
      <c r="AB514" s="165"/>
      <c r="AC514" s="165"/>
      <c r="AD514" s="165"/>
    </row>
    <row r="515" spans="16:30">
      <c r="P515" s="165"/>
      <c r="Q515" s="165"/>
      <c r="R515" s="165"/>
      <c r="S515" s="165"/>
      <c r="T515" s="165"/>
      <c r="U515" s="165"/>
      <c r="V515" s="165"/>
      <c r="W515" s="165"/>
      <c r="X515" s="165"/>
      <c r="Y515" s="165"/>
      <c r="Z515" s="165"/>
      <c r="AA515" s="165"/>
      <c r="AB515" s="165"/>
      <c r="AC515" s="165"/>
      <c r="AD515" s="165"/>
    </row>
    <row r="516" spans="16:30">
      <c r="P516" s="165"/>
      <c r="Q516" s="165"/>
      <c r="R516" s="165"/>
      <c r="S516" s="165"/>
      <c r="T516" s="165"/>
      <c r="U516" s="165"/>
      <c r="V516" s="165"/>
      <c r="W516" s="165"/>
      <c r="X516" s="165"/>
      <c r="Y516" s="165"/>
      <c r="Z516" s="165"/>
      <c r="AA516" s="165"/>
      <c r="AB516" s="165"/>
      <c r="AC516" s="165"/>
      <c r="AD516" s="165"/>
    </row>
    <row r="517" spans="16:30">
      <c r="P517" s="165"/>
      <c r="Q517" s="165"/>
      <c r="R517" s="165"/>
      <c r="S517" s="165"/>
      <c r="T517" s="165"/>
      <c r="U517" s="165"/>
      <c r="V517" s="165"/>
      <c r="W517" s="165"/>
      <c r="X517" s="165"/>
      <c r="Y517" s="165"/>
      <c r="Z517" s="165"/>
      <c r="AA517" s="165"/>
      <c r="AB517" s="165"/>
      <c r="AC517" s="165"/>
      <c r="AD517" s="165"/>
    </row>
    <row r="518" spans="16:30">
      <c r="P518" s="165"/>
      <c r="Q518" s="165"/>
      <c r="R518" s="165"/>
      <c r="S518" s="165"/>
      <c r="T518" s="165"/>
      <c r="U518" s="165"/>
      <c r="V518" s="165"/>
      <c r="W518" s="165"/>
      <c r="X518" s="165"/>
      <c r="Y518" s="165"/>
      <c r="Z518" s="165"/>
      <c r="AA518" s="165"/>
      <c r="AB518" s="165"/>
      <c r="AC518" s="165"/>
      <c r="AD518" s="165"/>
    </row>
    <row r="519" spans="16:30">
      <c r="P519" s="165"/>
      <c r="Q519" s="165"/>
      <c r="R519" s="165"/>
      <c r="S519" s="165"/>
      <c r="T519" s="165"/>
      <c r="U519" s="165"/>
      <c r="V519" s="165"/>
      <c r="W519" s="165"/>
      <c r="X519" s="165"/>
      <c r="Y519" s="165"/>
      <c r="Z519" s="165"/>
      <c r="AA519" s="165"/>
      <c r="AB519" s="165"/>
      <c r="AC519" s="165"/>
      <c r="AD519" s="165"/>
    </row>
    <row r="520" spans="16:30">
      <c r="P520" s="165"/>
      <c r="Q520" s="165"/>
      <c r="R520" s="165"/>
      <c r="S520" s="165"/>
      <c r="T520" s="165"/>
      <c r="U520" s="165"/>
      <c r="V520" s="165"/>
      <c r="W520" s="165"/>
      <c r="X520" s="165"/>
      <c r="Y520" s="165"/>
      <c r="Z520" s="165"/>
      <c r="AA520" s="165"/>
      <c r="AB520" s="165"/>
      <c r="AC520" s="165"/>
      <c r="AD520" s="165"/>
    </row>
    <row r="521" spans="16:30">
      <c r="P521" s="165"/>
      <c r="Q521" s="165"/>
      <c r="R521" s="165"/>
      <c r="S521" s="165"/>
      <c r="T521" s="165"/>
      <c r="U521" s="165"/>
      <c r="V521" s="165"/>
      <c r="W521" s="165"/>
      <c r="X521" s="165"/>
      <c r="Y521" s="165"/>
      <c r="Z521" s="165"/>
      <c r="AA521" s="165"/>
      <c r="AB521" s="165"/>
      <c r="AC521" s="165"/>
      <c r="AD521" s="165"/>
    </row>
    <row r="522" spans="16:30">
      <c r="P522" s="165"/>
      <c r="Q522" s="165"/>
      <c r="R522" s="165"/>
      <c r="S522" s="165"/>
      <c r="T522" s="165"/>
      <c r="U522" s="165"/>
      <c r="V522" s="165"/>
      <c r="W522" s="165"/>
      <c r="X522" s="165"/>
      <c r="Y522" s="165"/>
      <c r="Z522" s="165"/>
      <c r="AA522" s="165"/>
      <c r="AB522" s="165"/>
      <c r="AC522" s="165"/>
      <c r="AD522" s="165"/>
    </row>
    <row r="523" spans="16:30">
      <c r="P523" s="165"/>
      <c r="Q523" s="165"/>
      <c r="R523" s="165"/>
      <c r="S523" s="165"/>
      <c r="T523" s="165"/>
      <c r="U523" s="165"/>
      <c r="V523" s="165"/>
      <c r="W523" s="165"/>
      <c r="X523" s="165"/>
      <c r="Y523" s="165"/>
      <c r="Z523" s="165"/>
      <c r="AA523" s="165"/>
      <c r="AB523" s="165"/>
      <c r="AC523" s="165"/>
      <c r="AD523" s="165"/>
    </row>
    <row r="524" spans="16:30">
      <c r="P524" s="165"/>
      <c r="Q524" s="165"/>
      <c r="R524" s="165"/>
      <c r="S524" s="165"/>
      <c r="T524" s="165"/>
      <c r="U524" s="165"/>
      <c r="V524" s="165"/>
      <c r="W524" s="165"/>
      <c r="X524" s="165"/>
      <c r="Y524" s="165"/>
      <c r="Z524" s="165"/>
      <c r="AA524" s="165"/>
      <c r="AB524" s="165"/>
      <c r="AC524" s="165"/>
      <c r="AD524" s="165"/>
    </row>
    <row r="525" spans="16:30">
      <c r="P525" s="165"/>
      <c r="Q525" s="165"/>
      <c r="R525" s="165"/>
      <c r="S525" s="165"/>
      <c r="T525" s="165"/>
      <c r="U525" s="165"/>
      <c r="V525" s="165"/>
      <c r="W525" s="165"/>
      <c r="X525" s="165"/>
      <c r="Y525" s="165"/>
      <c r="Z525" s="165"/>
      <c r="AA525" s="165"/>
      <c r="AB525" s="165"/>
      <c r="AC525" s="165"/>
      <c r="AD525" s="165"/>
    </row>
    <row r="526" spans="16:30">
      <c r="P526" s="165"/>
      <c r="Q526" s="165"/>
      <c r="R526" s="165"/>
      <c r="S526" s="165"/>
      <c r="T526" s="165"/>
      <c r="U526" s="165"/>
      <c r="V526" s="165"/>
      <c r="W526" s="165"/>
      <c r="X526" s="165"/>
      <c r="Y526" s="165"/>
      <c r="Z526" s="165"/>
      <c r="AA526" s="165"/>
      <c r="AB526" s="165"/>
      <c r="AC526" s="165"/>
      <c r="AD526" s="165"/>
    </row>
    <row r="527" spans="16:30">
      <c r="P527" s="165"/>
      <c r="Q527" s="165"/>
      <c r="R527" s="165"/>
      <c r="S527" s="165"/>
      <c r="T527" s="165"/>
      <c r="U527" s="165"/>
      <c r="V527" s="165"/>
      <c r="W527" s="165"/>
      <c r="X527" s="165"/>
      <c r="Y527" s="165"/>
      <c r="Z527" s="165"/>
      <c r="AA527" s="165"/>
      <c r="AB527" s="165"/>
      <c r="AC527" s="165"/>
      <c r="AD527" s="165"/>
    </row>
    <row r="528" spans="16:30">
      <c r="P528" s="165"/>
      <c r="Q528" s="165"/>
      <c r="R528" s="165"/>
      <c r="S528" s="165"/>
      <c r="T528" s="165"/>
      <c r="U528" s="165"/>
      <c r="V528" s="165"/>
      <c r="W528" s="165"/>
      <c r="X528" s="165"/>
      <c r="Y528" s="165"/>
      <c r="Z528" s="165"/>
      <c r="AA528" s="165"/>
      <c r="AB528" s="165"/>
      <c r="AC528" s="165"/>
      <c r="AD528" s="165"/>
    </row>
    <row r="529" spans="16:30">
      <c r="P529" s="165"/>
      <c r="Q529" s="165"/>
      <c r="R529" s="165"/>
      <c r="S529" s="165"/>
      <c r="T529" s="165"/>
      <c r="U529" s="165"/>
      <c r="V529" s="165"/>
      <c r="W529" s="165"/>
      <c r="X529" s="165"/>
      <c r="Y529" s="165"/>
      <c r="Z529" s="165"/>
      <c r="AA529" s="165"/>
      <c r="AB529" s="165"/>
      <c r="AC529" s="165"/>
      <c r="AD529" s="165"/>
    </row>
    <row r="530" spans="16:30">
      <c r="P530" s="165"/>
      <c r="Q530" s="165"/>
      <c r="R530" s="165"/>
      <c r="S530" s="165"/>
      <c r="T530" s="165"/>
      <c r="U530" s="165"/>
      <c r="V530" s="165"/>
      <c r="W530" s="165"/>
      <c r="X530" s="165"/>
      <c r="Y530" s="165"/>
      <c r="Z530" s="165"/>
      <c r="AA530" s="165"/>
      <c r="AB530" s="165"/>
      <c r="AC530" s="165"/>
      <c r="AD530" s="165"/>
    </row>
    <row r="531" spans="16:30">
      <c r="P531" s="165"/>
      <c r="Q531" s="165"/>
      <c r="R531" s="165"/>
      <c r="S531" s="165"/>
      <c r="T531" s="165"/>
      <c r="U531" s="165"/>
      <c r="V531" s="165"/>
      <c r="W531" s="165"/>
      <c r="X531" s="165"/>
      <c r="Y531" s="165"/>
      <c r="Z531" s="165"/>
      <c r="AA531" s="165"/>
      <c r="AB531" s="165"/>
      <c r="AC531" s="165"/>
      <c r="AD531" s="165"/>
    </row>
    <row r="532" spans="16:30">
      <c r="P532" s="165"/>
      <c r="Q532" s="165"/>
      <c r="R532" s="165"/>
      <c r="S532" s="165"/>
      <c r="T532" s="165"/>
      <c r="U532" s="165"/>
      <c r="V532" s="165"/>
      <c r="W532" s="165"/>
      <c r="X532" s="165"/>
      <c r="Y532" s="165"/>
      <c r="Z532" s="165"/>
      <c r="AA532" s="165"/>
      <c r="AB532" s="165"/>
      <c r="AC532" s="165"/>
      <c r="AD532" s="165"/>
    </row>
    <row r="533" spans="16:30">
      <c r="P533" s="165"/>
      <c r="Q533" s="165"/>
      <c r="R533" s="165"/>
      <c r="S533" s="165"/>
      <c r="T533" s="165"/>
      <c r="U533" s="165"/>
      <c r="V533" s="165"/>
      <c r="W533" s="165"/>
      <c r="X533" s="165"/>
      <c r="Y533" s="165"/>
      <c r="Z533" s="165"/>
      <c r="AA533" s="165"/>
      <c r="AB533" s="165"/>
      <c r="AC533" s="165"/>
      <c r="AD533" s="165"/>
    </row>
    <row r="534" spans="16:30">
      <c r="P534" s="165"/>
      <c r="Q534" s="165"/>
      <c r="R534" s="165"/>
      <c r="S534" s="165"/>
      <c r="T534" s="165"/>
      <c r="U534" s="165"/>
      <c r="V534" s="165"/>
      <c r="W534" s="165"/>
      <c r="X534" s="165"/>
      <c r="Y534" s="165"/>
      <c r="Z534" s="165"/>
      <c r="AA534" s="165"/>
      <c r="AB534" s="165"/>
      <c r="AC534" s="165"/>
      <c r="AD534" s="165"/>
    </row>
    <row r="535" spans="16:30">
      <c r="P535" s="165"/>
      <c r="Q535" s="165"/>
      <c r="R535" s="165"/>
      <c r="S535" s="165"/>
      <c r="T535" s="165"/>
      <c r="U535" s="165"/>
      <c r="V535" s="165"/>
      <c r="W535" s="165"/>
      <c r="X535" s="165"/>
      <c r="Y535" s="165"/>
      <c r="Z535" s="165"/>
      <c r="AA535" s="165"/>
      <c r="AB535" s="165"/>
      <c r="AC535" s="165"/>
      <c r="AD535" s="165"/>
    </row>
    <row r="536" spans="16:30">
      <c r="P536" s="165"/>
      <c r="Q536" s="165"/>
      <c r="R536" s="165"/>
      <c r="S536" s="165"/>
      <c r="T536" s="165"/>
      <c r="U536" s="165"/>
      <c r="V536" s="165"/>
      <c r="W536" s="165"/>
      <c r="X536" s="165"/>
      <c r="Y536" s="165"/>
      <c r="Z536" s="165"/>
      <c r="AA536" s="165"/>
      <c r="AB536" s="165"/>
      <c r="AC536" s="165"/>
      <c r="AD536" s="165"/>
    </row>
    <row r="537" spans="16:30">
      <c r="P537" s="165"/>
      <c r="Q537" s="165"/>
      <c r="R537" s="165"/>
      <c r="S537" s="165"/>
      <c r="T537" s="165"/>
      <c r="U537" s="165"/>
      <c r="V537" s="165"/>
      <c r="W537" s="165"/>
      <c r="X537" s="165"/>
      <c r="Y537" s="165"/>
      <c r="Z537" s="165"/>
      <c r="AA537" s="165"/>
      <c r="AB537" s="165"/>
      <c r="AC537" s="165"/>
      <c r="AD537" s="165"/>
    </row>
    <row r="538" spans="16:30">
      <c r="P538" s="165"/>
      <c r="Q538" s="165"/>
      <c r="R538" s="165"/>
      <c r="S538" s="165"/>
      <c r="T538" s="165"/>
      <c r="U538" s="165"/>
      <c r="V538" s="165"/>
      <c r="W538" s="165"/>
      <c r="X538" s="165"/>
      <c r="Y538" s="165"/>
      <c r="Z538" s="165"/>
      <c r="AA538" s="165"/>
      <c r="AB538" s="165"/>
      <c r="AC538" s="165"/>
      <c r="AD538" s="165"/>
    </row>
    <row r="539" spans="16:30">
      <c r="P539" s="165"/>
      <c r="Q539" s="165"/>
      <c r="R539" s="165"/>
      <c r="S539" s="165"/>
      <c r="T539" s="165"/>
      <c r="U539" s="165"/>
      <c r="V539" s="165"/>
      <c r="W539" s="165"/>
      <c r="X539" s="165"/>
      <c r="Y539" s="165"/>
      <c r="Z539" s="165"/>
      <c r="AA539" s="165"/>
      <c r="AB539" s="165"/>
      <c r="AC539" s="165"/>
      <c r="AD539" s="165"/>
    </row>
    <row r="540" spans="16:30">
      <c r="P540" s="165"/>
      <c r="Q540" s="165"/>
      <c r="R540" s="165"/>
      <c r="S540" s="165"/>
      <c r="T540" s="165"/>
      <c r="U540" s="165"/>
      <c r="V540" s="165"/>
      <c r="W540" s="165"/>
      <c r="X540" s="165"/>
      <c r="Y540" s="165"/>
      <c r="Z540" s="165"/>
      <c r="AA540" s="165"/>
      <c r="AB540" s="165"/>
      <c r="AC540" s="165"/>
      <c r="AD540" s="165"/>
    </row>
    <row r="541" spans="16:30">
      <c r="P541" s="165"/>
      <c r="Q541" s="165"/>
      <c r="R541" s="165"/>
      <c r="S541" s="165"/>
      <c r="T541" s="165"/>
      <c r="U541" s="165"/>
      <c r="V541" s="165"/>
      <c r="W541" s="165"/>
      <c r="X541" s="165"/>
      <c r="Y541" s="165"/>
      <c r="Z541" s="165"/>
      <c r="AA541" s="165"/>
      <c r="AB541" s="165"/>
      <c r="AC541" s="165"/>
      <c r="AD541" s="165"/>
    </row>
    <row r="542" spans="16:30">
      <c r="P542" s="165"/>
      <c r="Q542" s="165"/>
      <c r="R542" s="165"/>
      <c r="S542" s="165"/>
      <c r="T542" s="165"/>
      <c r="U542" s="165"/>
      <c r="V542" s="165"/>
      <c r="W542" s="165"/>
      <c r="X542" s="165"/>
      <c r="Y542" s="165"/>
      <c r="Z542" s="165"/>
      <c r="AA542" s="165"/>
      <c r="AB542" s="165"/>
      <c r="AC542" s="165"/>
      <c r="AD542" s="165"/>
    </row>
    <row r="543" spans="16:30">
      <c r="P543" s="165"/>
      <c r="Q543" s="165"/>
      <c r="R543" s="165"/>
      <c r="S543" s="165"/>
      <c r="T543" s="165"/>
      <c r="U543" s="165"/>
      <c r="V543" s="165"/>
      <c r="W543" s="165"/>
      <c r="X543" s="165"/>
      <c r="Y543" s="165"/>
      <c r="Z543" s="165"/>
      <c r="AA543" s="165"/>
      <c r="AB543" s="165"/>
      <c r="AC543" s="165"/>
      <c r="AD543" s="165"/>
    </row>
    <row r="544" spans="16:30">
      <c r="P544" s="165"/>
      <c r="Q544" s="165"/>
      <c r="R544" s="165"/>
      <c r="S544" s="165"/>
      <c r="T544" s="165"/>
      <c r="U544" s="165"/>
      <c r="V544" s="165"/>
      <c r="W544" s="165"/>
      <c r="X544" s="165"/>
      <c r="Y544" s="165"/>
      <c r="Z544" s="165"/>
      <c r="AA544" s="165"/>
      <c r="AB544" s="165"/>
      <c r="AC544" s="165"/>
      <c r="AD544" s="165"/>
    </row>
    <row r="545" spans="16:30">
      <c r="P545" s="165"/>
      <c r="Q545" s="165"/>
      <c r="R545" s="165"/>
      <c r="S545" s="165"/>
      <c r="T545" s="165"/>
      <c r="U545" s="165"/>
      <c r="V545" s="165"/>
      <c r="W545" s="165"/>
      <c r="X545" s="165"/>
      <c r="Y545" s="165"/>
      <c r="Z545" s="165"/>
      <c r="AA545" s="165"/>
      <c r="AB545" s="165"/>
      <c r="AC545" s="165"/>
      <c r="AD545" s="165"/>
    </row>
    <row r="546" spans="16:30">
      <c r="P546" s="165"/>
      <c r="Q546" s="165"/>
      <c r="R546" s="165"/>
      <c r="S546" s="165"/>
      <c r="T546" s="165"/>
      <c r="U546" s="165"/>
      <c r="V546" s="165"/>
      <c r="W546" s="165"/>
      <c r="X546" s="165"/>
      <c r="Y546" s="165"/>
      <c r="Z546" s="165"/>
      <c r="AA546" s="165"/>
      <c r="AB546" s="165"/>
      <c r="AC546" s="165"/>
      <c r="AD546" s="165"/>
    </row>
    <row r="547" spans="16:30">
      <c r="P547" s="165"/>
      <c r="Q547" s="165"/>
      <c r="R547" s="165"/>
      <c r="S547" s="165"/>
      <c r="T547" s="165"/>
      <c r="U547" s="165"/>
      <c r="V547" s="165"/>
      <c r="W547" s="165"/>
      <c r="X547" s="165"/>
      <c r="Y547" s="165"/>
      <c r="Z547" s="165"/>
      <c r="AA547" s="165"/>
      <c r="AB547" s="165"/>
      <c r="AC547" s="165"/>
      <c r="AD547" s="165"/>
    </row>
    <row r="548" spans="16:30">
      <c r="P548" s="165"/>
      <c r="Q548" s="165"/>
      <c r="R548" s="165"/>
      <c r="S548" s="165"/>
      <c r="T548" s="165"/>
      <c r="U548" s="165"/>
      <c r="V548" s="165"/>
      <c r="W548" s="165"/>
      <c r="X548" s="165"/>
      <c r="Y548" s="165"/>
      <c r="Z548" s="165"/>
      <c r="AA548" s="165"/>
      <c r="AB548" s="165"/>
      <c r="AC548" s="165"/>
      <c r="AD548" s="165"/>
    </row>
    <row r="549" spans="16:30">
      <c r="P549" s="165"/>
      <c r="Q549" s="165"/>
      <c r="R549" s="165"/>
      <c r="S549" s="165"/>
      <c r="T549" s="165"/>
      <c r="U549" s="165"/>
      <c r="V549" s="165"/>
      <c r="W549" s="165"/>
      <c r="X549" s="165"/>
      <c r="Y549" s="165"/>
      <c r="Z549" s="165"/>
      <c r="AA549" s="165"/>
      <c r="AB549" s="165"/>
      <c r="AC549" s="165"/>
      <c r="AD549" s="165"/>
    </row>
    <row r="550" spans="16:30">
      <c r="P550" s="165"/>
      <c r="Q550" s="165"/>
      <c r="R550" s="165"/>
      <c r="S550" s="165"/>
      <c r="T550" s="165"/>
      <c r="U550" s="165"/>
      <c r="V550" s="165"/>
      <c r="W550" s="165"/>
      <c r="X550" s="165"/>
      <c r="Y550" s="165"/>
      <c r="Z550" s="165"/>
      <c r="AA550" s="165"/>
      <c r="AB550" s="165"/>
      <c r="AC550" s="165"/>
      <c r="AD550" s="165"/>
    </row>
    <row r="551" spans="16:30">
      <c r="P551" s="165"/>
      <c r="Q551" s="165"/>
      <c r="R551" s="165"/>
      <c r="S551" s="165"/>
      <c r="T551" s="165"/>
      <c r="U551" s="165"/>
      <c r="V551" s="165"/>
      <c r="W551" s="165"/>
      <c r="X551" s="165"/>
      <c r="Y551" s="165"/>
      <c r="Z551" s="165"/>
      <c r="AA551" s="165"/>
      <c r="AB551" s="165"/>
      <c r="AC551" s="165"/>
      <c r="AD551" s="165"/>
    </row>
    <row r="552" spans="16:30">
      <c r="P552" s="165"/>
      <c r="Q552" s="165"/>
      <c r="R552" s="165"/>
      <c r="S552" s="165"/>
      <c r="T552" s="165"/>
      <c r="U552" s="165"/>
      <c r="V552" s="165"/>
      <c r="W552" s="165"/>
      <c r="X552" s="165"/>
      <c r="Y552" s="165"/>
      <c r="Z552" s="165"/>
      <c r="AA552" s="165"/>
      <c r="AB552" s="165"/>
      <c r="AC552" s="165"/>
      <c r="AD552" s="165"/>
    </row>
    <row r="553" spans="16:30">
      <c r="P553" s="165"/>
      <c r="Q553" s="165"/>
      <c r="R553" s="165"/>
      <c r="S553" s="165"/>
      <c r="T553" s="165"/>
      <c r="U553" s="165"/>
      <c r="V553" s="165"/>
      <c r="W553" s="165"/>
      <c r="X553" s="165"/>
      <c r="Y553" s="165"/>
      <c r="Z553" s="165"/>
      <c r="AA553" s="165"/>
      <c r="AB553" s="165"/>
      <c r="AC553" s="165"/>
      <c r="AD553" s="165"/>
    </row>
    <row r="554" spans="16:30">
      <c r="P554" s="165"/>
      <c r="Q554" s="165"/>
      <c r="R554" s="165"/>
      <c r="S554" s="165"/>
      <c r="T554" s="165"/>
      <c r="U554" s="165"/>
      <c r="V554" s="165"/>
      <c r="W554" s="165"/>
      <c r="X554" s="165"/>
      <c r="Y554" s="165"/>
      <c r="Z554" s="165"/>
      <c r="AA554" s="165"/>
      <c r="AB554" s="165"/>
      <c r="AC554" s="165"/>
      <c r="AD554" s="165"/>
    </row>
    <row r="555" spans="16:30">
      <c r="P555" s="165"/>
      <c r="Q555" s="165"/>
      <c r="R555" s="165"/>
      <c r="S555" s="165"/>
      <c r="T555" s="165"/>
      <c r="U555" s="165"/>
      <c r="V555" s="165"/>
      <c r="W555" s="165"/>
      <c r="X555" s="165"/>
      <c r="Y555" s="165"/>
      <c r="Z555" s="165"/>
      <c r="AA555" s="165"/>
      <c r="AB555" s="165"/>
      <c r="AC555" s="165"/>
      <c r="AD555" s="165"/>
    </row>
    <row r="556" spans="16:30">
      <c r="P556" s="165"/>
      <c r="Q556" s="165"/>
      <c r="R556" s="165"/>
      <c r="S556" s="165"/>
      <c r="T556" s="165"/>
      <c r="U556" s="165"/>
      <c r="V556" s="165"/>
      <c r="W556" s="165"/>
      <c r="X556" s="165"/>
      <c r="Y556" s="165"/>
      <c r="Z556" s="165"/>
      <c r="AA556" s="165"/>
      <c r="AB556" s="165"/>
      <c r="AC556" s="165"/>
      <c r="AD556" s="165"/>
    </row>
    <row r="557" spans="16:30">
      <c r="P557" s="165"/>
      <c r="Q557" s="165"/>
      <c r="R557" s="165"/>
      <c r="S557" s="165"/>
      <c r="T557" s="165"/>
      <c r="U557" s="165"/>
      <c r="V557" s="165"/>
      <c r="W557" s="165"/>
      <c r="X557" s="165"/>
      <c r="Y557" s="165"/>
      <c r="Z557" s="165"/>
      <c r="AA557" s="165"/>
      <c r="AB557" s="165"/>
      <c r="AC557" s="165"/>
      <c r="AD557" s="165"/>
    </row>
    <row r="558" spans="16:30">
      <c r="P558" s="165"/>
      <c r="Q558" s="165"/>
      <c r="R558" s="165"/>
      <c r="S558" s="165"/>
      <c r="T558" s="165"/>
      <c r="U558" s="165"/>
      <c r="V558" s="165"/>
      <c r="W558" s="165"/>
      <c r="X558" s="165"/>
      <c r="Y558" s="165"/>
      <c r="Z558" s="165"/>
      <c r="AA558" s="165"/>
      <c r="AB558" s="165"/>
      <c r="AC558" s="165"/>
      <c r="AD558" s="165"/>
    </row>
    <row r="559" spans="16:30">
      <c r="P559" s="165"/>
      <c r="Q559" s="165"/>
      <c r="R559" s="165"/>
      <c r="S559" s="165"/>
      <c r="T559" s="165"/>
      <c r="U559" s="165"/>
      <c r="V559" s="165"/>
      <c r="W559" s="165"/>
      <c r="X559" s="165"/>
      <c r="Y559" s="165"/>
      <c r="Z559" s="165"/>
      <c r="AA559" s="165"/>
      <c r="AB559" s="165"/>
      <c r="AC559" s="165"/>
      <c r="AD559" s="165"/>
    </row>
    <row r="560" spans="16:30">
      <c r="P560" s="165"/>
      <c r="Q560" s="165"/>
      <c r="R560" s="165"/>
      <c r="S560" s="165"/>
      <c r="T560" s="165"/>
      <c r="U560" s="165"/>
      <c r="V560" s="165"/>
      <c r="W560" s="165"/>
      <c r="X560" s="165"/>
      <c r="Y560" s="165"/>
      <c r="Z560" s="165"/>
      <c r="AA560" s="165"/>
      <c r="AB560" s="165"/>
      <c r="AC560" s="165"/>
      <c r="AD560" s="165"/>
    </row>
    <row r="561" spans="16:30">
      <c r="P561" s="165"/>
      <c r="Q561" s="165"/>
      <c r="R561" s="165"/>
      <c r="S561" s="165"/>
      <c r="T561" s="165"/>
      <c r="U561" s="165"/>
      <c r="V561" s="165"/>
      <c r="W561" s="165"/>
      <c r="X561" s="165"/>
      <c r="Y561" s="165"/>
      <c r="Z561" s="165"/>
      <c r="AA561" s="165"/>
      <c r="AB561" s="165"/>
      <c r="AC561" s="165"/>
      <c r="AD561" s="165"/>
    </row>
    <row r="562" spans="16:30">
      <c r="P562" s="165"/>
      <c r="Q562" s="165"/>
      <c r="R562" s="165"/>
      <c r="S562" s="165"/>
      <c r="T562" s="165"/>
      <c r="U562" s="165"/>
      <c r="V562" s="165"/>
      <c r="W562" s="165"/>
      <c r="X562" s="165"/>
      <c r="Y562" s="165"/>
      <c r="Z562" s="165"/>
      <c r="AA562" s="165"/>
      <c r="AB562" s="165"/>
      <c r="AC562" s="165"/>
      <c r="AD562" s="165"/>
    </row>
    <row r="563" spans="16:30">
      <c r="P563" s="165"/>
      <c r="Q563" s="165"/>
      <c r="R563" s="165"/>
      <c r="S563" s="165"/>
      <c r="T563" s="165"/>
      <c r="U563" s="165"/>
      <c r="V563" s="165"/>
      <c r="W563" s="165"/>
      <c r="X563" s="165"/>
      <c r="Y563" s="165"/>
      <c r="Z563" s="165"/>
      <c r="AA563" s="165"/>
      <c r="AB563" s="165"/>
      <c r="AC563" s="165"/>
      <c r="AD563" s="165"/>
    </row>
    <row r="564" spans="16:30">
      <c r="P564" s="165"/>
      <c r="Q564" s="165"/>
      <c r="R564" s="165"/>
      <c r="S564" s="165"/>
      <c r="T564" s="165"/>
      <c r="U564" s="165"/>
      <c r="V564" s="165"/>
      <c r="W564" s="165"/>
      <c r="X564" s="165"/>
      <c r="Y564" s="165"/>
      <c r="Z564" s="165"/>
      <c r="AA564" s="165"/>
      <c r="AB564" s="165"/>
      <c r="AC564" s="165"/>
      <c r="AD564" s="165"/>
    </row>
    <row r="565" spans="16:30">
      <c r="P565" s="165"/>
      <c r="Q565" s="165"/>
      <c r="R565" s="165"/>
      <c r="S565" s="165"/>
      <c r="T565" s="165"/>
      <c r="U565" s="165"/>
      <c r="V565" s="165"/>
      <c r="W565" s="165"/>
      <c r="X565" s="165"/>
      <c r="Y565" s="165"/>
      <c r="Z565" s="165"/>
      <c r="AA565" s="165"/>
      <c r="AB565" s="165"/>
      <c r="AC565" s="165"/>
      <c r="AD565" s="165"/>
    </row>
    <row r="566" spans="16:30">
      <c r="P566" s="165"/>
      <c r="Q566" s="165"/>
      <c r="R566" s="165"/>
      <c r="S566" s="165"/>
      <c r="T566" s="165"/>
      <c r="U566" s="165"/>
      <c r="V566" s="165"/>
      <c r="W566" s="165"/>
      <c r="X566" s="165"/>
      <c r="Y566" s="165"/>
      <c r="Z566" s="165"/>
      <c r="AA566" s="165"/>
      <c r="AB566" s="165"/>
      <c r="AC566" s="165"/>
      <c r="AD566" s="165"/>
    </row>
    <row r="567" spans="16:30">
      <c r="P567" s="165"/>
      <c r="Q567" s="165"/>
      <c r="R567" s="165"/>
      <c r="S567" s="165"/>
      <c r="T567" s="165"/>
      <c r="U567" s="165"/>
      <c r="V567" s="165"/>
      <c r="W567" s="165"/>
      <c r="X567" s="165"/>
      <c r="Y567" s="165"/>
      <c r="Z567" s="165"/>
      <c r="AA567" s="165"/>
      <c r="AB567" s="165"/>
      <c r="AC567" s="165"/>
      <c r="AD567" s="165"/>
    </row>
    <row r="568" spans="16:30">
      <c r="P568" s="165"/>
      <c r="Q568" s="165"/>
      <c r="R568" s="165"/>
      <c r="S568" s="165"/>
      <c r="T568" s="165"/>
      <c r="U568" s="165"/>
      <c r="V568" s="165"/>
      <c r="W568" s="165"/>
      <c r="X568" s="165"/>
      <c r="Y568" s="165"/>
      <c r="Z568" s="165"/>
      <c r="AA568" s="165"/>
      <c r="AB568" s="165"/>
      <c r="AC568" s="165"/>
      <c r="AD568" s="165"/>
    </row>
    <row r="569" spans="16:30">
      <c r="P569" s="165"/>
      <c r="Q569" s="165"/>
      <c r="R569" s="165"/>
      <c r="S569" s="165"/>
      <c r="T569" s="165"/>
      <c r="U569" s="165"/>
      <c r="V569" s="165"/>
      <c r="W569" s="165"/>
      <c r="X569" s="165"/>
      <c r="Y569" s="165"/>
      <c r="Z569" s="165"/>
      <c r="AA569" s="165"/>
      <c r="AB569" s="165"/>
      <c r="AC569" s="165"/>
      <c r="AD569" s="165"/>
    </row>
    <row r="570" spans="16:30">
      <c r="P570" s="165"/>
      <c r="Q570" s="165"/>
      <c r="R570" s="165"/>
      <c r="S570" s="165"/>
      <c r="T570" s="165"/>
      <c r="U570" s="165"/>
      <c r="V570" s="165"/>
      <c r="W570" s="165"/>
      <c r="X570" s="165"/>
      <c r="Y570" s="165"/>
      <c r="Z570" s="165"/>
      <c r="AA570" s="165"/>
      <c r="AB570" s="165"/>
      <c r="AC570" s="165"/>
      <c r="AD570" s="165"/>
    </row>
    <row r="571" spans="16:30">
      <c r="P571" s="165"/>
      <c r="Q571" s="165"/>
      <c r="R571" s="165"/>
      <c r="S571" s="165"/>
      <c r="T571" s="165"/>
      <c r="U571" s="165"/>
      <c r="V571" s="165"/>
      <c r="W571" s="165"/>
      <c r="X571" s="165"/>
      <c r="Y571" s="165"/>
      <c r="Z571" s="165"/>
      <c r="AA571" s="165"/>
      <c r="AB571" s="165"/>
      <c r="AC571" s="165"/>
      <c r="AD571" s="165"/>
    </row>
    <row r="572" spans="16:30">
      <c r="P572" s="165"/>
      <c r="Q572" s="165"/>
      <c r="R572" s="165"/>
      <c r="S572" s="165"/>
      <c r="T572" s="165"/>
      <c r="U572" s="165"/>
      <c r="V572" s="165"/>
      <c r="W572" s="165"/>
      <c r="X572" s="165"/>
      <c r="Y572" s="165"/>
      <c r="Z572" s="165"/>
      <c r="AA572" s="165"/>
      <c r="AB572" s="165"/>
      <c r="AC572" s="165"/>
      <c r="AD572" s="165"/>
    </row>
    <row r="573" spans="16:30">
      <c r="P573" s="165"/>
      <c r="Q573" s="165"/>
      <c r="R573" s="165"/>
      <c r="S573" s="165"/>
      <c r="T573" s="165"/>
      <c r="U573" s="165"/>
      <c r="V573" s="165"/>
      <c r="W573" s="165"/>
      <c r="X573" s="165"/>
      <c r="Y573" s="165"/>
      <c r="Z573" s="165"/>
      <c r="AA573" s="165"/>
      <c r="AB573" s="165"/>
      <c r="AC573" s="165"/>
      <c r="AD573" s="165"/>
    </row>
    <row r="574" spans="16:30">
      <c r="P574" s="165"/>
      <c r="Q574" s="165"/>
      <c r="R574" s="165"/>
      <c r="S574" s="165"/>
      <c r="T574" s="165"/>
      <c r="U574" s="165"/>
      <c r="V574" s="165"/>
      <c r="W574" s="165"/>
      <c r="X574" s="165"/>
      <c r="Y574" s="165"/>
      <c r="Z574" s="165"/>
      <c r="AA574" s="165"/>
      <c r="AB574" s="165"/>
      <c r="AC574" s="165"/>
      <c r="AD574" s="165"/>
    </row>
    <row r="575" spans="16:30">
      <c r="P575" s="165"/>
      <c r="Q575" s="165"/>
      <c r="R575" s="165"/>
      <c r="S575" s="165"/>
      <c r="T575" s="165"/>
      <c r="U575" s="165"/>
      <c r="V575" s="165"/>
      <c r="W575" s="165"/>
      <c r="X575" s="165"/>
      <c r="Y575" s="165"/>
      <c r="Z575" s="165"/>
      <c r="AA575" s="165"/>
      <c r="AB575" s="165"/>
      <c r="AC575" s="165"/>
      <c r="AD575" s="165"/>
    </row>
    <row r="576" spans="16:30">
      <c r="P576" s="165"/>
      <c r="Q576" s="165"/>
      <c r="R576" s="165"/>
      <c r="S576" s="165"/>
      <c r="T576" s="165"/>
      <c r="U576" s="165"/>
      <c r="V576" s="165"/>
      <c r="W576" s="165"/>
      <c r="X576" s="165"/>
      <c r="Y576" s="165"/>
      <c r="Z576" s="165"/>
      <c r="AA576" s="165"/>
      <c r="AB576" s="165"/>
      <c r="AC576" s="165"/>
      <c r="AD576" s="165"/>
    </row>
    <row r="577" spans="16:30">
      <c r="P577" s="165"/>
      <c r="Q577" s="165"/>
      <c r="R577" s="165"/>
      <c r="S577" s="165"/>
      <c r="T577" s="165"/>
      <c r="U577" s="165"/>
      <c r="V577" s="165"/>
      <c r="W577" s="165"/>
      <c r="X577" s="165"/>
      <c r="Y577" s="165"/>
      <c r="Z577" s="165"/>
      <c r="AA577" s="165"/>
      <c r="AB577" s="165"/>
      <c r="AC577" s="165"/>
      <c r="AD577" s="165"/>
    </row>
    <row r="578" spans="16:30">
      <c r="P578" s="165"/>
      <c r="Q578" s="165"/>
      <c r="R578" s="165"/>
      <c r="S578" s="165"/>
      <c r="T578" s="165"/>
      <c r="U578" s="165"/>
      <c r="V578" s="165"/>
      <c r="W578" s="165"/>
      <c r="X578" s="165"/>
      <c r="Y578" s="165"/>
      <c r="Z578" s="165"/>
      <c r="AA578" s="165"/>
      <c r="AB578" s="165"/>
      <c r="AC578" s="165"/>
      <c r="AD578" s="165"/>
    </row>
    <row r="579" spans="16:30">
      <c r="P579" s="165"/>
      <c r="Q579" s="165"/>
      <c r="R579" s="165"/>
      <c r="S579" s="165"/>
      <c r="T579" s="165"/>
      <c r="U579" s="165"/>
      <c r="V579" s="165"/>
      <c r="W579" s="165"/>
      <c r="X579" s="165"/>
      <c r="Y579" s="165"/>
      <c r="Z579" s="165"/>
      <c r="AA579" s="165"/>
      <c r="AB579" s="165"/>
      <c r="AC579" s="165"/>
      <c r="AD579" s="165"/>
    </row>
    <row r="580" spans="16:30">
      <c r="P580" s="165"/>
      <c r="Q580" s="165"/>
      <c r="R580" s="165"/>
      <c r="S580" s="165"/>
      <c r="T580" s="165"/>
      <c r="U580" s="165"/>
      <c r="V580" s="165"/>
      <c r="W580" s="165"/>
      <c r="X580" s="165"/>
      <c r="Y580" s="165"/>
      <c r="Z580" s="165"/>
      <c r="AA580" s="165"/>
      <c r="AB580" s="165"/>
      <c r="AC580" s="165"/>
      <c r="AD580" s="165"/>
    </row>
    <row r="581" spans="16:30">
      <c r="P581" s="165"/>
      <c r="Q581" s="165"/>
      <c r="R581" s="165"/>
      <c r="S581" s="165"/>
      <c r="T581" s="165"/>
      <c r="U581" s="165"/>
      <c r="V581" s="165"/>
      <c r="W581" s="165"/>
      <c r="X581" s="165"/>
      <c r="Y581" s="165"/>
      <c r="Z581" s="165"/>
      <c r="AA581" s="165"/>
      <c r="AB581" s="165"/>
      <c r="AC581" s="165"/>
      <c r="AD581" s="165"/>
    </row>
    <row r="582" spans="16:30">
      <c r="P582" s="165"/>
      <c r="Q582" s="165"/>
      <c r="R582" s="165"/>
      <c r="S582" s="165"/>
      <c r="T582" s="165"/>
      <c r="U582" s="165"/>
      <c r="V582" s="165"/>
      <c r="W582" s="165"/>
      <c r="X582" s="165"/>
      <c r="Y582" s="165"/>
      <c r="Z582" s="165"/>
      <c r="AA582" s="165"/>
      <c r="AB582" s="165"/>
      <c r="AC582" s="165"/>
      <c r="AD582" s="165"/>
    </row>
    <row r="583" spans="16:30">
      <c r="P583" s="165"/>
      <c r="Q583" s="165"/>
      <c r="R583" s="165"/>
      <c r="S583" s="165"/>
      <c r="T583" s="165"/>
      <c r="U583" s="165"/>
      <c r="V583" s="165"/>
      <c r="W583" s="165"/>
      <c r="X583" s="165"/>
      <c r="Y583" s="165"/>
      <c r="Z583" s="165"/>
      <c r="AA583" s="165"/>
      <c r="AB583" s="165"/>
      <c r="AC583" s="165"/>
      <c r="AD583" s="165"/>
    </row>
    <row r="584" spans="16:30">
      <c r="P584" s="165"/>
      <c r="Q584" s="165"/>
      <c r="R584" s="165"/>
      <c r="S584" s="165"/>
      <c r="T584" s="165"/>
      <c r="U584" s="165"/>
      <c r="V584" s="165"/>
      <c r="W584" s="165"/>
      <c r="X584" s="165"/>
      <c r="Y584" s="165"/>
      <c r="Z584" s="165"/>
      <c r="AA584" s="165"/>
      <c r="AB584" s="165"/>
      <c r="AC584" s="165"/>
      <c r="AD584" s="165"/>
    </row>
    <row r="585" spans="16:30">
      <c r="P585" s="165"/>
      <c r="Q585" s="165"/>
      <c r="R585" s="165"/>
      <c r="S585" s="165"/>
      <c r="T585" s="165"/>
      <c r="U585" s="165"/>
      <c r="V585" s="165"/>
      <c r="W585" s="165"/>
      <c r="X585" s="165"/>
      <c r="Y585" s="165"/>
      <c r="Z585" s="165"/>
      <c r="AA585" s="165"/>
      <c r="AB585" s="165"/>
      <c r="AC585" s="165"/>
      <c r="AD585" s="165"/>
    </row>
    <row r="586" spans="16:30">
      <c r="P586" s="165"/>
      <c r="Q586" s="165"/>
      <c r="R586" s="165"/>
      <c r="S586" s="165"/>
      <c r="T586" s="165"/>
      <c r="U586" s="165"/>
      <c r="V586" s="165"/>
      <c r="W586" s="165"/>
      <c r="X586" s="165"/>
      <c r="Y586" s="165"/>
      <c r="Z586" s="165"/>
      <c r="AA586" s="165"/>
      <c r="AB586" s="165"/>
      <c r="AC586" s="165"/>
      <c r="AD586" s="165"/>
    </row>
    <row r="587" spans="16:30">
      <c r="P587" s="165"/>
      <c r="Q587" s="165"/>
      <c r="R587" s="165"/>
      <c r="S587" s="165"/>
      <c r="T587" s="165"/>
      <c r="U587" s="165"/>
      <c r="V587" s="165"/>
      <c r="W587" s="165"/>
      <c r="X587" s="165"/>
      <c r="Y587" s="165"/>
      <c r="Z587" s="165"/>
      <c r="AA587" s="165"/>
      <c r="AB587" s="165"/>
      <c r="AC587" s="165"/>
      <c r="AD587" s="165"/>
    </row>
    <row r="588" spans="16:30">
      <c r="P588" s="165"/>
      <c r="Q588" s="165"/>
      <c r="R588" s="165"/>
      <c r="S588" s="165"/>
      <c r="T588" s="165"/>
      <c r="U588" s="165"/>
      <c r="V588" s="165"/>
      <c r="W588" s="165"/>
      <c r="X588" s="165"/>
      <c r="Y588" s="165"/>
      <c r="Z588" s="165"/>
      <c r="AA588" s="165"/>
      <c r="AB588" s="165"/>
      <c r="AC588" s="165"/>
      <c r="AD588" s="165"/>
    </row>
    <row r="589" spans="16:30">
      <c r="P589" s="165"/>
      <c r="Q589" s="165"/>
      <c r="R589" s="165"/>
      <c r="S589" s="165"/>
      <c r="T589" s="165"/>
      <c r="U589" s="165"/>
      <c r="V589" s="165"/>
      <c r="W589" s="165"/>
      <c r="X589" s="165"/>
      <c r="Y589" s="165"/>
      <c r="Z589" s="165"/>
      <c r="AA589" s="165"/>
      <c r="AB589" s="165"/>
      <c r="AC589" s="165"/>
      <c r="AD589" s="165"/>
    </row>
    <row r="590" spans="16:30">
      <c r="P590" s="165"/>
      <c r="Q590" s="165"/>
      <c r="R590" s="165"/>
      <c r="S590" s="165"/>
      <c r="T590" s="165"/>
      <c r="U590" s="165"/>
      <c r="V590" s="165"/>
      <c r="W590" s="165"/>
      <c r="X590" s="165"/>
      <c r="Y590" s="165"/>
      <c r="Z590" s="165"/>
      <c r="AA590" s="165"/>
      <c r="AB590" s="165"/>
      <c r="AC590" s="165"/>
      <c r="AD590" s="165"/>
    </row>
    <row r="591" spans="16:30">
      <c r="P591" s="165"/>
      <c r="Q591" s="165"/>
      <c r="R591" s="165"/>
      <c r="S591" s="165"/>
      <c r="T591" s="165"/>
      <c r="U591" s="165"/>
      <c r="V591" s="165"/>
      <c r="W591" s="165"/>
      <c r="X591" s="165"/>
      <c r="Y591" s="165"/>
      <c r="Z591" s="165"/>
      <c r="AA591" s="165"/>
      <c r="AB591" s="165"/>
      <c r="AC591" s="165"/>
      <c r="AD591" s="165"/>
    </row>
    <row r="592" spans="16:30">
      <c r="P592" s="165"/>
      <c r="Q592" s="165"/>
      <c r="R592" s="165"/>
      <c r="S592" s="165"/>
      <c r="T592" s="165"/>
      <c r="U592" s="165"/>
      <c r="V592" s="165"/>
      <c r="W592" s="165"/>
      <c r="X592" s="165"/>
      <c r="Y592" s="165"/>
      <c r="Z592" s="165"/>
      <c r="AA592" s="165"/>
      <c r="AB592" s="165"/>
      <c r="AC592" s="165"/>
      <c r="AD592" s="165"/>
    </row>
    <row r="593" spans="16:30">
      <c r="P593" s="165"/>
      <c r="Q593" s="165"/>
      <c r="R593" s="165"/>
      <c r="S593" s="165"/>
      <c r="T593" s="165"/>
      <c r="U593" s="165"/>
      <c r="V593" s="165"/>
      <c r="W593" s="165"/>
      <c r="X593" s="165"/>
      <c r="Y593" s="165"/>
      <c r="Z593" s="165"/>
      <c r="AA593" s="165"/>
      <c r="AB593" s="165"/>
      <c r="AC593" s="165"/>
      <c r="AD593" s="165"/>
    </row>
    <row r="594" spans="16:30">
      <c r="P594" s="165"/>
      <c r="Q594" s="165"/>
      <c r="R594" s="165"/>
      <c r="S594" s="165"/>
      <c r="T594" s="165"/>
      <c r="U594" s="165"/>
      <c r="V594" s="165"/>
      <c r="W594" s="165"/>
      <c r="X594" s="165"/>
      <c r="Y594" s="165"/>
      <c r="Z594" s="165"/>
      <c r="AA594" s="165"/>
      <c r="AB594" s="165"/>
      <c r="AC594" s="165"/>
      <c r="AD594" s="165"/>
    </row>
    <row r="595" spans="16:30">
      <c r="P595" s="165"/>
      <c r="Q595" s="165"/>
      <c r="R595" s="165"/>
      <c r="S595" s="165"/>
      <c r="T595" s="165"/>
      <c r="U595" s="165"/>
      <c r="V595" s="165"/>
      <c r="W595" s="165"/>
      <c r="X595" s="165"/>
      <c r="Y595" s="165"/>
      <c r="Z595" s="165"/>
      <c r="AA595" s="165"/>
      <c r="AB595" s="165"/>
      <c r="AC595" s="165"/>
      <c r="AD595" s="165"/>
    </row>
    <row r="596" spans="16:30">
      <c r="P596" s="165"/>
      <c r="Q596" s="165"/>
      <c r="R596" s="165"/>
      <c r="S596" s="165"/>
      <c r="T596" s="165"/>
      <c r="U596" s="165"/>
      <c r="V596" s="165"/>
      <c r="W596" s="165"/>
      <c r="X596" s="165"/>
      <c r="Y596" s="165"/>
      <c r="Z596" s="165"/>
      <c r="AA596" s="165"/>
      <c r="AB596" s="165"/>
      <c r="AC596" s="165"/>
      <c r="AD596" s="165"/>
    </row>
    <row r="597" spans="16:30">
      <c r="P597" s="165"/>
      <c r="Q597" s="165"/>
      <c r="R597" s="165"/>
      <c r="S597" s="165"/>
      <c r="T597" s="165"/>
      <c r="U597" s="165"/>
      <c r="V597" s="165"/>
      <c r="W597" s="165"/>
      <c r="X597" s="165"/>
      <c r="Y597" s="165"/>
      <c r="Z597" s="165"/>
      <c r="AA597" s="165"/>
      <c r="AB597" s="165"/>
      <c r="AC597" s="165"/>
      <c r="AD597" s="165"/>
    </row>
    <row r="598" spans="16:30">
      <c r="P598" s="165"/>
      <c r="Q598" s="165"/>
      <c r="R598" s="165"/>
      <c r="S598" s="165"/>
      <c r="T598" s="165"/>
      <c r="U598" s="165"/>
      <c r="V598" s="165"/>
      <c r="W598" s="165"/>
      <c r="X598" s="165"/>
      <c r="Y598" s="165"/>
      <c r="Z598" s="165"/>
      <c r="AA598" s="165"/>
      <c r="AB598" s="165"/>
      <c r="AC598" s="165"/>
      <c r="AD598" s="165"/>
    </row>
    <row r="599" spans="16:30">
      <c r="P599" s="165"/>
      <c r="Q599" s="165"/>
      <c r="R599" s="165"/>
      <c r="S599" s="165"/>
      <c r="T599" s="165"/>
      <c r="U599" s="165"/>
      <c r="V599" s="165"/>
      <c r="W599" s="165"/>
      <c r="X599" s="165"/>
      <c r="Y599" s="165"/>
      <c r="Z599" s="165"/>
      <c r="AA599" s="165"/>
      <c r="AB599" s="165"/>
      <c r="AC599" s="165"/>
      <c r="AD599" s="165"/>
    </row>
    <row r="600" spans="16:30">
      <c r="P600" s="165"/>
      <c r="Q600" s="165"/>
      <c r="R600" s="165"/>
      <c r="S600" s="165"/>
      <c r="T600" s="165"/>
      <c r="U600" s="165"/>
      <c r="V600" s="165"/>
      <c r="W600" s="165"/>
      <c r="X600" s="165"/>
      <c r="Y600" s="165"/>
      <c r="Z600" s="165"/>
      <c r="AA600" s="165"/>
      <c r="AB600" s="165"/>
      <c r="AC600" s="165"/>
      <c r="AD600" s="165"/>
    </row>
    <row r="601" spans="16:30">
      <c r="P601" s="165"/>
      <c r="Q601" s="165"/>
      <c r="R601" s="165"/>
      <c r="S601" s="165"/>
      <c r="T601" s="165"/>
      <c r="U601" s="165"/>
      <c r="V601" s="165"/>
      <c r="W601" s="165"/>
      <c r="X601" s="165"/>
      <c r="Y601" s="165"/>
      <c r="Z601" s="165"/>
      <c r="AA601" s="165"/>
      <c r="AB601" s="165"/>
      <c r="AC601" s="165"/>
      <c r="AD601" s="165"/>
    </row>
    <row r="602" spans="16:30">
      <c r="P602" s="165"/>
      <c r="Q602" s="165"/>
      <c r="R602" s="165"/>
      <c r="S602" s="165"/>
      <c r="T602" s="165"/>
      <c r="U602" s="165"/>
      <c r="V602" s="165"/>
      <c r="W602" s="165"/>
      <c r="X602" s="165"/>
      <c r="Y602" s="165"/>
      <c r="Z602" s="165"/>
      <c r="AA602" s="165"/>
      <c r="AB602" s="165"/>
      <c r="AC602" s="165"/>
      <c r="AD602" s="165"/>
    </row>
    <row r="603" spans="16:30">
      <c r="P603" s="165"/>
      <c r="Q603" s="165"/>
      <c r="R603" s="165"/>
      <c r="S603" s="165"/>
      <c r="T603" s="165"/>
      <c r="U603" s="165"/>
      <c r="V603" s="165"/>
      <c r="W603" s="165"/>
      <c r="X603" s="165"/>
      <c r="Y603" s="165"/>
      <c r="Z603" s="165"/>
      <c r="AA603" s="165"/>
      <c r="AB603" s="165"/>
      <c r="AC603" s="165"/>
      <c r="AD603" s="165"/>
    </row>
    <row r="604" spans="16:30">
      <c r="P604" s="165"/>
      <c r="Q604" s="165"/>
      <c r="R604" s="165"/>
      <c r="S604" s="165"/>
      <c r="T604" s="165"/>
      <c r="U604" s="165"/>
      <c r="V604" s="165"/>
      <c r="W604" s="165"/>
      <c r="X604" s="165"/>
      <c r="Y604" s="165"/>
      <c r="Z604" s="165"/>
      <c r="AA604" s="165"/>
      <c r="AB604" s="165"/>
      <c r="AC604" s="165"/>
      <c r="AD604" s="165"/>
    </row>
    <row r="605" spans="16:30">
      <c r="P605" s="165"/>
      <c r="Q605" s="165"/>
      <c r="R605" s="165"/>
      <c r="S605" s="165"/>
      <c r="T605" s="165"/>
      <c r="U605" s="165"/>
      <c r="V605" s="165"/>
      <c r="W605" s="165"/>
      <c r="X605" s="165"/>
      <c r="Y605" s="165"/>
      <c r="Z605" s="165"/>
      <c r="AA605" s="165"/>
      <c r="AB605" s="165"/>
      <c r="AC605" s="165"/>
      <c r="AD605" s="165"/>
    </row>
    <row r="606" spans="16:30">
      <c r="P606" s="165"/>
      <c r="Q606" s="165"/>
      <c r="R606" s="165"/>
      <c r="S606" s="165"/>
      <c r="T606" s="165"/>
      <c r="U606" s="165"/>
      <c r="V606" s="165"/>
      <c r="W606" s="165"/>
      <c r="X606" s="165"/>
      <c r="Y606" s="165"/>
      <c r="Z606" s="165"/>
      <c r="AA606" s="165"/>
      <c r="AB606" s="165"/>
      <c r="AC606" s="165"/>
      <c r="AD606" s="165"/>
    </row>
    <row r="607" spans="16:30">
      <c r="P607" s="165"/>
      <c r="Q607" s="165"/>
      <c r="R607" s="165"/>
      <c r="S607" s="165"/>
      <c r="T607" s="165"/>
      <c r="U607" s="165"/>
      <c r="V607" s="165"/>
      <c r="W607" s="165"/>
      <c r="X607" s="165"/>
      <c r="Y607" s="165"/>
      <c r="Z607" s="165"/>
      <c r="AA607" s="165"/>
      <c r="AB607" s="165"/>
      <c r="AC607" s="165"/>
      <c r="AD607" s="165"/>
    </row>
    <row r="608" spans="16:30">
      <c r="P608" s="165"/>
      <c r="Q608" s="165"/>
      <c r="R608" s="165"/>
      <c r="S608" s="165"/>
      <c r="T608" s="165"/>
      <c r="U608" s="165"/>
      <c r="V608" s="165"/>
      <c r="W608" s="165"/>
      <c r="X608" s="165"/>
      <c r="Y608" s="165"/>
      <c r="Z608" s="165"/>
      <c r="AA608" s="165"/>
      <c r="AB608" s="165"/>
      <c r="AC608" s="165"/>
      <c r="AD608" s="165"/>
    </row>
    <row r="609" spans="16:30">
      <c r="P609" s="165"/>
      <c r="Q609" s="165"/>
      <c r="R609" s="165"/>
      <c r="S609" s="165"/>
      <c r="T609" s="165"/>
      <c r="U609" s="165"/>
      <c r="V609" s="165"/>
      <c r="W609" s="165"/>
      <c r="X609" s="165"/>
      <c r="Y609" s="165"/>
      <c r="Z609" s="165"/>
      <c r="AA609" s="165"/>
      <c r="AB609" s="165"/>
      <c r="AC609" s="165"/>
      <c r="AD609" s="165"/>
    </row>
    <row r="610" spans="16:30">
      <c r="P610" s="165"/>
      <c r="Q610" s="165"/>
      <c r="R610" s="165"/>
      <c r="S610" s="165"/>
      <c r="T610" s="165"/>
      <c r="U610" s="165"/>
      <c r="V610" s="165"/>
      <c r="W610" s="165"/>
      <c r="X610" s="165"/>
      <c r="Y610" s="165"/>
      <c r="Z610" s="165"/>
      <c r="AA610" s="165"/>
      <c r="AB610" s="165"/>
      <c r="AC610" s="165"/>
      <c r="AD610" s="165"/>
    </row>
    <row r="611" spans="16:30">
      <c r="P611" s="165"/>
      <c r="Q611" s="165"/>
      <c r="R611" s="165"/>
      <c r="S611" s="165"/>
      <c r="T611" s="165"/>
      <c r="U611" s="165"/>
      <c r="V611" s="165"/>
      <c r="W611" s="165"/>
      <c r="X611" s="165"/>
      <c r="Y611" s="165"/>
      <c r="Z611" s="165"/>
      <c r="AA611" s="165"/>
      <c r="AB611" s="165"/>
      <c r="AC611" s="165"/>
      <c r="AD611" s="165"/>
    </row>
    <row r="612" spans="16:30">
      <c r="P612" s="165"/>
      <c r="Q612" s="165"/>
      <c r="R612" s="165"/>
      <c r="S612" s="165"/>
      <c r="T612" s="165"/>
      <c r="U612" s="165"/>
      <c r="V612" s="165"/>
      <c r="W612" s="165"/>
      <c r="X612" s="165"/>
      <c r="Y612" s="165"/>
      <c r="Z612" s="165"/>
      <c r="AA612" s="165"/>
      <c r="AB612" s="165"/>
      <c r="AC612" s="165"/>
      <c r="AD612" s="165"/>
    </row>
    <row r="613" spans="16:30">
      <c r="P613" s="165"/>
      <c r="Q613" s="165"/>
      <c r="R613" s="165"/>
      <c r="S613" s="165"/>
      <c r="T613" s="165"/>
      <c r="U613" s="165"/>
      <c r="V613" s="165"/>
      <c r="W613" s="165"/>
      <c r="X613" s="165"/>
      <c r="Y613" s="165"/>
      <c r="Z613" s="165"/>
      <c r="AA613" s="165"/>
      <c r="AB613" s="165"/>
      <c r="AC613" s="165"/>
      <c r="AD613" s="165"/>
    </row>
    <row r="614" spans="16:30">
      <c r="P614" s="165"/>
      <c r="Q614" s="165"/>
      <c r="R614" s="165"/>
      <c r="S614" s="165"/>
      <c r="T614" s="165"/>
      <c r="U614" s="165"/>
      <c r="V614" s="165"/>
      <c r="W614" s="165"/>
      <c r="X614" s="165"/>
      <c r="Y614" s="165"/>
      <c r="Z614" s="165"/>
      <c r="AA614" s="165"/>
      <c r="AB614" s="165"/>
      <c r="AC614" s="165"/>
      <c r="AD614" s="165"/>
    </row>
    <row r="615" spans="16:30">
      <c r="P615" s="165"/>
      <c r="Q615" s="165"/>
      <c r="R615" s="165"/>
      <c r="S615" s="165"/>
      <c r="T615" s="165"/>
      <c r="U615" s="165"/>
      <c r="V615" s="165"/>
      <c r="W615" s="165"/>
      <c r="X615" s="165"/>
      <c r="Y615" s="165"/>
      <c r="Z615" s="165"/>
      <c r="AA615" s="165"/>
      <c r="AB615" s="165"/>
      <c r="AC615" s="165"/>
      <c r="AD615" s="165"/>
    </row>
    <row r="616" spans="16:30">
      <c r="P616" s="165"/>
      <c r="Q616" s="165"/>
      <c r="R616" s="165"/>
      <c r="S616" s="165"/>
      <c r="T616" s="165"/>
      <c r="U616" s="165"/>
      <c r="V616" s="165"/>
      <c r="W616" s="165"/>
      <c r="X616" s="165"/>
      <c r="Y616" s="165"/>
      <c r="Z616" s="165"/>
      <c r="AA616" s="165"/>
      <c r="AB616" s="165"/>
      <c r="AC616" s="165"/>
      <c r="AD616" s="165"/>
    </row>
    <row r="617" spans="16:30">
      <c r="P617" s="165"/>
      <c r="Q617" s="165"/>
      <c r="R617" s="165"/>
      <c r="S617" s="165"/>
      <c r="T617" s="165"/>
      <c r="U617" s="165"/>
      <c r="V617" s="165"/>
      <c r="W617" s="165"/>
      <c r="X617" s="165"/>
      <c r="Y617" s="165"/>
      <c r="Z617" s="165"/>
      <c r="AA617" s="165"/>
      <c r="AB617" s="165"/>
      <c r="AC617" s="165"/>
      <c r="AD617" s="165"/>
    </row>
    <row r="618" spans="16:30">
      <c r="P618" s="165"/>
      <c r="Q618" s="165"/>
      <c r="R618" s="165"/>
      <c r="S618" s="165"/>
      <c r="T618" s="165"/>
      <c r="U618" s="165"/>
      <c r="V618" s="165"/>
      <c r="W618" s="165"/>
      <c r="X618" s="165"/>
      <c r="Y618" s="165"/>
      <c r="Z618" s="165"/>
      <c r="AA618" s="165"/>
      <c r="AB618" s="165"/>
      <c r="AC618" s="165"/>
      <c r="AD618" s="165"/>
    </row>
    <row r="619" spans="16:30">
      <c r="P619" s="165"/>
      <c r="Q619" s="165"/>
      <c r="R619" s="165"/>
      <c r="S619" s="165"/>
      <c r="T619" s="165"/>
      <c r="U619" s="165"/>
      <c r="V619" s="165"/>
      <c r="W619" s="165"/>
      <c r="X619" s="165"/>
      <c r="Y619" s="165"/>
      <c r="Z619" s="165"/>
      <c r="AA619" s="165"/>
      <c r="AB619" s="165"/>
      <c r="AC619" s="165"/>
      <c r="AD619" s="165"/>
    </row>
    <row r="620" spans="16:30">
      <c r="P620" s="165"/>
      <c r="Q620" s="165"/>
      <c r="R620" s="165"/>
      <c r="S620" s="165"/>
      <c r="T620" s="165"/>
      <c r="U620" s="165"/>
      <c r="V620" s="165"/>
      <c r="W620" s="165"/>
      <c r="X620" s="165"/>
      <c r="Y620" s="165"/>
      <c r="Z620" s="165"/>
      <c r="AA620" s="165"/>
      <c r="AB620" s="165"/>
      <c r="AC620" s="165"/>
      <c r="AD620" s="165"/>
    </row>
    <row r="621" spans="16:30">
      <c r="P621" s="165"/>
      <c r="Q621" s="165"/>
      <c r="R621" s="165"/>
      <c r="S621" s="165"/>
      <c r="T621" s="165"/>
      <c r="U621" s="165"/>
      <c r="V621" s="165"/>
      <c r="W621" s="165"/>
      <c r="X621" s="165"/>
      <c r="Y621" s="165"/>
      <c r="Z621" s="165"/>
      <c r="AA621" s="165"/>
      <c r="AB621" s="165"/>
      <c r="AC621" s="165"/>
      <c r="AD621" s="165"/>
    </row>
    <row r="622" spans="16:30">
      <c r="P622" s="165"/>
      <c r="Q622" s="165"/>
      <c r="R622" s="165"/>
      <c r="S622" s="165"/>
      <c r="T622" s="165"/>
      <c r="U622" s="165"/>
      <c r="V622" s="165"/>
      <c r="W622" s="165"/>
      <c r="X622" s="165"/>
      <c r="Y622" s="165"/>
      <c r="Z622" s="165"/>
      <c r="AA622" s="165"/>
      <c r="AB622" s="165"/>
      <c r="AC622" s="165"/>
      <c r="AD622" s="165"/>
    </row>
    <row r="623" spans="16:30">
      <c r="P623" s="165"/>
      <c r="Q623" s="165"/>
      <c r="R623" s="165"/>
      <c r="S623" s="165"/>
      <c r="T623" s="165"/>
      <c r="U623" s="165"/>
      <c r="V623" s="165"/>
      <c r="W623" s="165"/>
      <c r="X623" s="165"/>
      <c r="Y623" s="165"/>
      <c r="Z623" s="165"/>
      <c r="AA623" s="165"/>
      <c r="AB623" s="165"/>
      <c r="AC623" s="165"/>
      <c r="AD623" s="165"/>
    </row>
    <row r="624" spans="16:30">
      <c r="P624" s="165"/>
      <c r="Q624" s="165"/>
      <c r="R624" s="165"/>
      <c r="S624" s="165"/>
      <c r="T624" s="165"/>
      <c r="U624" s="165"/>
      <c r="V624" s="165"/>
      <c r="W624" s="165"/>
      <c r="X624" s="165"/>
      <c r="Y624" s="165"/>
      <c r="Z624" s="165"/>
      <c r="AA624" s="165"/>
      <c r="AB624" s="165"/>
      <c r="AC624" s="165"/>
      <c r="AD624" s="165"/>
    </row>
    <row r="625" spans="16:30">
      <c r="P625" s="165"/>
      <c r="Q625" s="165"/>
      <c r="R625" s="165"/>
      <c r="S625" s="165"/>
      <c r="T625" s="165"/>
      <c r="U625" s="165"/>
      <c r="V625" s="165"/>
      <c r="W625" s="165"/>
      <c r="X625" s="165"/>
      <c r="Y625" s="165"/>
      <c r="Z625" s="165"/>
      <c r="AA625" s="165"/>
      <c r="AB625" s="165"/>
      <c r="AC625" s="165"/>
      <c r="AD625" s="165"/>
    </row>
    <row r="626" spans="16:30">
      <c r="P626" s="165"/>
      <c r="Q626" s="165"/>
      <c r="R626" s="165"/>
      <c r="S626" s="165"/>
      <c r="T626" s="165"/>
      <c r="U626" s="165"/>
      <c r="V626" s="165"/>
      <c r="W626" s="165"/>
      <c r="X626" s="165"/>
      <c r="Y626" s="165"/>
      <c r="Z626" s="165"/>
      <c r="AA626" s="165"/>
      <c r="AB626" s="165"/>
      <c r="AC626" s="165"/>
      <c r="AD626" s="165"/>
    </row>
    <row r="627" spans="16:30">
      <c r="P627" s="165"/>
      <c r="Q627" s="165"/>
      <c r="R627" s="165"/>
      <c r="S627" s="165"/>
      <c r="T627" s="165"/>
      <c r="U627" s="165"/>
      <c r="V627" s="165"/>
      <c r="W627" s="165"/>
      <c r="X627" s="165"/>
      <c r="Y627" s="165"/>
      <c r="Z627" s="165"/>
      <c r="AA627" s="165"/>
      <c r="AB627" s="165"/>
      <c r="AC627" s="165"/>
      <c r="AD627" s="165"/>
    </row>
    <row r="628" spans="16:30">
      <c r="P628" s="165"/>
      <c r="Q628" s="165"/>
      <c r="R628" s="165"/>
      <c r="S628" s="165"/>
      <c r="T628" s="165"/>
      <c r="U628" s="165"/>
      <c r="V628" s="165"/>
      <c r="W628" s="165"/>
      <c r="X628" s="165"/>
      <c r="Y628" s="165"/>
      <c r="Z628" s="165"/>
      <c r="AA628" s="165"/>
      <c r="AB628" s="165"/>
      <c r="AC628" s="165"/>
      <c r="AD628" s="165"/>
    </row>
    <row r="629" spans="16:30">
      <c r="P629" s="165"/>
      <c r="Q629" s="165"/>
      <c r="R629" s="165"/>
      <c r="S629" s="165"/>
      <c r="T629" s="165"/>
      <c r="U629" s="165"/>
      <c r="V629" s="165"/>
      <c r="W629" s="165"/>
      <c r="X629" s="165"/>
      <c r="Y629" s="165"/>
      <c r="Z629" s="165"/>
      <c r="AA629" s="165"/>
      <c r="AB629" s="165"/>
      <c r="AC629" s="165"/>
      <c r="AD629" s="165"/>
    </row>
    <row r="630" spans="16:30">
      <c r="P630" s="165"/>
      <c r="Q630" s="165"/>
      <c r="R630" s="165"/>
      <c r="S630" s="165"/>
      <c r="T630" s="165"/>
      <c r="U630" s="165"/>
      <c r="V630" s="165"/>
      <c r="W630" s="165"/>
      <c r="X630" s="165"/>
      <c r="Y630" s="165"/>
      <c r="Z630" s="165"/>
      <c r="AA630" s="165"/>
      <c r="AB630" s="165"/>
      <c r="AC630" s="165"/>
      <c r="AD630" s="165"/>
    </row>
    <row r="631" spans="16:30">
      <c r="P631" s="165"/>
      <c r="Q631" s="165"/>
      <c r="R631" s="165"/>
      <c r="S631" s="165"/>
      <c r="T631" s="165"/>
      <c r="U631" s="165"/>
      <c r="V631" s="165"/>
      <c r="W631" s="165"/>
      <c r="X631" s="165"/>
      <c r="Y631" s="165"/>
      <c r="Z631" s="165"/>
      <c r="AA631" s="165"/>
      <c r="AB631" s="165"/>
      <c r="AC631" s="165"/>
      <c r="AD631" s="165"/>
    </row>
    <row r="632" spans="16:30">
      <c r="P632" s="165"/>
      <c r="Q632" s="165"/>
      <c r="R632" s="165"/>
      <c r="S632" s="165"/>
      <c r="T632" s="165"/>
      <c r="U632" s="165"/>
      <c r="V632" s="165"/>
      <c r="W632" s="165"/>
      <c r="X632" s="165"/>
      <c r="Y632" s="165"/>
      <c r="Z632" s="165"/>
      <c r="AA632" s="165"/>
      <c r="AB632" s="165"/>
      <c r="AC632" s="165"/>
      <c r="AD632" s="165"/>
    </row>
    <row r="633" spans="16:30">
      <c r="P633" s="165"/>
      <c r="Q633" s="165"/>
      <c r="R633" s="165"/>
      <c r="S633" s="165"/>
      <c r="T633" s="165"/>
      <c r="U633" s="165"/>
      <c r="V633" s="165"/>
      <c r="W633" s="165"/>
      <c r="X633" s="165"/>
      <c r="Y633" s="165"/>
      <c r="Z633" s="165"/>
      <c r="AA633" s="165"/>
      <c r="AB633" s="165"/>
      <c r="AC633" s="165"/>
      <c r="AD633" s="165"/>
    </row>
    <row r="634" spans="16:30">
      <c r="P634" s="165"/>
      <c r="Q634" s="165"/>
      <c r="R634" s="165"/>
      <c r="S634" s="165"/>
      <c r="T634" s="165"/>
      <c r="U634" s="165"/>
      <c r="V634" s="165"/>
      <c r="W634" s="165"/>
      <c r="X634" s="165"/>
      <c r="Y634" s="165"/>
      <c r="Z634" s="165"/>
      <c r="AA634" s="165"/>
      <c r="AB634" s="165"/>
      <c r="AC634" s="165"/>
      <c r="AD634" s="165"/>
    </row>
    <row r="635" spans="16:30">
      <c r="P635" s="165"/>
      <c r="Q635" s="165"/>
      <c r="R635" s="165"/>
      <c r="S635" s="165"/>
      <c r="T635" s="165"/>
      <c r="U635" s="165"/>
      <c r="V635" s="165"/>
      <c r="W635" s="165"/>
      <c r="X635" s="165"/>
      <c r="Y635" s="165"/>
      <c r="Z635" s="165"/>
      <c r="AA635" s="165"/>
      <c r="AB635" s="165"/>
      <c r="AC635" s="165"/>
      <c r="AD635" s="165"/>
    </row>
    <row r="636" spans="16:30">
      <c r="P636" s="165"/>
      <c r="Q636" s="165"/>
      <c r="R636" s="165"/>
      <c r="S636" s="165"/>
      <c r="T636" s="165"/>
      <c r="U636" s="165"/>
      <c r="V636" s="165"/>
      <c r="W636" s="165"/>
      <c r="X636" s="165"/>
      <c r="Y636" s="165"/>
      <c r="Z636" s="165"/>
      <c r="AA636" s="165"/>
      <c r="AB636" s="165"/>
      <c r="AC636" s="165"/>
      <c r="AD636" s="165"/>
    </row>
    <row r="637" spans="16:30">
      <c r="P637" s="165"/>
      <c r="Q637" s="165"/>
      <c r="R637" s="165"/>
      <c r="S637" s="165"/>
      <c r="T637" s="165"/>
      <c r="U637" s="165"/>
      <c r="V637" s="165"/>
      <c r="W637" s="165"/>
      <c r="X637" s="165"/>
      <c r="Y637" s="165"/>
      <c r="Z637" s="165"/>
      <c r="AA637" s="165"/>
      <c r="AB637" s="165"/>
      <c r="AC637" s="165"/>
      <c r="AD637" s="165"/>
    </row>
    <row r="638" spans="16:30">
      <c r="P638" s="165"/>
      <c r="Q638" s="165"/>
      <c r="R638" s="165"/>
      <c r="S638" s="165"/>
      <c r="T638" s="165"/>
      <c r="U638" s="165"/>
      <c r="V638" s="165"/>
      <c r="W638" s="165"/>
      <c r="X638" s="165"/>
      <c r="Y638" s="165"/>
      <c r="Z638" s="165"/>
      <c r="AA638" s="165"/>
      <c r="AB638" s="165"/>
      <c r="AC638" s="165"/>
      <c r="AD638" s="165"/>
    </row>
    <row r="639" spans="16:30">
      <c r="P639" s="165"/>
      <c r="Q639" s="165"/>
      <c r="R639" s="165"/>
      <c r="S639" s="165"/>
      <c r="T639" s="165"/>
      <c r="U639" s="165"/>
      <c r="V639" s="165"/>
      <c r="W639" s="165"/>
      <c r="X639" s="165"/>
      <c r="Y639" s="165"/>
      <c r="Z639" s="165"/>
      <c r="AA639" s="165"/>
      <c r="AB639" s="165"/>
      <c r="AC639" s="165"/>
      <c r="AD639" s="165"/>
    </row>
    <row r="640" spans="16:30">
      <c r="P640" s="165"/>
      <c r="Q640" s="165"/>
      <c r="R640" s="165"/>
      <c r="S640" s="165"/>
      <c r="T640" s="165"/>
      <c r="U640" s="165"/>
      <c r="V640" s="165"/>
      <c r="W640" s="165"/>
      <c r="X640" s="165"/>
      <c r="Y640" s="165"/>
      <c r="Z640" s="165"/>
      <c r="AA640" s="165"/>
      <c r="AB640" s="165"/>
      <c r="AC640" s="165"/>
      <c r="AD640" s="165"/>
    </row>
    <row r="641" spans="16:30">
      <c r="P641" s="165"/>
      <c r="Q641" s="165"/>
      <c r="R641" s="165"/>
      <c r="S641" s="165"/>
      <c r="T641" s="165"/>
      <c r="U641" s="165"/>
      <c r="V641" s="165"/>
      <c r="W641" s="165"/>
      <c r="X641" s="165"/>
      <c r="Y641" s="165"/>
      <c r="Z641" s="165"/>
      <c r="AA641" s="165"/>
      <c r="AB641" s="165"/>
      <c r="AC641" s="165"/>
      <c r="AD641" s="165"/>
    </row>
    <row r="642" spans="16:30">
      <c r="P642" s="165"/>
      <c r="Q642" s="165"/>
      <c r="R642" s="165"/>
      <c r="S642" s="165"/>
      <c r="T642" s="165"/>
      <c r="U642" s="165"/>
      <c r="V642" s="165"/>
      <c r="W642" s="165"/>
      <c r="X642" s="165"/>
      <c r="Y642" s="165"/>
      <c r="Z642" s="165"/>
      <c r="AA642" s="165"/>
      <c r="AB642" s="165"/>
      <c r="AC642" s="165"/>
      <c r="AD642" s="165"/>
    </row>
    <row r="643" spans="16:30">
      <c r="P643" s="165"/>
      <c r="Q643" s="165"/>
      <c r="R643" s="165"/>
      <c r="S643" s="165"/>
      <c r="T643" s="165"/>
      <c r="U643" s="165"/>
      <c r="V643" s="165"/>
      <c r="W643" s="165"/>
      <c r="X643" s="165"/>
      <c r="Y643" s="165"/>
      <c r="Z643" s="165"/>
      <c r="AA643" s="165"/>
      <c r="AB643" s="165"/>
      <c r="AC643" s="165"/>
      <c r="AD643" s="165"/>
    </row>
    <row r="644" spans="16:30">
      <c r="P644" s="165"/>
      <c r="Q644" s="165"/>
      <c r="R644" s="165"/>
      <c r="S644" s="165"/>
      <c r="T644" s="165"/>
      <c r="U644" s="165"/>
      <c r="V644" s="165"/>
      <c r="W644" s="165"/>
      <c r="X644" s="165"/>
      <c r="Y644" s="165"/>
      <c r="Z644" s="165"/>
      <c r="AA644" s="165"/>
      <c r="AB644" s="165"/>
      <c r="AC644" s="165"/>
      <c r="AD644" s="165"/>
    </row>
    <row r="645" spans="16:30">
      <c r="P645" s="165"/>
      <c r="Q645" s="165"/>
      <c r="R645" s="165"/>
      <c r="S645" s="165"/>
      <c r="T645" s="165"/>
      <c r="U645" s="165"/>
      <c r="V645" s="165"/>
      <c r="W645" s="165"/>
      <c r="X645" s="165"/>
      <c r="Y645" s="165"/>
      <c r="Z645" s="165"/>
      <c r="AA645" s="165"/>
      <c r="AB645" s="165"/>
      <c r="AC645" s="165"/>
      <c r="AD645" s="165"/>
    </row>
    <row r="646" spans="16:30">
      <c r="P646" s="165"/>
      <c r="Q646" s="165"/>
      <c r="R646" s="165"/>
      <c r="S646" s="165"/>
      <c r="T646" s="165"/>
      <c r="U646" s="165"/>
      <c r="V646" s="165"/>
      <c r="W646" s="165"/>
      <c r="X646" s="165"/>
      <c r="Y646" s="165"/>
      <c r="Z646" s="165"/>
      <c r="AA646" s="165"/>
      <c r="AB646" s="165"/>
      <c r="AC646" s="165"/>
      <c r="AD646" s="165"/>
    </row>
    <row r="647" spans="16:30">
      <c r="P647" s="165"/>
      <c r="Q647" s="165"/>
      <c r="R647" s="165"/>
      <c r="S647" s="165"/>
      <c r="T647" s="165"/>
      <c r="U647" s="165"/>
      <c r="V647" s="165"/>
      <c r="W647" s="165"/>
      <c r="X647" s="165"/>
      <c r="Y647" s="165"/>
      <c r="Z647" s="165"/>
      <c r="AA647" s="165"/>
      <c r="AB647" s="165"/>
      <c r="AC647" s="165"/>
      <c r="AD647" s="165"/>
    </row>
    <row r="648" spans="16:30">
      <c r="P648" s="165"/>
      <c r="Q648" s="165"/>
      <c r="R648" s="165"/>
      <c r="S648" s="165"/>
      <c r="T648" s="165"/>
      <c r="U648" s="165"/>
      <c r="V648" s="165"/>
      <c r="W648" s="165"/>
      <c r="X648" s="165"/>
      <c r="Y648" s="165"/>
      <c r="Z648" s="165"/>
      <c r="AA648" s="165"/>
      <c r="AB648" s="165"/>
      <c r="AC648" s="165"/>
      <c r="AD648" s="165"/>
    </row>
    <row r="649" spans="16:30">
      <c r="P649" s="165"/>
      <c r="Q649" s="165"/>
      <c r="R649" s="165"/>
      <c r="S649" s="165"/>
      <c r="T649" s="165"/>
      <c r="U649" s="165"/>
      <c r="V649" s="165"/>
      <c r="W649" s="165"/>
      <c r="X649" s="165"/>
      <c r="Y649" s="165"/>
      <c r="Z649" s="165"/>
      <c r="AA649" s="165"/>
      <c r="AB649" s="165"/>
      <c r="AC649" s="165"/>
      <c r="AD649" s="165"/>
    </row>
    <row r="650" spans="16:30">
      <c r="P650" s="165"/>
      <c r="Q650" s="165"/>
      <c r="R650" s="165"/>
      <c r="S650" s="165"/>
      <c r="T650" s="165"/>
      <c r="U650" s="165"/>
      <c r="V650" s="165"/>
      <c r="W650" s="165"/>
      <c r="X650" s="165"/>
      <c r="Y650" s="165"/>
      <c r="Z650" s="165"/>
      <c r="AA650" s="165"/>
      <c r="AB650" s="165"/>
      <c r="AC650" s="165"/>
      <c r="AD650" s="165"/>
    </row>
    <row r="651" spans="16:30">
      <c r="P651" s="165"/>
      <c r="Q651" s="165"/>
      <c r="R651" s="165"/>
      <c r="S651" s="165"/>
      <c r="T651" s="165"/>
      <c r="U651" s="165"/>
      <c r="V651" s="165"/>
      <c r="W651" s="165"/>
      <c r="X651" s="165"/>
      <c r="Y651" s="165"/>
      <c r="Z651" s="165"/>
      <c r="AA651" s="165"/>
      <c r="AB651" s="165"/>
      <c r="AC651" s="165"/>
      <c r="AD651" s="165"/>
    </row>
    <row r="652" spans="16:30">
      <c r="P652" s="165"/>
      <c r="Q652" s="165"/>
      <c r="R652" s="165"/>
      <c r="S652" s="165"/>
      <c r="T652" s="165"/>
      <c r="U652" s="165"/>
      <c r="V652" s="165"/>
      <c r="W652" s="165"/>
      <c r="X652" s="165"/>
      <c r="Y652" s="165"/>
      <c r="Z652" s="165"/>
      <c r="AA652" s="165"/>
      <c r="AB652" s="165"/>
      <c r="AC652" s="165"/>
      <c r="AD652" s="165"/>
    </row>
    <row r="653" spans="16:30">
      <c r="P653" s="165"/>
      <c r="Q653" s="165"/>
      <c r="R653" s="165"/>
      <c r="S653" s="165"/>
      <c r="T653" s="165"/>
      <c r="U653" s="165"/>
      <c r="V653" s="165"/>
      <c r="W653" s="165"/>
      <c r="X653" s="165"/>
      <c r="Y653" s="165"/>
      <c r="Z653" s="165"/>
      <c r="AA653" s="165"/>
      <c r="AB653" s="165"/>
      <c r="AC653" s="165"/>
      <c r="AD653" s="165"/>
    </row>
    <row r="654" spans="16:30">
      <c r="P654" s="165"/>
      <c r="Q654" s="165"/>
      <c r="R654" s="165"/>
      <c r="S654" s="165"/>
      <c r="T654" s="165"/>
      <c r="U654" s="165"/>
      <c r="V654" s="165"/>
      <c r="W654" s="165"/>
      <c r="X654" s="165"/>
      <c r="Y654" s="165"/>
      <c r="Z654" s="165"/>
      <c r="AA654" s="165"/>
      <c r="AB654" s="165"/>
      <c r="AC654" s="165"/>
      <c r="AD654" s="165"/>
    </row>
    <row r="655" spans="16:30">
      <c r="P655" s="165"/>
      <c r="Q655" s="165"/>
      <c r="R655" s="165"/>
      <c r="S655" s="165"/>
      <c r="T655" s="165"/>
      <c r="U655" s="165"/>
      <c r="V655" s="165"/>
      <c r="W655" s="165"/>
      <c r="X655" s="165"/>
      <c r="Y655" s="165"/>
      <c r="Z655" s="165"/>
      <c r="AA655" s="165"/>
      <c r="AB655" s="165"/>
      <c r="AC655" s="165"/>
      <c r="AD655" s="165"/>
    </row>
    <row r="656" spans="16:30">
      <c r="P656" s="165"/>
      <c r="Q656" s="165"/>
      <c r="R656" s="165"/>
      <c r="S656" s="165"/>
      <c r="T656" s="165"/>
      <c r="U656" s="165"/>
      <c r="V656" s="165"/>
      <c r="W656" s="165"/>
      <c r="X656" s="165"/>
      <c r="Y656" s="165"/>
      <c r="Z656" s="165"/>
      <c r="AA656" s="165"/>
      <c r="AB656" s="165"/>
      <c r="AC656" s="165"/>
      <c r="AD656" s="165"/>
    </row>
    <row r="657" spans="16:30">
      <c r="P657" s="165"/>
      <c r="Q657" s="165"/>
      <c r="R657" s="165"/>
      <c r="S657" s="165"/>
      <c r="T657" s="165"/>
      <c r="U657" s="165"/>
      <c r="V657" s="165"/>
      <c r="W657" s="165"/>
      <c r="X657" s="165"/>
      <c r="Y657" s="165"/>
      <c r="Z657" s="165"/>
      <c r="AA657" s="165"/>
      <c r="AB657" s="165"/>
      <c r="AC657" s="165"/>
      <c r="AD657" s="165"/>
    </row>
    <row r="658" spans="16:30">
      <c r="P658" s="165"/>
      <c r="Q658" s="165"/>
      <c r="R658" s="165"/>
      <c r="S658" s="165"/>
      <c r="T658" s="165"/>
      <c r="U658" s="165"/>
      <c r="V658" s="165"/>
      <c r="W658" s="165"/>
      <c r="X658" s="165"/>
      <c r="Y658" s="165"/>
      <c r="Z658" s="165"/>
      <c r="AA658" s="165"/>
      <c r="AB658" s="165"/>
      <c r="AC658" s="165"/>
      <c r="AD658" s="165"/>
    </row>
    <row r="659" spans="16:30">
      <c r="P659" s="165"/>
      <c r="Q659" s="165"/>
      <c r="R659" s="165"/>
      <c r="S659" s="165"/>
      <c r="T659" s="165"/>
      <c r="U659" s="165"/>
      <c r="V659" s="165"/>
      <c r="W659" s="165"/>
      <c r="X659" s="165"/>
      <c r="Y659" s="165"/>
      <c r="Z659" s="165"/>
      <c r="AA659" s="165"/>
      <c r="AB659" s="165"/>
      <c r="AC659" s="165"/>
      <c r="AD659" s="165"/>
    </row>
    <row r="660" spans="16:30">
      <c r="P660" s="165"/>
      <c r="Q660" s="165"/>
      <c r="R660" s="165"/>
      <c r="S660" s="165"/>
      <c r="T660" s="165"/>
      <c r="U660" s="165"/>
      <c r="V660" s="165"/>
      <c r="W660" s="165"/>
      <c r="X660" s="165"/>
      <c r="Y660" s="165"/>
      <c r="Z660" s="165"/>
      <c r="AA660" s="165"/>
      <c r="AB660" s="165"/>
      <c r="AC660" s="165"/>
      <c r="AD660" s="165"/>
    </row>
    <row r="661" spans="16:30">
      <c r="P661" s="165"/>
      <c r="Q661" s="165"/>
      <c r="R661" s="165"/>
      <c r="S661" s="165"/>
      <c r="T661" s="165"/>
      <c r="U661" s="165"/>
      <c r="V661" s="165"/>
      <c r="W661" s="165"/>
      <c r="X661" s="165"/>
      <c r="Y661" s="165"/>
      <c r="Z661" s="165"/>
      <c r="AA661" s="165"/>
      <c r="AB661" s="165"/>
      <c r="AC661" s="165"/>
      <c r="AD661" s="165"/>
    </row>
    <row r="662" spans="16:30">
      <c r="P662" s="165"/>
      <c r="Q662" s="165"/>
      <c r="R662" s="165"/>
      <c r="S662" s="165"/>
      <c r="T662" s="165"/>
      <c r="U662" s="165"/>
      <c r="V662" s="165"/>
      <c r="W662" s="165"/>
      <c r="X662" s="165"/>
      <c r="Y662" s="165"/>
      <c r="Z662" s="165"/>
      <c r="AA662" s="165"/>
      <c r="AB662" s="165"/>
      <c r="AC662" s="165"/>
      <c r="AD662" s="165"/>
    </row>
    <row r="663" spans="16:30">
      <c r="P663" s="165"/>
      <c r="Q663" s="165"/>
      <c r="R663" s="165"/>
      <c r="S663" s="165"/>
      <c r="T663" s="165"/>
      <c r="U663" s="165"/>
      <c r="V663" s="165"/>
      <c r="W663" s="165"/>
      <c r="X663" s="165"/>
      <c r="Y663" s="165"/>
      <c r="Z663" s="165"/>
      <c r="AA663" s="165"/>
      <c r="AB663" s="165"/>
      <c r="AC663" s="165"/>
      <c r="AD663" s="165"/>
    </row>
    <row r="664" spans="16:30">
      <c r="P664" s="165"/>
      <c r="Q664" s="165"/>
      <c r="R664" s="165"/>
      <c r="S664" s="165"/>
      <c r="T664" s="165"/>
      <c r="U664" s="165"/>
      <c r="V664" s="165"/>
      <c r="W664" s="165"/>
      <c r="X664" s="165"/>
      <c r="Y664" s="165"/>
      <c r="Z664" s="165"/>
      <c r="AA664" s="165"/>
      <c r="AB664" s="165"/>
      <c r="AC664" s="165"/>
      <c r="AD664" s="165"/>
    </row>
    <row r="665" spans="16:30">
      <c r="P665" s="165"/>
      <c r="Q665" s="165"/>
      <c r="R665" s="165"/>
      <c r="S665" s="165"/>
      <c r="T665" s="165"/>
      <c r="U665" s="165"/>
      <c r="V665" s="165"/>
      <c r="W665" s="165"/>
      <c r="X665" s="165"/>
      <c r="Y665" s="165"/>
      <c r="Z665" s="165"/>
      <c r="AA665" s="165"/>
      <c r="AB665" s="165"/>
      <c r="AC665" s="165"/>
      <c r="AD665" s="165"/>
    </row>
    <row r="666" spans="16:30">
      <c r="P666" s="165"/>
      <c r="Q666" s="165"/>
      <c r="R666" s="165"/>
      <c r="S666" s="165"/>
      <c r="T666" s="165"/>
      <c r="U666" s="165"/>
      <c r="V666" s="165"/>
      <c r="W666" s="165"/>
      <c r="X666" s="165"/>
      <c r="Y666" s="165"/>
      <c r="Z666" s="165"/>
      <c r="AA666" s="165"/>
      <c r="AB666" s="165"/>
      <c r="AC666" s="165"/>
      <c r="AD666" s="165"/>
    </row>
    <row r="667" spans="16:30">
      <c r="P667" s="165"/>
      <c r="Q667" s="165"/>
      <c r="R667" s="165"/>
      <c r="S667" s="165"/>
      <c r="T667" s="165"/>
      <c r="U667" s="165"/>
      <c r="V667" s="165"/>
      <c r="W667" s="165"/>
      <c r="X667" s="165"/>
      <c r="Y667" s="165"/>
      <c r="Z667" s="165"/>
      <c r="AA667" s="165"/>
      <c r="AB667" s="165"/>
      <c r="AC667" s="165"/>
      <c r="AD667" s="165"/>
    </row>
    <row r="668" spans="16:30">
      <c r="P668" s="165"/>
      <c r="Q668" s="165"/>
      <c r="R668" s="165"/>
      <c r="S668" s="165"/>
      <c r="T668" s="165"/>
      <c r="U668" s="165"/>
      <c r="V668" s="165"/>
      <c r="W668" s="165"/>
      <c r="X668" s="165"/>
      <c r="Y668" s="165"/>
      <c r="Z668" s="165"/>
      <c r="AA668" s="165"/>
      <c r="AB668" s="165"/>
      <c r="AC668" s="165"/>
      <c r="AD668" s="165"/>
    </row>
    <row r="669" spans="16:30">
      <c r="P669" s="165"/>
      <c r="Q669" s="165"/>
      <c r="R669" s="165"/>
      <c r="S669" s="165"/>
      <c r="T669" s="165"/>
      <c r="U669" s="165"/>
      <c r="V669" s="165"/>
      <c r="W669" s="165"/>
      <c r="X669" s="165"/>
      <c r="Y669" s="165"/>
      <c r="Z669" s="165"/>
      <c r="AA669" s="165"/>
      <c r="AB669" s="165"/>
      <c r="AC669" s="165"/>
      <c r="AD669" s="165"/>
    </row>
    <row r="670" spans="16:30">
      <c r="P670" s="165"/>
      <c r="Q670" s="165"/>
      <c r="R670" s="165"/>
      <c r="S670" s="165"/>
      <c r="T670" s="165"/>
      <c r="U670" s="165"/>
      <c r="V670" s="165"/>
      <c r="W670" s="165"/>
      <c r="X670" s="165"/>
      <c r="Y670" s="165"/>
      <c r="Z670" s="165"/>
      <c r="AA670" s="165"/>
      <c r="AB670" s="165"/>
      <c r="AC670" s="165"/>
      <c r="AD670" s="165"/>
    </row>
    <row r="671" spans="16:30">
      <c r="P671" s="165"/>
      <c r="Q671" s="165"/>
      <c r="R671" s="165"/>
      <c r="S671" s="165"/>
      <c r="T671" s="165"/>
      <c r="U671" s="165"/>
      <c r="V671" s="165"/>
      <c r="W671" s="165"/>
      <c r="X671" s="165"/>
      <c r="Y671" s="165"/>
      <c r="Z671" s="165"/>
      <c r="AA671" s="165"/>
      <c r="AB671" s="165"/>
      <c r="AC671" s="165"/>
      <c r="AD671" s="165"/>
    </row>
    <row r="672" spans="16:30">
      <c r="P672" s="165"/>
      <c r="Q672" s="165"/>
      <c r="R672" s="165"/>
      <c r="S672" s="165"/>
      <c r="T672" s="165"/>
      <c r="U672" s="165"/>
      <c r="V672" s="165"/>
      <c r="W672" s="165"/>
      <c r="X672" s="165"/>
      <c r="Y672" s="165"/>
      <c r="Z672" s="165"/>
      <c r="AA672" s="165"/>
      <c r="AB672" s="165"/>
      <c r="AC672" s="165"/>
      <c r="AD672" s="165"/>
    </row>
    <row r="673" spans="16:30">
      <c r="P673" s="165"/>
      <c r="Q673" s="165"/>
      <c r="R673" s="165"/>
      <c r="S673" s="165"/>
      <c r="T673" s="165"/>
      <c r="U673" s="165"/>
      <c r="V673" s="165"/>
      <c r="W673" s="165"/>
      <c r="X673" s="165"/>
      <c r="Y673" s="165"/>
      <c r="Z673" s="165"/>
      <c r="AA673" s="165"/>
      <c r="AB673" s="165"/>
      <c r="AC673" s="165"/>
      <c r="AD673" s="165"/>
    </row>
    <row r="674" spans="16:30">
      <c r="P674" s="165"/>
      <c r="Q674" s="165"/>
      <c r="R674" s="165"/>
      <c r="S674" s="165"/>
      <c r="T674" s="165"/>
      <c r="U674" s="165"/>
      <c r="V674" s="165"/>
      <c r="W674" s="165"/>
      <c r="X674" s="165"/>
      <c r="Y674" s="165"/>
      <c r="Z674" s="165"/>
      <c r="AA674" s="165"/>
      <c r="AB674" s="165"/>
      <c r="AC674" s="165"/>
      <c r="AD674" s="165"/>
    </row>
    <row r="675" spans="16:30">
      <c r="P675" s="165"/>
      <c r="Q675" s="165"/>
      <c r="R675" s="165"/>
      <c r="S675" s="165"/>
      <c r="T675" s="165"/>
      <c r="U675" s="165"/>
      <c r="V675" s="165"/>
      <c r="W675" s="165"/>
      <c r="X675" s="165"/>
      <c r="Y675" s="165"/>
      <c r="Z675" s="165"/>
      <c r="AA675" s="165"/>
      <c r="AB675" s="165"/>
      <c r="AC675" s="165"/>
      <c r="AD675" s="165"/>
    </row>
    <row r="676" spans="16:30">
      <c r="P676" s="165"/>
      <c r="Q676" s="165"/>
      <c r="R676" s="165"/>
      <c r="S676" s="165"/>
      <c r="T676" s="165"/>
      <c r="U676" s="165"/>
      <c r="V676" s="165"/>
      <c r="W676" s="165"/>
      <c r="X676" s="165"/>
      <c r="Y676" s="165"/>
      <c r="Z676" s="165"/>
      <c r="AA676" s="165"/>
      <c r="AB676" s="165"/>
      <c r="AC676" s="165"/>
      <c r="AD676" s="165"/>
    </row>
    <row r="677" spans="16:30">
      <c r="P677" s="165"/>
      <c r="Q677" s="165"/>
      <c r="R677" s="165"/>
      <c r="S677" s="165"/>
      <c r="T677" s="165"/>
      <c r="U677" s="165"/>
      <c r="V677" s="165"/>
      <c r="W677" s="165"/>
      <c r="X677" s="165"/>
      <c r="Y677" s="165"/>
      <c r="Z677" s="165"/>
      <c r="AA677" s="165"/>
      <c r="AB677" s="165"/>
      <c r="AC677" s="165"/>
      <c r="AD677" s="165"/>
    </row>
    <row r="678" spans="16:30">
      <c r="P678" s="165"/>
      <c r="Q678" s="165"/>
      <c r="R678" s="165"/>
      <c r="S678" s="165"/>
      <c r="T678" s="165"/>
      <c r="U678" s="165"/>
      <c r="V678" s="165"/>
      <c r="W678" s="165"/>
      <c r="X678" s="165"/>
      <c r="Y678" s="165"/>
      <c r="Z678" s="165"/>
      <c r="AA678" s="165"/>
      <c r="AB678" s="165"/>
      <c r="AC678" s="165"/>
      <c r="AD678" s="165"/>
    </row>
    <row r="679" spans="16:30">
      <c r="P679" s="165"/>
      <c r="Q679" s="165"/>
      <c r="R679" s="165"/>
      <c r="S679" s="165"/>
      <c r="T679" s="165"/>
      <c r="U679" s="165"/>
      <c r="V679" s="165"/>
      <c r="W679" s="165"/>
      <c r="X679" s="165"/>
      <c r="Y679" s="165"/>
      <c r="Z679" s="165"/>
      <c r="AA679" s="165"/>
      <c r="AB679" s="165"/>
      <c r="AC679" s="165"/>
      <c r="AD679" s="165"/>
    </row>
    <row r="680" spans="16:30">
      <c r="P680" s="165"/>
      <c r="Q680" s="165"/>
      <c r="R680" s="165"/>
      <c r="S680" s="165"/>
      <c r="T680" s="165"/>
      <c r="U680" s="165"/>
      <c r="V680" s="165"/>
      <c r="W680" s="165"/>
      <c r="X680" s="165"/>
      <c r="Y680" s="165"/>
      <c r="Z680" s="165"/>
      <c r="AA680" s="165"/>
      <c r="AB680" s="165"/>
      <c r="AC680" s="165"/>
      <c r="AD680" s="165"/>
    </row>
    <row r="681" spans="16:30">
      <c r="P681" s="165"/>
      <c r="Q681" s="165"/>
      <c r="R681" s="165"/>
      <c r="S681" s="165"/>
      <c r="T681" s="165"/>
      <c r="U681" s="165"/>
      <c r="V681" s="165"/>
      <c r="W681" s="165"/>
      <c r="X681" s="165"/>
      <c r="Y681" s="165"/>
      <c r="Z681" s="165"/>
      <c r="AA681" s="165"/>
      <c r="AB681" s="165"/>
      <c r="AC681" s="165"/>
      <c r="AD681" s="165"/>
    </row>
    <row r="682" spans="16:30">
      <c r="P682" s="165"/>
      <c r="Q682" s="165"/>
      <c r="R682" s="165"/>
      <c r="S682" s="165"/>
      <c r="T682" s="165"/>
      <c r="U682" s="165"/>
      <c r="V682" s="165"/>
      <c r="W682" s="165"/>
      <c r="X682" s="165"/>
      <c r="Y682" s="165"/>
      <c r="Z682" s="165"/>
      <c r="AA682" s="165"/>
      <c r="AB682" s="165"/>
      <c r="AC682" s="165"/>
      <c r="AD682" s="165"/>
    </row>
    <row r="683" spans="16:30">
      <c r="P683" s="165"/>
      <c r="Q683" s="165"/>
      <c r="R683" s="165"/>
      <c r="S683" s="165"/>
      <c r="T683" s="165"/>
      <c r="U683" s="165"/>
      <c r="V683" s="165"/>
      <c r="W683" s="165"/>
      <c r="X683" s="165"/>
      <c r="Y683" s="165"/>
      <c r="Z683" s="165"/>
      <c r="AA683" s="165"/>
      <c r="AB683" s="165"/>
      <c r="AC683" s="165"/>
      <c r="AD683" s="165"/>
    </row>
    <row r="684" spans="16:30">
      <c r="P684" s="165"/>
      <c r="Q684" s="165"/>
      <c r="R684" s="165"/>
      <c r="S684" s="165"/>
      <c r="T684" s="165"/>
      <c r="U684" s="165"/>
      <c r="V684" s="165"/>
      <c r="W684" s="165"/>
      <c r="X684" s="165"/>
      <c r="Y684" s="165"/>
      <c r="Z684" s="165"/>
      <c r="AA684" s="165"/>
      <c r="AB684" s="165"/>
      <c r="AC684" s="165"/>
      <c r="AD684" s="165"/>
    </row>
    <row r="685" spans="16:30">
      <c r="P685" s="165"/>
      <c r="Q685" s="165"/>
      <c r="R685" s="165"/>
      <c r="S685" s="165"/>
      <c r="T685" s="165"/>
      <c r="U685" s="165"/>
      <c r="V685" s="165"/>
      <c r="W685" s="165"/>
      <c r="X685" s="165"/>
      <c r="Y685" s="165"/>
      <c r="Z685" s="165"/>
      <c r="AA685" s="165"/>
      <c r="AB685" s="165"/>
      <c r="AC685" s="165"/>
      <c r="AD685" s="165"/>
    </row>
    <row r="686" spans="16:30">
      <c r="P686" s="165"/>
      <c r="Q686" s="165"/>
      <c r="R686" s="165"/>
      <c r="S686" s="165"/>
      <c r="T686" s="165"/>
      <c r="U686" s="165"/>
      <c r="V686" s="165"/>
      <c r="W686" s="165"/>
      <c r="X686" s="165"/>
      <c r="Y686" s="165"/>
      <c r="Z686" s="165"/>
      <c r="AA686" s="165"/>
      <c r="AB686" s="165"/>
      <c r="AC686" s="165"/>
      <c r="AD686" s="165"/>
    </row>
    <row r="687" spans="16:30">
      <c r="P687" s="165"/>
      <c r="Q687" s="165"/>
      <c r="R687" s="165"/>
      <c r="S687" s="165"/>
      <c r="T687" s="165"/>
      <c r="U687" s="165"/>
      <c r="V687" s="165"/>
      <c r="W687" s="165"/>
      <c r="X687" s="165"/>
      <c r="Y687" s="165"/>
      <c r="Z687" s="165"/>
      <c r="AA687" s="165"/>
      <c r="AB687" s="165"/>
      <c r="AC687" s="165"/>
      <c r="AD687" s="165"/>
    </row>
    <row r="688" spans="16:30">
      <c r="P688" s="165"/>
      <c r="Q688" s="165"/>
      <c r="R688" s="165"/>
      <c r="S688" s="165"/>
      <c r="T688" s="165"/>
      <c r="U688" s="165"/>
      <c r="V688" s="165"/>
      <c r="W688" s="165"/>
      <c r="X688" s="165"/>
      <c r="Y688" s="165"/>
      <c r="Z688" s="165"/>
      <c r="AA688" s="165"/>
      <c r="AB688" s="165"/>
      <c r="AC688" s="165"/>
      <c r="AD688" s="165"/>
    </row>
    <row r="689" spans="16:30">
      <c r="P689" s="165"/>
      <c r="Q689" s="165"/>
      <c r="R689" s="165"/>
      <c r="S689" s="165"/>
      <c r="T689" s="165"/>
      <c r="U689" s="165"/>
      <c r="V689" s="165"/>
      <c r="W689" s="165"/>
      <c r="X689" s="165"/>
      <c r="Y689" s="165"/>
      <c r="Z689" s="165"/>
      <c r="AA689" s="165"/>
      <c r="AB689" s="165"/>
      <c r="AC689" s="165"/>
      <c r="AD689" s="165"/>
    </row>
    <row r="690" spans="16:30">
      <c r="P690" s="165"/>
      <c r="Q690" s="165"/>
      <c r="R690" s="165"/>
      <c r="S690" s="165"/>
      <c r="T690" s="165"/>
      <c r="U690" s="165"/>
      <c r="V690" s="165"/>
      <c r="W690" s="165"/>
      <c r="X690" s="165"/>
      <c r="Y690" s="165"/>
      <c r="Z690" s="165"/>
      <c r="AA690" s="165"/>
      <c r="AB690" s="165"/>
      <c r="AC690" s="165"/>
      <c r="AD690" s="165"/>
    </row>
    <row r="691" spans="16:30">
      <c r="P691" s="165"/>
      <c r="Q691" s="165"/>
      <c r="R691" s="165"/>
      <c r="S691" s="165"/>
      <c r="T691" s="165"/>
      <c r="U691" s="165"/>
      <c r="V691" s="165"/>
      <c r="W691" s="165"/>
      <c r="X691" s="165"/>
      <c r="Y691" s="165"/>
      <c r="Z691" s="165"/>
      <c r="AA691" s="165"/>
      <c r="AB691" s="165"/>
      <c r="AC691" s="165"/>
      <c r="AD691" s="165"/>
    </row>
    <row r="692" spans="16:30">
      <c r="P692" s="165"/>
      <c r="Q692" s="165"/>
      <c r="R692" s="165"/>
      <c r="S692" s="165"/>
      <c r="T692" s="165"/>
      <c r="U692" s="165"/>
      <c r="V692" s="165"/>
      <c r="W692" s="165"/>
      <c r="X692" s="165"/>
      <c r="Y692" s="165"/>
      <c r="Z692" s="165"/>
      <c r="AA692" s="165"/>
      <c r="AB692" s="165"/>
      <c r="AC692" s="165"/>
      <c r="AD692" s="165"/>
    </row>
    <row r="693" spans="16:30">
      <c r="P693" s="165"/>
      <c r="Q693" s="165"/>
      <c r="R693" s="165"/>
      <c r="S693" s="165"/>
      <c r="T693" s="165"/>
      <c r="U693" s="165"/>
      <c r="V693" s="165"/>
      <c r="W693" s="165"/>
      <c r="X693" s="165"/>
      <c r="Y693" s="165"/>
      <c r="Z693" s="165"/>
      <c r="AA693" s="165"/>
      <c r="AB693" s="165"/>
      <c r="AC693" s="165"/>
      <c r="AD693" s="165"/>
    </row>
    <row r="694" spans="16:30">
      <c r="P694" s="165"/>
      <c r="Q694" s="165"/>
      <c r="R694" s="165"/>
      <c r="S694" s="165"/>
      <c r="T694" s="165"/>
      <c r="U694" s="165"/>
      <c r="V694" s="165"/>
      <c r="W694" s="165"/>
      <c r="X694" s="165"/>
      <c r="Y694" s="165"/>
      <c r="Z694" s="165"/>
      <c r="AA694" s="165"/>
      <c r="AB694" s="165"/>
      <c r="AC694" s="165"/>
      <c r="AD694" s="165"/>
    </row>
    <row r="695" spans="16:30">
      <c r="P695" s="165"/>
      <c r="Q695" s="165"/>
      <c r="R695" s="165"/>
      <c r="S695" s="165"/>
      <c r="T695" s="165"/>
      <c r="U695" s="165"/>
      <c r="V695" s="165"/>
      <c r="W695" s="165"/>
      <c r="X695" s="165"/>
      <c r="Y695" s="165"/>
      <c r="Z695" s="165"/>
      <c r="AA695" s="165"/>
      <c r="AB695" s="165"/>
      <c r="AC695" s="165"/>
      <c r="AD695" s="165"/>
    </row>
    <row r="696" spans="16:30">
      <c r="P696" s="165"/>
      <c r="Q696" s="165"/>
      <c r="R696" s="165"/>
      <c r="S696" s="165"/>
      <c r="T696" s="165"/>
      <c r="U696" s="165"/>
      <c r="V696" s="165"/>
      <c r="W696" s="165"/>
      <c r="X696" s="165"/>
      <c r="Y696" s="165"/>
      <c r="Z696" s="165"/>
      <c r="AA696" s="165"/>
      <c r="AB696" s="165"/>
      <c r="AC696" s="165"/>
      <c r="AD696" s="165"/>
    </row>
    <row r="697" spans="16:30">
      <c r="P697" s="165"/>
      <c r="Q697" s="165"/>
      <c r="R697" s="165"/>
      <c r="S697" s="165"/>
      <c r="T697" s="165"/>
      <c r="U697" s="165"/>
      <c r="V697" s="165"/>
      <c r="W697" s="165"/>
      <c r="X697" s="165"/>
      <c r="Y697" s="165"/>
      <c r="Z697" s="165"/>
      <c r="AA697" s="165"/>
      <c r="AB697" s="165"/>
      <c r="AC697" s="165"/>
      <c r="AD697" s="165"/>
    </row>
    <row r="698" spans="16:30">
      <c r="P698" s="165"/>
      <c r="Q698" s="165"/>
      <c r="R698" s="165"/>
      <c r="S698" s="165"/>
      <c r="T698" s="165"/>
      <c r="U698" s="165"/>
      <c r="V698" s="165"/>
      <c r="W698" s="165"/>
      <c r="X698" s="165"/>
      <c r="Y698" s="165"/>
      <c r="Z698" s="165"/>
      <c r="AA698" s="165"/>
      <c r="AB698" s="165"/>
      <c r="AC698" s="165"/>
      <c r="AD698" s="165"/>
    </row>
    <row r="699" spans="16:30">
      <c r="P699" s="165"/>
      <c r="Q699" s="165"/>
      <c r="R699" s="165"/>
      <c r="S699" s="165"/>
      <c r="T699" s="165"/>
      <c r="U699" s="165"/>
      <c r="V699" s="165"/>
      <c r="W699" s="165"/>
      <c r="X699" s="165"/>
      <c r="Y699" s="165"/>
      <c r="Z699" s="165"/>
      <c r="AA699" s="165"/>
      <c r="AB699" s="165"/>
      <c r="AC699" s="165"/>
      <c r="AD699" s="165"/>
    </row>
    <row r="700" spans="16:30">
      <c r="P700" s="165"/>
      <c r="Q700" s="165"/>
      <c r="R700" s="165"/>
      <c r="S700" s="165"/>
      <c r="T700" s="165"/>
      <c r="U700" s="165"/>
      <c r="V700" s="165"/>
      <c r="W700" s="165"/>
      <c r="X700" s="165"/>
      <c r="Y700" s="165"/>
      <c r="Z700" s="165"/>
      <c r="AA700" s="165"/>
      <c r="AB700" s="165"/>
      <c r="AC700" s="165"/>
      <c r="AD700" s="165"/>
    </row>
    <row r="701" spans="16:30">
      <c r="P701" s="165"/>
      <c r="Q701" s="165"/>
      <c r="R701" s="165"/>
      <c r="S701" s="165"/>
      <c r="T701" s="165"/>
      <c r="U701" s="165"/>
      <c r="V701" s="165"/>
      <c r="W701" s="165"/>
      <c r="X701" s="165"/>
      <c r="Y701" s="165"/>
      <c r="Z701" s="165"/>
      <c r="AA701" s="165"/>
      <c r="AB701" s="165"/>
      <c r="AC701" s="165"/>
      <c r="AD701" s="165"/>
    </row>
    <row r="702" spans="16:30">
      <c r="P702" s="165"/>
      <c r="Q702" s="165"/>
      <c r="R702" s="165"/>
      <c r="S702" s="165"/>
      <c r="T702" s="165"/>
      <c r="U702" s="165"/>
      <c r="V702" s="165"/>
      <c r="W702" s="165"/>
      <c r="X702" s="165"/>
      <c r="Y702" s="165"/>
      <c r="Z702" s="165"/>
      <c r="AA702" s="165"/>
      <c r="AB702" s="165"/>
      <c r="AC702" s="165"/>
      <c r="AD702" s="165"/>
    </row>
    <row r="703" spans="16:30">
      <c r="P703" s="165"/>
      <c r="Q703" s="165"/>
      <c r="R703" s="165"/>
      <c r="S703" s="165"/>
      <c r="T703" s="165"/>
      <c r="U703" s="165"/>
      <c r="V703" s="165"/>
      <c r="W703" s="165"/>
      <c r="X703" s="165"/>
      <c r="Y703" s="165"/>
      <c r="Z703" s="165"/>
      <c r="AA703" s="165"/>
      <c r="AB703" s="165"/>
      <c r="AC703" s="165"/>
      <c r="AD703" s="165"/>
    </row>
    <row r="704" spans="16:30">
      <c r="P704" s="165"/>
      <c r="Q704" s="165"/>
      <c r="R704" s="165"/>
      <c r="S704" s="165"/>
      <c r="T704" s="165"/>
      <c r="U704" s="165"/>
      <c r="V704" s="165"/>
      <c r="W704" s="165"/>
      <c r="X704" s="165"/>
      <c r="Y704" s="165"/>
      <c r="Z704" s="165"/>
      <c r="AA704" s="165"/>
      <c r="AB704" s="165"/>
      <c r="AC704" s="165"/>
      <c r="AD704" s="165"/>
    </row>
    <row r="705" spans="16:30">
      <c r="P705" s="165"/>
      <c r="Q705" s="165"/>
      <c r="R705" s="165"/>
      <c r="S705" s="165"/>
      <c r="T705" s="165"/>
      <c r="U705" s="165"/>
      <c r="V705" s="165"/>
      <c r="W705" s="165"/>
      <c r="X705" s="165"/>
      <c r="Y705" s="165"/>
      <c r="Z705" s="165"/>
      <c r="AA705" s="165"/>
      <c r="AB705" s="165"/>
      <c r="AC705" s="165"/>
      <c r="AD705" s="165"/>
    </row>
    <row r="706" spans="16:30">
      <c r="P706" s="165"/>
      <c r="Q706" s="165"/>
      <c r="R706" s="165"/>
      <c r="S706" s="165"/>
      <c r="T706" s="165"/>
      <c r="U706" s="165"/>
      <c r="V706" s="165"/>
      <c r="W706" s="165"/>
      <c r="X706" s="165"/>
      <c r="Y706" s="165"/>
      <c r="Z706" s="165"/>
      <c r="AA706" s="165"/>
      <c r="AB706" s="165"/>
      <c r="AC706" s="165"/>
      <c r="AD706" s="165"/>
    </row>
    <row r="707" spans="16:30">
      <c r="P707" s="165"/>
      <c r="Q707" s="165"/>
      <c r="R707" s="165"/>
      <c r="S707" s="165"/>
      <c r="T707" s="165"/>
      <c r="U707" s="165"/>
      <c r="V707" s="165"/>
      <c r="W707" s="165"/>
      <c r="X707" s="165"/>
      <c r="Y707" s="165"/>
      <c r="Z707" s="165"/>
      <c r="AA707" s="165"/>
      <c r="AB707" s="165"/>
      <c r="AC707" s="165"/>
      <c r="AD707" s="165"/>
    </row>
    <row r="708" spans="16:30">
      <c r="P708" s="165"/>
      <c r="Q708" s="165"/>
      <c r="R708" s="165"/>
      <c r="S708" s="165"/>
      <c r="T708" s="165"/>
      <c r="U708" s="165"/>
      <c r="V708" s="165"/>
      <c r="W708" s="165"/>
      <c r="X708" s="165"/>
      <c r="Y708" s="165"/>
      <c r="Z708" s="165"/>
      <c r="AA708" s="165"/>
      <c r="AB708" s="165"/>
      <c r="AC708" s="165"/>
      <c r="AD708" s="165"/>
    </row>
    <row r="709" spans="16:30">
      <c r="P709" s="165"/>
      <c r="Q709" s="165"/>
      <c r="R709" s="165"/>
      <c r="S709" s="165"/>
      <c r="T709" s="165"/>
      <c r="U709" s="165"/>
      <c r="V709" s="165"/>
      <c r="W709" s="165"/>
      <c r="X709" s="165"/>
      <c r="Y709" s="165"/>
      <c r="Z709" s="165"/>
      <c r="AA709" s="165"/>
      <c r="AB709" s="165"/>
      <c r="AC709" s="165"/>
      <c r="AD709" s="165"/>
    </row>
    <row r="710" spans="16:30">
      <c r="P710" s="165"/>
      <c r="Q710" s="165"/>
      <c r="R710" s="165"/>
      <c r="S710" s="165"/>
      <c r="T710" s="165"/>
      <c r="U710" s="165"/>
      <c r="V710" s="165"/>
      <c r="W710" s="165"/>
      <c r="X710" s="165"/>
      <c r="Y710" s="165"/>
      <c r="Z710" s="165"/>
      <c r="AA710" s="165"/>
      <c r="AB710" s="165"/>
      <c r="AC710" s="165"/>
      <c r="AD710" s="165"/>
    </row>
    <row r="711" spans="16:30">
      <c r="P711" s="165"/>
      <c r="Q711" s="165"/>
      <c r="R711" s="165"/>
      <c r="S711" s="165"/>
      <c r="T711" s="165"/>
      <c r="U711" s="165"/>
      <c r="V711" s="165"/>
      <c r="W711" s="165"/>
      <c r="X711" s="165"/>
      <c r="Y711" s="165"/>
      <c r="Z711" s="165"/>
      <c r="AA711" s="165"/>
      <c r="AB711" s="165"/>
      <c r="AC711" s="165"/>
      <c r="AD711" s="165"/>
    </row>
    <row r="712" spans="16:30">
      <c r="P712" s="165"/>
      <c r="Q712" s="165"/>
      <c r="R712" s="165"/>
      <c r="S712" s="165"/>
      <c r="T712" s="165"/>
      <c r="U712" s="165"/>
      <c r="V712" s="165"/>
      <c r="W712" s="165"/>
      <c r="X712" s="165"/>
      <c r="Y712" s="165"/>
      <c r="Z712" s="165"/>
      <c r="AA712" s="165"/>
      <c r="AB712" s="165"/>
      <c r="AC712" s="165"/>
      <c r="AD712" s="165"/>
    </row>
    <row r="713" spans="16:30">
      <c r="P713" s="165"/>
      <c r="Q713" s="165"/>
      <c r="R713" s="165"/>
      <c r="S713" s="165"/>
      <c r="T713" s="165"/>
      <c r="U713" s="165"/>
      <c r="V713" s="165"/>
      <c r="W713" s="165"/>
      <c r="X713" s="165"/>
      <c r="Y713" s="165"/>
      <c r="Z713" s="165"/>
      <c r="AA713" s="165"/>
      <c r="AB713" s="165"/>
      <c r="AC713" s="165"/>
      <c r="AD713" s="165"/>
    </row>
    <row r="714" spans="16:30">
      <c r="P714" s="165"/>
      <c r="Q714" s="165"/>
      <c r="R714" s="165"/>
      <c r="S714" s="165"/>
      <c r="T714" s="165"/>
      <c r="U714" s="165"/>
      <c r="V714" s="165"/>
      <c r="W714" s="165"/>
      <c r="X714" s="165"/>
      <c r="Y714" s="165"/>
      <c r="Z714" s="165"/>
      <c r="AA714" s="165"/>
      <c r="AB714" s="165"/>
      <c r="AC714" s="165"/>
      <c r="AD714" s="165"/>
    </row>
    <row r="715" spans="16:30">
      <c r="P715" s="165"/>
      <c r="Q715" s="165"/>
      <c r="R715" s="165"/>
      <c r="S715" s="165"/>
      <c r="T715" s="165"/>
      <c r="U715" s="165"/>
      <c r="V715" s="165"/>
      <c r="W715" s="165"/>
      <c r="X715" s="165"/>
      <c r="Y715" s="165"/>
      <c r="Z715" s="165"/>
      <c r="AA715" s="165"/>
      <c r="AB715" s="165"/>
      <c r="AC715" s="165"/>
      <c r="AD715" s="165"/>
    </row>
    <row r="716" spans="16:30">
      <c r="P716" s="165"/>
      <c r="Q716" s="165"/>
      <c r="R716" s="165"/>
      <c r="S716" s="165"/>
      <c r="T716" s="165"/>
      <c r="U716" s="165"/>
      <c r="V716" s="165"/>
      <c r="W716" s="165"/>
      <c r="X716" s="165"/>
      <c r="Y716" s="165"/>
      <c r="Z716" s="165"/>
      <c r="AA716" s="165"/>
      <c r="AB716" s="165"/>
      <c r="AC716" s="165"/>
      <c r="AD716" s="165"/>
    </row>
    <row r="717" spans="16:30">
      <c r="P717" s="165"/>
      <c r="Q717" s="165"/>
      <c r="R717" s="165"/>
      <c r="S717" s="165"/>
      <c r="T717" s="165"/>
      <c r="U717" s="165"/>
      <c r="V717" s="165"/>
      <c r="W717" s="165"/>
      <c r="X717" s="165"/>
      <c r="Y717" s="165"/>
      <c r="Z717" s="165"/>
      <c r="AA717" s="165"/>
      <c r="AB717" s="165"/>
      <c r="AC717" s="165"/>
      <c r="AD717" s="165"/>
    </row>
    <row r="718" spans="16:30">
      <c r="P718" s="165"/>
      <c r="Q718" s="165"/>
      <c r="R718" s="165"/>
      <c r="S718" s="165"/>
      <c r="T718" s="165"/>
      <c r="U718" s="165"/>
      <c r="V718" s="165"/>
      <c r="W718" s="165"/>
      <c r="X718" s="165"/>
      <c r="Y718" s="165"/>
      <c r="Z718" s="165"/>
      <c r="AA718" s="165"/>
      <c r="AB718" s="165"/>
      <c r="AC718" s="165"/>
      <c r="AD718" s="165"/>
    </row>
    <row r="719" spans="16:30">
      <c r="P719" s="165"/>
      <c r="Q719" s="165"/>
      <c r="R719" s="165"/>
      <c r="S719" s="165"/>
      <c r="T719" s="165"/>
      <c r="U719" s="165"/>
      <c r="V719" s="165"/>
      <c r="W719" s="165"/>
      <c r="X719" s="165"/>
      <c r="Y719" s="165"/>
      <c r="Z719" s="165"/>
      <c r="AA719" s="165"/>
      <c r="AB719" s="165"/>
      <c r="AC719" s="165"/>
      <c r="AD719" s="165"/>
    </row>
    <row r="720" spans="16:30">
      <c r="P720" s="165"/>
      <c r="Q720" s="165"/>
      <c r="R720" s="165"/>
      <c r="S720" s="165"/>
      <c r="T720" s="165"/>
      <c r="U720" s="165"/>
      <c r="V720" s="165"/>
      <c r="W720" s="165"/>
      <c r="X720" s="165"/>
      <c r="Y720" s="165"/>
      <c r="Z720" s="165"/>
      <c r="AA720" s="165"/>
      <c r="AB720" s="165"/>
      <c r="AC720" s="165"/>
      <c r="AD720" s="165"/>
    </row>
    <row r="721" spans="16:30">
      <c r="P721" s="165"/>
      <c r="Q721" s="165"/>
      <c r="R721" s="165"/>
      <c r="S721" s="165"/>
      <c r="T721" s="165"/>
      <c r="U721" s="165"/>
      <c r="V721" s="165"/>
      <c r="W721" s="165"/>
      <c r="X721" s="165"/>
      <c r="Y721" s="165"/>
      <c r="Z721" s="165"/>
      <c r="AA721" s="165"/>
      <c r="AB721" s="165"/>
      <c r="AC721" s="165"/>
      <c r="AD721" s="165"/>
    </row>
    <row r="722" spans="16:30">
      <c r="P722" s="165"/>
      <c r="Q722" s="165"/>
      <c r="R722" s="165"/>
      <c r="S722" s="165"/>
      <c r="T722" s="165"/>
      <c r="U722" s="165"/>
      <c r="V722" s="165"/>
      <c r="W722" s="165"/>
      <c r="X722" s="165"/>
      <c r="Y722" s="165"/>
      <c r="Z722" s="165"/>
      <c r="AA722" s="165"/>
      <c r="AB722" s="165"/>
      <c r="AC722" s="165"/>
      <c r="AD722" s="165"/>
    </row>
    <row r="723" spans="16:30">
      <c r="P723" s="165"/>
      <c r="Q723" s="165"/>
      <c r="R723" s="165"/>
      <c r="S723" s="165"/>
      <c r="T723" s="165"/>
      <c r="U723" s="165"/>
      <c r="V723" s="165"/>
      <c r="W723" s="165"/>
      <c r="X723" s="165"/>
      <c r="Y723" s="165"/>
      <c r="Z723" s="165"/>
      <c r="AA723" s="165"/>
      <c r="AB723" s="165"/>
      <c r="AC723" s="165"/>
      <c r="AD723" s="165"/>
    </row>
    <row r="724" spans="16:30">
      <c r="P724" s="165"/>
      <c r="Q724" s="165"/>
      <c r="R724" s="165"/>
      <c r="S724" s="165"/>
      <c r="T724" s="165"/>
      <c r="U724" s="165"/>
      <c r="V724" s="165"/>
      <c r="W724" s="165"/>
      <c r="X724" s="165"/>
      <c r="Y724" s="165"/>
      <c r="Z724" s="165"/>
      <c r="AA724" s="165"/>
      <c r="AB724" s="165"/>
      <c r="AC724" s="165"/>
      <c r="AD724" s="165"/>
    </row>
    <row r="725" spans="16:30">
      <c r="P725" s="165"/>
      <c r="Q725" s="165"/>
      <c r="R725" s="165"/>
      <c r="S725" s="165"/>
      <c r="T725" s="165"/>
      <c r="U725" s="165"/>
      <c r="V725" s="165"/>
      <c r="W725" s="165"/>
      <c r="X725" s="165"/>
      <c r="Y725" s="165"/>
      <c r="Z725" s="165"/>
      <c r="AA725" s="165"/>
      <c r="AB725" s="165"/>
      <c r="AC725" s="165"/>
      <c r="AD725" s="165"/>
    </row>
    <row r="726" spans="16:30">
      <c r="P726" s="165"/>
      <c r="Q726" s="165"/>
      <c r="R726" s="165"/>
      <c r="S726" s="165"/>
      <c r="T726" s="165"/>
      <c r="U726" s="165"/>
      <c r="V726" s="165"/>
      <c r="W726" s="165"/>
      <c r="X726" s="165"/>
      <c r="Y726" s="165"/>
      <c r="Z726" s="165"/>
      <c r="AA726" s="165"/>
      <c r="AB726" s="165"/>
      <c r="AC726" s="165"/>
      <c r="AD726" s="165"/>
    </row>
    <row r="727" spans="16:30">
      <c r="P727" s="165"/>
      <c r="Q727" s="165"/>
      <c r="R727" s="165"/>
      <c r="S727" s="165"/>
      <c r="T727" s="165"/>
      <c r="U727" s="165"/>
      <c r="V727" s="165"/>
      <c r="W727" s="165"/>
      <c r="X727" s="165"/>
      <c r="Y727" s="165"/>
      <c r="Z727" s="165"/>
      <c r="AA727" s="165"/>
      <c r="AB727" s="165"/>
      <c r="AC727" s="165"/>
      <c r="AD727" s="165"/>
    </row>
    <row r="728" spans="16:30">
      <c r="P728" s="165"/>
      <c r="Q728" s="165"/>
      <c r="R728" s="165"/>
      <c r="S728" s="165"/>
      <c r="T728" s="165"/>
      <c r="U728" s="165"/>
      <c r="V728" s="165"/>
      <c r="W728" s="165"/>
      <c r="X728" s="165"/>
      <c r="Y728" s="165"/>
      <c r="Z728" s="165"/>
      <c r="AA728" s="165"/>
      <c r="AB728" s="165"/>
      <c r="AC728" s="165"/>
      <c r="AD728" s="165"/>
    </row>
    <row r="729" spans="16:30">
      <c r="P729" s="165"/>
      <c r="Q729" s="165"/>
      <c r="R729" s="165"/>
      <c r="S729" s="165"/>
      <c r="T729" s="165"/>
      <c r="U729" s="165"/>
      <c r="V729" s="165"/>
      <c r="W729" s="165"/>
      <c r="X729" s="165"/>
      <c r="Y729" s="165"/>
      <c r="Z729" s="165"/>
      <c r="AA729" s="165"/>
      <c r="AB729" s="165"/>
      <c r="AC729" s="165"/>
      <c r="AD729" s="165"/>
    </row>
    <row r="730" spans="16:30">
      <c r="P730" s="165"/>
      <c r="Q730" s="165"/>
      <c r="R730" s="165"/>
      <c r="S730" s="165"/>
      <c r="T730" s="165"/>
      <c r="U730" s="165"/>
      <c r="V730" s="165"/>
      <c r="W730" s="165"/>
      <c r="X730" s="165"/>
      <c r="Y730" s="165"/>
      <c r="Z730" s="165"/>
      <c r="AA730" s="165"/>
      <c r="AB730" s="165"/>
      <c r="AC730" s="165"/>
      <c r="AD730" s="165"/>
    </row>
    <row r="731" spans="16:30">
      <c r="P731" s="165"/>
      <c r="Q731" s="165"/>
      <c r="R731" s="165"/>
      <c r="S731" s="165"/>
      <c r="T731" s="165"/>
      <c r="U731" s="165"/>
      <c r="V731" s="165"/>
      <c r="W731" s="165"/>
      <c r="X731" s="165"/>
      <c r="Y731" s="165"/>
      <c r="Z731" s="165"/>
      <c r="AA731" s="165"/>
      <c r="AB731" s="165"/>
      <c r="AC731" s="165"/>
      <c r="AD731" s="165"/>
    </row>
    <row r="732" spans="16:30">
      <c r="P732" s="165"/>
      <c r="Q732" s="165"/>
      <c r="R732" s="165"/>
      <c r="S732" s="165"/>
      <c r="T732" s="165"/>
      <c r="U732" s="165"/>
      <c r="V732" s="165"/>
      <c r="W732" s="165"/>
      <c r="X732" s="165"/>
      <c r="Y732" s="165"/>
      <c r="Z732" s="165"/>
      <c r="AA732" s="165"/>
      <c r="AB732" s="165"/>
      <c r="AC732" s="165"/>
      <c r="AD732" s="165"/>
    </row>
    <row r="733" spans="16:30">
      <c r="P733" s="165"/>
      <c r="Q733" s="165"/>
      <c r="R733" s="165"/>
      <c r="S733" s="165"/>
      <c r="T733" s="165"/>
      <c r="U733" s="165"/>
      <c r="V733" s="165"/>
      <c r="W733" s="165"/>
      <c r="X733" s="165"/>
      <c r="Y733" s="165"/>
      <c r="Z733" s="165"/>
      <c r="AA733" s="165"/>
      <c r="AB733" s="165"/>
      <c r="AC733" s="165"/>
      <c r="AD733" s="165"/>
    </row>
    <row r="734" spans="16:30">
      <c r="P734" s="165"/>
      <c r="Q734" s="165"/>
      <c r="R734" s="165"/>
      <c r="S734" s="165"/>
      <c r="T734" s="165"/>
      <c r="U734" s="165"/>
      <c r="V734" s="165"/>
      <c r="W734" s="165"/>
      <c r="X734" s="165"/>
      <c r="Y734" s="165"/>
      <c r="Z734" s="165"/>
      <c r="AA734" s="165"/>
      <c r="AB734" s="165"/>
      <c r="AC734" s="165"/>
      <c r="AD734" s="165"/>
    </row>
    <row r="735" spans="16:30">
      <c r="P735" s="165"/>
      <c r="Q735" s="165"/>
      <c r="R735" s="165"/>
      <c r="S735" s="165"/>
      <c r="T735" s="165"/>
      <c r="U735" s="165"/>
      <c r="V735" s="165"/>
      <c r="W735" s="165"/>
      <c r="X735" s="165"/>
      <c r="Y735" s="165"/>
      <c r="Z735" s="165"/>
      <c r="AA735" s="165"/>
      <c r="AB735" s="165"/>
      <c r="AC735" s="165"/>
      <c r="AD735" s="165"/>
    </row>
    <row r="736" spans="16:30">
      <c r="P736" s="165"/>
      <c r="Q736" s="165"/>
      <c r="R736" s="165"/>
      <c r="S736" s="165"/>
      <c r="T736" s="165"/>
      <c r="U736" s="165"/>
      <c r="V736" s="165"/>
      <c r="W736" s="165"/>
      <c r="X736" s="165"/>
      <c r="Y736" s="165"/>
      <c r="Z736" s="165"/>
      <c r="AA736" s="165"/>
      <c r="AB736" s="165"/>
      <c r="AC736" s="165"/>
      <c r="AD736" s="165"/>
    </row>
    <row r="737" spans="16:30">
      <c r="P737" s="165"/>
      <c r="Q737" s="165"/>
      <c r="R737" s="165"/>
      <c r="S737" s="165"/>
      <c r="T737" s="165"/>
      <c r="U737" s="165"/>
      <c r="V737" s="165"/>
      <c r="W737" s="165"/>
      <c r="X737" s="165"/>
      <c r="Y737" s="165"/>
      <c r="Z737" s="165"/>
      <c r="AA737" s="165"/>
      <c r="AB737" s="165"/>
      <c r="AC737" s="165"/>
      <c r="AD737" s="165"/>
    </row>
    <row r="738" spans="16:30">
      <c r="P738" s="165"/>
      <c r="Q738" s="165"/>
      <c r="R738" s="165"/>
      <c r="S738" s="165"/>
      <c r="T738" s="165"/>
      <c r="U738" s="165"/>
      <c r="V738" s="165"/>
      <c r="W738" s="165"/>
      <c r="X738" s="165"/>
      <c r="Y738" s="165"/>
      <c r="Z738" s="165"/>
      <c r="AA738" s="165"/>
      <c r="AB738" s="165"/>
      <c r="AC738" s="165"/>
      <c r="AD738" s="165"/>
    </row>
    <row r="739" spans="16:30">
      <c r="P739" s="165"/>
      <c r="Q739" s="165"/>
      <c r="R739" s="165"/>
      <c r="S739" s="165"/>
      <c r="T739" s="165"/>
      <c r="U739" s="165"/>
      <c r="V739" s="165"/>
      <c r="W739" s="165"/>
      <c r="X739" s="165"/>
      <c r="Y739" s="165"/>
      <c r="Z739" s="165"/>
      <c r="AA739" s="165"/>
      <c r="AB739" s="165"/>
      <c r="AC739" s="165"/>
      <c r="AD739" s="165"/>
    </row>
    <row r="740" spans="16:30">
      <c r="P740" s="165"/>
      <c r="Q740" s="165"/>
      <c r="R740" s="165"/>
      <c r="S740" s="165"/>
      <c r="T740" s="165"/>
      <c r="U740" s="165"/>
      <c r="V740" s="165"/>
      <c r="W740" s="165"/>
      <c r="X740" s="165"/>
      <c r="Y740" s="165"/>
      <c r="Z740" s="165"/>
      <c r="AA740" s="165"/>
      <c r="AB740" s="165"/>
      <c r="AC740" s="165"/>
      <c r="AD740" s="165"/>
    </row>
    <row r="741" spans="16:30">
      <c r="P741" s="165"/>
      <c r="Q741" s="165"/>
      <c r="R741" s="165"/>
      <c r="S741" s="165"/>
      <c r="T741" s="165"/>
      <c r="U741" s="165"/>
      <c r="V741" s="165"/>
      <c r="W741" s="165"/>
      <c r="X741" s="165"/>
      <c r="Y741" s="165"/>
      <c r="Z741" s="165"/>
      <c r="AA741" s="165"/>
      <c r="AB741" s="165"/>
      <c r="AC741" s="165"/>
      <c r="AD741" s="165"/>
    </row>
    <row r="742" spans="16:30">
      <c r="P742" s="165"/>
      <c r="Q742" s="165"/>
      <c r="R742" s="165"/>
      <c r="S742" s="165"/>
      <c r="T742" s="165"/>
      <c r="U742" s="165"/>
      <c r="V742" s="165"/>
      <c r="W742" s="165"/>
      <c r="X742" s="165"/>
      <c r="Y742" s="165"/>
      <c r="Z742" s="165"/>
      <c r="AA742" s="165"/>
      <c r="AB742" s="165"/>
      <c r="AC742" s="165"/>
      <c r="AD742" s="165"/>
    </row>
    <row r="743" spans="16:30">
      <c r="P743" s="165"/>
      <c r="Q743" s="165"/>
      <c r="R743" s="165"/>
      <c r="S743" s="165"/>
      <c r="T743" s="165"/>
      <c r="U743" s="165"/>
      <c r="V743" s="165"/>
      <c r="W743" s="165"/>
      <c r="X743" s="165"/>
      <c r="Y743" s="165"/>
      <c r="Z743" s="165"/>
      <c r="AA743" s="165"/>
      <c r="AB743" s="165"/>
      <c r="AC743" s="165"/>
      <c r="AD743" s="165"/>
    </row>
    <row r="744" spans="16:30">
      <c r="P744" s="165"/>
      <c r="Q744" s="165"/>
      <c r="R744" s="165"/>
      <c r="S744" s="165"/>
      <c r="T744" s="165"/>
      <c r="U744" s="165"/>
      <c r="V744" s="165"/>
      <c r="W744" s="165"/>
      <c r="X744" s="165"/>
      <c r="Y744" s="165"/>
      <c r="Z744" s="165"/>
      <c r="AA744" s="165"/>
      <c r="AB744" s="165"/>
      <c r="AC744" s="165"/>
      <c r="AD744" s="165"/>
    </row>
    <row r="745" spans="16:30">
      <c r="P745" s="165"/>
      <c r="Q745" s="165"/>
      <c r="R745" s="165"/>
      <c r="S745" s="165"/>
      <c r="T745" s="165"/>
      <c r="U745" s="165"/>
      <c r="V745" s="165"/>
      <c r="W745" s="165"/>
      <c r="X745" s="165"/>
      <c r="Y745" s="165"/>
      <c r="Z745" s="165"/>
      <c r="AA745" s="165"/>
      <c r="AB745" s="165"/>
      <c r="AC745" s="165"/>
      <c r="AD745" s="165"/>
    </row>
    <row r="746" spans="16:30">
      <c r="P746" s="165"/>
      <c r="Q746" s="165"/>
      <c r="R746" s="165"/>
      <c r="S746" s="165"/>
      <c r="T746" s="165"/>
      <c r="U746" s="165"/>
      <c r="V746" s="165"/>
      <c r="W746" s="165"/>
      <c r="X746" s="165"/>
      <c r="Y746" s="165"/>
      <c r="Z746" s="165"/>
      <c r="AA746" s="165"/>
      <c r="AB746" s="165"/>
      <c r="AC746" s="165"/>
      <c r="AD746" s="165"/>
    </row>
    <row r="747" spans="16:30">
      <c r="P747" s="165"/>
      <c r="Q747" s="165"/>
      <c r="R747" s="165"/>
      <c r="S747" s="165"/>
      <c r="T747" s="165"/>
      <c r="U747" s="165"/>
      <c r="V747" s="165"/>
      <c r="W747" s="165"/>
      <c r="X747" s="165"/>
      <c r="Y747" s="165"/>
      <c r="Z747" s="165"/>
      <c r="AA747" s="165"/>
      <c r="AB747" s="165"/>
      <c r="AC747" s="165"/>
      <c r="AD747" s="165"/>
    </row>
    <row r="748" spans="16:30">
      <c r="P748" s="165"/>
      <c r="Q748" s="165"/>
      <c r="R748" s="165"/>
      <c r="S748" s="165"/>
      <c r="T748" s="165"/>
      <c r="U748" s="165"/>
      <c r="V748" s="165"/>
      <c r="W748" s="165"/>
      <c r="X748" s="165"/>
      <c r="Y748" s="165"/>
      <c r="Z748" s="165"/>
      <c r="AA748" s="165"/>
      <c r="AB748" s="165"/>
      <c r="AC748" s="165"/>
      <c r="AD748" s="165"/>
    </row>
    <row r="749" spans="16:30">
      <c r="P749" s="165"/>
      <c r="Q749" s="165"/>
      <c r="R749" s="165"/>
      <c r="S749" s="165"/>
      <c r="T749" s="165"/>
      <c r="U749" s="165"/>
      <c r="V749" s="165"/>
      <c r="W749" s="165"/>
      <c r="X749" s="165"/>
      <c r="Y749" s="165"/>
      <c r="Z749" s="165"/>
      <c r="AA749" s="165"/>
      <c r="AB749" s="165"/>
      <c r="AC749" s="165"/>
      <c r="AD749" s="165"/>
    </row>
    <row r="750" spans="16:30">
      <c r="P750" s="165"/>
      <c r="Q750" s="165"/>
      <c r="R750" s="165"/>
      <c r="S750" s="165"/>
      <c r="T750" s="165"/>
      <c r="U750" s="165"/>
      <c r="V750" s="165"/>
      <c r="W750" s="165"/>
      <c r="X750" s="165"/>
      <c r="Y750" s="165"/>
      <c r="Z750" s="165"/>
      <c r="AA750" s="165"/>
      <c r="AB750" s="165"/>
      <c r="AC750" s="165"/>
      <c r="AD750" s="165"/>
    </row>
    <row r="751" spans="16:30">
      <c r="P751" s="165"/>
      <c r="Q751" s="165"/>
      <c r="R751" s="165"/>
      <c r="S751" s="165"/>
      <c r="T751" s="165"/>
      <c r="U751" s="165"/>
      <c r="V751" s="165"/>
      <c r="W751" s="165"/>
      <c r="X751" s="165"/>
      <c r="Y751" s="165"/>
      <c r="Z751" s="165"/>
      <c r="AA751" s="165"/>
      <c r="AB751" s="165"/>
      <c r="AC751" s="165"/>
      <c r="AD751" s="165"/>
    </row>
    <row r="752" spans="16:30">
      <c r="P752" s="165"/>
      <c r="Q752" s="165"/>
      <c r="R752" s="165"/>
      <c r="S752" s="165"/>
      <c r="T752" s="165"/>
      <c r="U752" s="165"/>
      <c r="V752" s="165"/>
      <c r="W752" s="165"/>
      <c r="X752" s="165"/>
      <c r="Y752" s="165"/>
      <c r="Z752" s="165"/>
      <c r="AA752" s="165"/>
      <c r="AB752" s="165"/>
      <c r="AC752" s="165"/>
      <c r="AD752" s="165"/>
    </row>
    <row r="753" spans="16:30">
      <c r="P753" s="165"/>
      <c r="Q753" s="165"/>
      <c r="R753" s="165"/>
      <c r="S753" s="165"/>
      <c r="T753" s="165"/>
      <c r="U753" s="165"/>
      <c r="V753" s="165"/>
      <c r="W753" s="165"/>
      <c r="X753" s="165"/>
      <c r="Y753" s="165"/>
      <c r="Z753" s="165"/>
      <c r="AA753" s="165"/>
      <c r="AB753" s="165"/>
      <c r="AC753" s="165"/>
      <c r="AD753" s="165"/>
    </row>
    <row r="754" spans="16:30">
      <c r="P754" s="165"/>
      <c r="Q754" s="165"/>
      <c r="R754" s="165"/>
      <c r="S754" s="165"/>
      <c r="T754" s="165"/>
      <c r="U754" s="165"/>
      <c r="V754" s="165"/>
      <c r="W754" s="165"/>
      <c r="X754" s="165"/>
      <c r="Y754" s="165"/>
      <c r="Z754" s="165"/>
      <c r="AA754" s="165"/>
      <c r="AB754" s="165"/>
      <c r="AC754" s="165"/>
      <c r="AD754" s="165"/>
    </row>
    <row r="755" spans="16:30">
      <c r="P755" s="165"/>
      <c r="Q755" s="165"/>
      <c r="R755" s="165"/>
      <c r="S755" s="165"/>
      <c r="T755" s="165"/>
      <c r="U755" s="165"/>
      <c r="V755" s="165"/>
      <c r="W755" s="165"/>
      <c r="X755" s="165"/>
      <c r="Y755" s="165"/>
      <c r="Z755" s="165"/>
      <c r="AA755" s="165"/>
      <c r="AB755" s="165"/>
      <c r="AC755" s="165"/>
      <c r="AD755" s="165"/>
    </row>
    <row r="756" spans="16:30">
      <c r="P756" s="165"/>
      <c r="Q756" s="165"/>
      <c r="R756" s="165"/>
      <c r="S756" s="165"/>
      <c r="T756" s="165"/>
      <c r="U756" s="165"/>
      <c r="V756" s="165"/>
      <c r="W756" s="165"/>
      <c r="X756" s="165"/>
      <c r="Y756" s="165"/>
      <c r="Z756" s="165"/>
      <c r="AA756" s="165"/>
      <c r="AB756" s="165"/>
      <c r="AC756" s="165"/>
      <c r="AD756" s="165"/>
    </row>
    <row r="757" spans="16:30">
      <c r="P757" s="165"/>
      <c r="Q757" s="165"/>
      <c r="R757" s="165"/>
      <c r="S757" s="165"/>
      <c r="T757" s="165"/>
      <c r="U757" s="165"/>
      <c r="V757" s="165"/>
      <c r="W757" s="165"/>
      <c r="X757" s="165"/>
      <c r="Y757" s="165"/>
      <c r="Z757" s="165"/>
      <c r="AA757" s="165"/>
      <c r="AB757" s="165"/>
      <c r="AC757" s="165"/>
      <c r="AD757" s="165"/>
    </row>
    <row r="758" spans="16:30">
      <c r="P758" s="165"/>
      <c r="Q758" s="165"/>
      <c r="R758" s="165"/>
      <c r="S758" s="165"/>
      <c r="T758" s="165"/>
      <c r="U758" s="165"/>
      <c r="V758" s="165"/>
      <c r="W758" s="165"/>
      <c r="X758" s="165"/>
      <c r="Y758" s="165"/>
      <c r="Z758" s="165"/>
      <c r="AA758" s="165"/>
      <c r="AB758" s="165"/>
      <c r="AC758" s="165"/>
      <c r="AD758" s="165"/>
    </row>
    <row r="759" spans="16:30">
      <c r="P759" s="165"/>
      <c r="Q759" s="165"/>
      <c r="R759" s="165"/>
      <c r="S759" s="165"/>
      <c r="T759" s="165"/>
      <c r="U759" s="165"/>
      <c r="V759" s="165"/>
      <c r="W759" s="165"/>
      <c r="X759" s="165"/>
      <c r="Y759" s="165"/>
      <c r="Z759" s="165"/>
      <c r="AA759" s="165"/>
      <c r="AB759" s="165"/>
      <c r="AC759" s="165"/>
      <c r="AD759" s="165"/>
    </row>
    <row r="760" spans="16:30">
      <c r="P760" s="165"/>
      <c r="Q760" s="165"/>
      <c r="R760" s="165"/>
      <c r="S760" s="165"/>
      <c r="T760" s="165"/>
      <c r="U760" s="165"/>
      <c r="V760" s="165"/>
      <c r="W760" s="165"/>
      <c r="X760" s="165"/>
      <c r="Y760" s="165"/>
      <c r="Z760" s="165"/>
      <c r="AA760" s="165"/>
      <c r="AB760" s="165"/>
      <c r="AC760" s="165"/>
      <c r="AD760" s="165"/>
    </row>
    <row r="761" spans="16:30">
      <c r="P761" s="165"/>
      <c r="Q761" s="165"/>
      <c r="R761" s="165"/>
      <c r="S761" s="165"/>
      <c r="T761" s="165"/>
      <c r="U761" s="165"/>
      <c r="V761" s="165"/>
      <c r="W761" s="165"/>
      <c r="X761" s="165"/>
      <c r="Y761" s="165"/>
      <c r="Z761" s="165"/>
      <c r="AA761" s="165"/>
      <c r="AB761" s="165"/>
      <c r="AC761" s="165"/>
      <c r="AD761" s="165"/>
    </row>
    <row r="762" spans="16:30">
      <c r="P762" s="165"/>
      <c r="Q762" s="165"/>
      <c r="R762" s="165"/>
      <c r="S762" s="165"/>
      <c r="T762" s="165"/>
      <c r="U762" s="165"/>
      <c r="V762" s="165"/>
      <c r="W762" s="165"/>
      <c r="X762" s="165"/>
      <c r="Y762" s="165"/>
      <c r="Z762" s="165"/>
      <c r="AA762" s="165"/>
      <c r="AB762" s="165"/>
      <c r="AC762" s="165"/>
      <c r="AD762" s="165"/>
    </row>
    <row r="763" spans="16:30">
      <c r="P763" s="165"/>
      <c r="Q763" s="165"/>
      <c r="R763" s="165"/>
      <c r="S763" s="165"/>
      <c r="T763" s="165"/>
      <c r="U763" s="165"/>
      <c r="V763" s="165"/>
      <c r="W763" s="165"/>
      <c r="X763" s="165"/>
      <c r="Y763" s="165"/>
      <c r="Z763" s="165"/>
      <c r="AA763" s="165"/>
      <c r="AB763" s="165"/>
      <c r="AC763" s="165"/>
      <c r="AD763" s="165"/>
    </row>
    <row r="764" spans="16:30">
      <c r="P764" s="165"/>
      <c r="Q764" s="165"/>
      <c r="R764" s="165"/>
      <c r="S764" s="165"/>
      <c r="T764" s="165"/>
      <c r="U764" s="165"/>
      <c r="V764" s="165"/>
      <c r="W764" s="165"/>
      <c r="X764" s="165"/>
      <c r="Y764" s="165"/>
      <c r="Z764" s="165"/>
      <c r="AA764" s="165"/>
      <c r="AB764" s="165"/>
      <c r="AC764" s="165"/>
      <c r="AD764" s="165"/>
    </row>
    <row r="765" spans="16:30">
      <c r="P765" s="165"/>
      <c r="Q765" s="165"/>
      <c r="R765" s="165"/>
      <c r="S765" s="165"/>
      <c r="T765" s="165"/>
      <c r="U765" s="165"/>
      <c r="V765" s="165"/>
      <c r="W765" s="165"/>
      <c r="X765" s="165"/>
      <c r="Y765" s="165"/>
      <c r="Z765" s="165"/>
      <c r="AA765" s="165"/>
      <c r="AB765" s="165"/>
      <c r="AC765" s="165"/>
      <c r="AD765" s="165"/>
    </row>
    <row r="766" spans="16:30">
      <c r="P766" s="165"/>
      <c r="Q766" s="165"/>
      <c r="R766" s="165"/>
      <c r="S766" s="165"/>
      <c r="T766" s="165"/>
      <c r="U766" s="165"/>
      <c r="V766" s="165"/>
      <c r="W766" s="165"/>
      <c r="X766" s="165"/>
      <c r="Y766" s="165"/>
      <c r="Z766" s="165"/>
      <c r="AA766" s="165"/>
      <c r="AB766" s="165"/>
      <c r="AC766" s="165"/>
      <c r="AD766" s="165"/>
    </row>
    <row r="767" spans="16:30">
      <c r="P767" s="165"/>
      <c r="Q767" s="165"/>
      <c r="R767" s="165"/>
      <c r="S767" s="165"/>
      <c r="T767" s="165"/>
      <c r="U767" s="165"/>
      <c r="V767" s="165"/>
      <c r="W767" s="165"/>
      <c r="X767" s="165"/>
      <c r="Y767" s="165"/>
      <c r="Z767" s="165"/>
      <c r="AA767" s="165"/>
      <c r="AB767" s="165"/>
      <c r="AC767" s="165"/>
      <c r="AD767" s="165"/>
    </row>
    <row r="768" spans="16:30">
      <c r="P768" s="165"/>
      <c r="Q768" s="165"/>
      <c r="R768" s="165"/>
      <c r="S768" s="165"/>
      <c r="T768" s="165"/>
      <c r="U768" s="165"/>
      <c r="V768" s="165"/>
      <c r="W768" s="165"/>
      <c r="X768" s="165"/>
      <c r="Y768" s="165"/>
      <c r="Z768" s="165"/>
      <c r="AA768" s="165"/>
      <c r="AB768" s="165"/>
      <c r="AC768" s="165"/>
      <c r="AD768" s="165"/>
    </row>
    <row r="769" spans="16:30">
      <c r="P769" s="165"/>
      <c r="Q769" s="165"/>
      <c r="R769" s="165"/>
      <c r="S769" s="165"/>
      <c r="T769" s="165"/>
      <c r="U769" s="165"/>
      <c r="V769" s="165"/>
      <c r="W769" s="165"/>
      <c r="X769" s="165"/>
      <c r="Y769" s="165"/>
      <c r="Z769" s="165"/>
      <c r="AA769" s="165"/>
      <c r="AB769" s="165"/>
      <c r="AC769" s="165"/>
      <c r="AD769" s="165"/>
    </row>
    <row r="770" spans="16:30">
      <c r="P770" s="165"/>
      <c r="Q770" s="165"/>
      <c r="R770" s="165"/>
      <c r="S770" s="165"/>
      <c r="T770" s="165"/>
      <c r="U770" s="165"/>
      <c r="V770" s="165"/>
      <c r="W770" s="165"/>
      <c r="X770" s="165"/>
      <c r="Y770" s="165"/>
      <c r="Z770" s="165"/>
      <c r="AA770" s="165"/>
      <c r="AB770" s="165"/>
      <c r="AC770" s="165"/>
      <c r="AD770" s="165"/>
    </row>
    <row r="771" spans="16:30">
      <c r="P771" s="165"/>
      <c r="Q771" s="165"/>
      <c r="R771" s="165"/>
      <c r="S771" s="165"/>
      <c r="T771" s="165"/>
      <c r="U771" s="165"/>
      <c r="V771" s="165"/>
      <c r="W771" s="165"/>
      <c r="X771" s="165"/>
      <c r="Y771" s="165"/>
      <c r="Z771" s="165"/>
      <c r="AA771" s="165"/>
      <c r="AB771" s="165"/>
      <c r="AC771" s="165"/>
      <c r="AD771" s="165"/>
    </row>
    <row r="772" spans="16:30">
      <c r="P772" s="165"/>
      <c r="Q772" s="165"/>
      <c r="R772" s="165"/>
      <c r="S772" s="165"/>
      <c r="T772" s="165"/>
      <c r="U772" s="165"/>
      <c r="V772" s="165"/>
      <c r="W772" s="165"/>
      <c r="X772" s="165"/>
      <c r="Y772" s="165"/>
      <c r="Z772" s="165"/>
      <c r="AA772" s="165"/>
      <c r="AB772" s="165"/>
      <c r="AC772" s="165"/>
      <c r="AD772" s="165"/>
    </row>
    <row r="773" spans="16:30">
      <c r="P773" s="165"/>
      <c r="Q773" s="165"/>
      <c r="R773" s="165"/>
      <c r="S773" s="165"/>
      <c r="T773" s="165"/>
      <c r="U773" s="165"/>
      <c r="V773" s="165"/>
      <c r="W773" s="165"/>
      <c r="X773" s="165"/>
      <c r="Y773" s="165"/>
      <c r="Z773" s="165"/>
      <c r="AA773" s="165"/>
      <c r="AB773" s="165"/>
      <c r="AC773" s="165"/>
      <c r="AD773" s="165"/>
    </row>
    <row r="774" spans="16:30">
      <c r="P774" s="165"/>
      <c r="Q774" s="165"/>
      <c r="R774" s="165"/>
      <c r="S774" s="165"/>
      <c r="T774" s="165"/>
      <c r="U774" s="165"/>
      <c r="V774" s="165"/>
      <c r="W774" s="165"/>
      <c r="X774" s="165"/>
      <c r="Y774" s="165"/>
      <c r="Z774" s="165"/>
      <c r="AA774" s="165"/>
      <c r="AB774" s="165"/>
      <c r="AC774" s="165"/>
      <c r="AD774" s="165"/>
    </row>
    <row r="775" spans="16:30">
      <c r="P775" s="165"/>
      <c r="Q775" s="165"/>
      <c r="R775" s="165"/>
      <c r="S775" s="165"/>
      <c r="T775" s="165"/>
      <c r="U775" s="165"/>
      <c r="V775" s="165"/>
      <c r="W775" s="165"/>
      <c r="X775" s="165"/>
      <c r="Y775" s="165"/>
      <c r="Z775" s="165"/>
      <c r="AA775" s="165"/>
      <c r="AB775" s="165"/>
      <c r="AC775" s="165"/>
      <c r="AD775" s="165"/>
    </row>
    <row r="776" spans="16:30">
      <c r="P776" s="165"/>
      <c r="Q776" s="165"/>
      <c r="R776" s="165"/>
      <c r="S776" s="165"/>
      <c r="T776" s="165"/>
      <c r="U776" s="165"/>
      <c r="V776" s="165"/>
      <c r="W776" s="165"/>
      <c r="X776" s="165"/>
      <c r="Y776" s="165"/>
      <c r="Z776" s="165"/>
      <c r="AA776" s="165"/>
      <c r="AB776" s="165"/>
      <c r="AC776" s="165"/>
      <c r="AD776" s="165"/>
    </row>
    <row r="777" spans="16:30">
      <c r="P777" s="165"/>
      <c r="Q777" s="165"/>
      <c r="R777" s="165"/>
      <c r="S777" s="165"/>
      <c r="T777" s="165"/>
      <c r="U777" s="165"/>
      <c r="V777" s="165"/>
      <c r="W777" s="165"/>
      <c r="X777" s="165"/>
      <c r="Y777" s="165"/>
      <c r="Z777" s="165"/>
      <c r="AA777" s="165"/>
      <c r="AB777" s="165"/>
      <c r="AC777" s="165"/>
      <c r="AD777" s="165"/>
    </row>
    <row r="778" spans="16:30">
      <c r="P778" s="165"/>
      <c r="Q778" s="165"/>
      <c r="R778" s="165"/>
      <c r="S778" s="165"/>
      <c r="T778" s="165"/>
      <c r="U778" s="165"/>
      <c r="V778" s="165"/>
      <c r="W778" s="165"/>
      <c r="X778" s="165"/>
      <c r="Y778" s="165"/>
      <c r="Z778" s="165"/>
      <c r="AA778" s="165"/>
      <c r="AB778" s="165"/>
      <c r="AC778" s="165"/>
      <c r="AD778" s="165"/>
    </row>
    <row r="779" spans="16:30">
      <c r="P779" s="165"/>
      <c r="Q779" s="165"/>
      <c r="R779" s="165"/>
      <c r="S779" s="165"/>
      <c r="T779" s="165"/>
      <c r="U779" s="165"/>
      <c r="V779" s="165"/>
      <c r="W779" s="165"/>
      <c r="X779" s="165"/>
      <c r="Y779" s="165"/>
      <c r="Z779" s="165"/>
      <c r="AA779" s="165"/>
      <c r="AB779" s="165"/>
      <c r="AC779" s="165"/>
      <c r="AD779" s="165"/>
    </row>
    <row r="780" spans="16:30">
      <c r="P780" s="165"/>
      <c r="Q780" s="165"/>
      <c r="R780" s="165"/>
      <c r="S780" s="165"/>
      <c r="T780" s="165"/>
      <c r="U780" s="165"/>
      <c r="V780" s="165"/>
      <c r="W780" s="165"/>
      <c r="X780" s="165"/>
      <c r="Y780" s="165"/>
      <c r="Z780" s="165"/>
      <c r="AA780" s="165"/>
      <c r="AB780" s="165"/>
      <c r="AC780" s="165"/>
      <c r="AD780" s="165"/>
    </row>
    <row r="781" spans="16:30">
      <c r="P781" s="165"/>
      <c r="Q781" s="165"/>
      <c r="R781" s="165"/>
      <c r="S781" s="165"/>
      <c r="T781" s="165"/>
      <c r="U781" s="165"/>
      <c r="V781" s="165"/>
      <c r="W781" s="165"/>
      <c r="X781" s="165"/>
      <c r="Y781" s="165"/>
      <c r="Z781" s="165"/>
      <c r="AA781" s="165"/>
      <c r="AB781" s="165"/>
      <c r="AC781" s="165"/>
      <c r="AD781" s="165"/>
    </row>
    <row r="782" spans="16:30">
      <c r="P782" s="165"/>
      <c r="Q782" s="165"/>
      <c r="R782" s="165"/>
      <c r="S782" s="165"/>
      <c r="T782" s="165"/>
      <c r="U782" s="165"/>
      <c r="V782" s="165"/>
      <c r="W782" s="165"/>
      <c r="X782" s="165"/>
      <c r="Y782" s="165"/>
      <c r="Z782" s="165"/>
      <c r="AA782" s="165"/>
      <c r="AB782" s="165"/>
      <c r="AC782" s="165"/>
      <c r="AD782" s="165"/>
    </row>
    <row r="783" spans="16:30">
      <c r="P783" s="165"/>
      <c r="Q783" s="165"/>
      <c r="R783" s="165"/>
      <c r="S783" s="165"/>
      <c r="T783" s="165"/>
      <c r="U783" s="165"/>
      <c r="V783" s="165"/>
      <c r="W783" s="165"/>
      <c r="X783" s="165"/>
      <c r="Y783" s="165"/>
      <c r="Z783" s="165"/>
      <c r="AA783" s="165"/>
      <c r="AB783" s="165"/>
      <c r="AC783" s="165"/>
      <c r="AD783" s="165"/>
    </row>
    <row r="784" spans="16:30">
      <c r="P784" s="165"/>
      <c r="Q784" s="165"/>
      <c r="R784" s="165"/>
      <c r="S784" s="165"/>
      <c r="T784" s="165"/>
      <c r="U784" s="165"/>
      <c r="V784" s="165"/>
      <c r="W784" s="165"/>
      <c r="X784" s="165"/>
      <c r="Y784" s="165"/>
      <c r="Z784" s="165"/>
      <c r="AA784" s="165"/>
      <c r="AB784" s="165"/>
      <c r="AC784" s="165"/>
      <c r="AD784" s="165"/>
    </row>
    <row r="785" spans="16:30">
      <c r="P785" s="165"/>
      <c r="Q785" s="165"/>
      <c r="R785" s="165"/>
      <c r="S785" s="165"/>
      <c r="T785" s="165"/>
      <c r="U785" s="165"/>
      <c r="V785" s="165"/>
      <c r="W785" s="165"/>
      <c r="X785" s="165"/>
      <c r="Y785" s="165"/>
      <c r="Z785" s="165"/>
      <c r="AA785" s="165"/>
      <c r="AB785" s="165"/>
      <c r="AC785" s="165"/>
      <c r="AD785" s="165"/>
    </row>
    <row r="786" spans="16:30">
      <c r="P786" s="165"/>
      <c r="Q786" s="165"/>
      <c r="R786" s="165"/>
      <c r="S786" s="165"/>
      <c r="T786" s="165"/>
      <c r="U786" s="165"/>
      <c r="V786" s="165"/>
      <c r="W786" s="165"/>
      <c r="X786" s="165"/>
      <c r="Y786" s="165"/>
      <c r="Z786" s="165"/>
      <c r="AA786" s="165"/>
      <c r="AB786" s="165"/>
      <c r="AC786" s="165"/>
      <c r="AD786" s="165"/>
    </row>
    <row r="787" spans="16:30">
      <c r="P787" s="165"/>
      <c r="Q787" s="165"/>
      <c r="R787" s="165"/>
      <c r="S787" s="165"/>
      <c r="T787" s="165"/>
      <c r="U787" s="165"/>
      <c r="V787" s="165"/>
      <c r="W787" s="165"/>
      <c r="X787" s="165"/>
      <c r="Y787" s="165"/>
      <c r="Z787" s="165"/>
      <c r="AA787" s="165"/>
      <c r="AB787" s="165"/>
      <c r="AC787" s="165"/>
      <c r="AD787" s="165"/>
    </row>
    <row r="788" spans="16:30">
      <c r="P788" s="165"/>
      <c r="Q788" s="165"/>
      <c r="R788" s="165"/>
      <c r="S788" s="165"/>
      <c r="T788" s="165"/>
      <c r="U788" s="165"/>
      <c r="V788" s="165"/>
      <c r="W788" s="165"/>
      <c r="X788" s="165"/>
      <c r="Y788" s="165"/>
      <c r="Z788" s="165"/>
      <c r="AA788" s="165"/>
      <c r="AB788" s="165"/>
      <c r="AC788" s="165"/>
      <c r="AD788" s="165"/>
    </row>
    <row r="789" spans="16:30">
      <c r="P789" s="165"/>
      <c r="Q789" s="165"/>
      <c r="R789" s="165"/>
      <c r="S789" s="165"/>
      <c r="T789" s="165"/>
      <c r="U789" s="165"/>
      <c r="V789" s="165"/>
      <c r="W789" s="165"/>
      <c r="X789" s="165"/>
      <c r="Y789" s="165"/>
      <c r="Z789" s="165"/>
      <c r="AA789" s="165"/>
      <c r="AB789" s="165"/>
      <c r="AC789" s="165"/>
      <c r="AD789" s="165"/>
    </row>
    <row r="790" spans="16:30">
      <c r="P790" s="165"/>
      <c r="Q790" s="165"/>
      <c r="R790" s="165"/>
      <c r="S790" s="165"/>
      <c r="T790" s="165"/>
      <c r="U790" s="165"/>
      <c r="V790" s="165"/>
      <c r="W790" s="165"/>
      <c r="X790" s="165"/>
      <c r="Y790" s="165"/>
      <c r="Z790" s="165"/>
      <c r="AA790" s="165"/>
      <c r="AB790" s="165"/>
      <c r="AC790" s="165"/>
      <c r="AD790" s="165"/>
    </row>
    <row r="791" spans="16:30">
      <c r="P791" s="165"/>
      <c r="Q791" s="165"/>
      <c r="R791" s="165"/>
      <c r="S791" s="165"/>
      <c r="T791" s="165"/>
      <c r="U791" s="165"/>
      <c r="V791" s="165"/>
      <c r="W791" s="165"/>
      <c r="X791" s="165"/>
      <c r="Y791" s="165"/>
      <c r="Z791" s="165"/>
      <c r="AA791" s="165"/>
      <c r="AB791" s="165"/>
      <c r="AC791" s="165"/>
      <c r="AD791" s="165"/>
    </row>
    <row r="792" spans="16:30">
      <c r="P792" s="165"/>
      <c r="Q792" s="165"/>
      <c r="R792" s="165"/>
      <c r="S792" s="165"/>
      <c r="T792" s="165"/>
      <c r="U792" s="165"/>
      <c r="V792" s="165"/>
      <c r="W792" s="165"/>
      <c r="X792" s="165"/>
      <c r="Y792" s="165"/>
      <c r="Z792" s="165"/>
      <c r="AA792" s="165"/>
      <c r="AB792" s="165"/>
      <c r="AC792" s="165"/>
      <c r="AD792" s="165"/>
    </row>
    <row r="793" spans="16:30">
      <c r="P793" s="165"/>
      <c r="Q793" s="165"/>
      <c r="R793" s="165"/>
      <c r="S793" s="165"/>
      <c r="T793" s="165"/>
      <c r="U793" s="165"/>
      <c r="V793" s="165"/>
      <c r="W793" s="165"/>
      <c r="X793" s="165"/>
      <c r="Y793" s="165"/>
      <c r="Z793" s="165"/>
      <c r="AA793" s="165"/>
      <c r="AB793" s="165"/>
      <c r="AC793" s="165"/>
      <c r="AD793" s="165"/>
    </row>
    <row r="794" spans="16:30">
      <c r="P794" s="165"/>
      <c r="Q794" s="165"/>
      <c r="R794" s="165"/>
      <c r="S794" s="165"/>
      <c r="T794" s="165"/>
      <c r="U794" s="165"/>
      <c r="V794" s="165"/>
      <c r="W794" s="165"/>
      <c r="X794" s="165"/>
      <c r="Y794" s="165"/>
      <c r="Z794" s="165"/>
      <c r="AA794" s="165"/>
      <c r="AB794" s="165"/>
      <c r="AC794" s="165"/>
      <c r="AD794" s="165"/>
    </row>
    <row r="795" spans="16:30">
      <c r="P795" s="165"/>
      <c r="Q795" s="165"/>
      <c r="R795" s="165"/>
      <c r="S795" s="165"/>
      <c r="T795" s="165"/>
      <c r="U795" s="165"/>
      <c r="V795" s="165"/>
      <c r="W795" s="165"/>
      <c r="X795" s="165"/>
      <c r="Y795" s="165"/>
      <c r="Z795" s="165"/>
      <c r="AA795" s="165"/>
      <c r="AB795" s="165"/>
      <c r="AC795" s="165"/>
      <c r="AD795" s="165"/>
    </row>
    <row r="796" spans="16:30">
      <c r="P796" s="165"/>
      <c r="Q796" s="165"/>
      <c r="R796" s="165"/>
      <c r="S796" s="165"/>
      <c r="T796" s="165"/>
      <c r="U796" s="165"/>
      <c r="V796" s="165"/>
      <c r="W796" s="165"/>
      <c r="X796" s="165"/>
      <c r="Y796" s="165"/>
      <c r="Z796" s="165"/>
      <c r="AA796" s="165"/>
      <c r="AB796" s="165"/>
      <c r="AC796" s="165"/>
      <c r="AD796" s="165"/>
    </row>
    <row r="797" spans="16:30">
      <c r="P797" s="165"/>
      <c r="Q797" s="165"/>
      <c r="R797" s="165"/>
      <c r="S797" s="165"/>
      <c r="T797" s="165"/>
      <c r="U797" s="165"/>
      <c r="V797" s="165"/>
      <c r="W797" s="165"/>
      <c r="X797" s="165"/>
      <c r="Y797" s="165"/>
      <c r="Z797" s="165"/>
      <c r="AA797" s="165"/>
      <c r="AB797" s="165"/>
      <c r="AC797" s="165"/>
      <c r="AD797" s="165"/>
    </row>
    <row r="798" spans="16:30">
      <c r="P798" s="165"/>
      <c r="Q798" s="165"/>
      <c r="R798" s="165"/>
      <c r="S798" s="165"/>
      <c r="T798" s="165"/>
      <c r="U798" s="165"/>
      <c r="V798" s="165"/>
      <c r="W798" s="165"/>
      <c r="X798" s="165"/>
      <c r="Y798" s="165"/>
      <c r="Z798" s="165"/>
      <c r="AA798" s="165"/>
      <c r="AB798" s="165"/>
      <c r="AC798" s="165"/>
      <c r="AD798" s="165"/>
    </row>
    <row r="799" spans="16:30">
      <c r="P799" s="165"/>
      <c r="Q799" s="165"/>
      <c r="R799" s="165"/>
      <c r="S799" s="165"/>
      <c r="T799" s="165"/>
      <c r="U799" s="165"/>
      <c r="V799" s="165"/>
      <c r="W799" s="165"/>
      <c r="X799" s="165"/>
      <c r="Y799" s="165"/>
      <c r="Z799" s="165"/>
      <c r="AA799" s="165"/>
      <c r="AB799" s="165"/>
      <c r="AC799" s="165"/>
      <c r="AD799" s="165"/>
    </row>
    <row r="800" spans="16:30">
      <c r="P800" s="165"/>
      <c r="Q800" s="165"/>
      <c r="R800" s="165"/>
      <c r="S800" s="165"/>
      <c r="T800" s="165"/>
      <c r="U800" s="165"/>
      <c r="V800" s="165"/>
      <c r="W800" s="165"/>
      <c r="X800" s="165"/>
      <c r="Y800" s="165"/>
      <c r="Z800" s="165"/>
      <c r="AA800" s="165"/>
      <c r="AB800" s="165"/>
      <c r="AC800" s="165"/>
      <c r="AD800" s="165"/>
    </row>
    <row r="801" spans="16:30">
      <c r="P801" s="165"/>
      <c r="Q801" s="165"/>
      <c r="R801" s="165"/>
      <c r="S801" s="165"/>
      <c r="T801" s="165"/>
      <c r="U801" s="165"/>
      <c r="V801" s="165"/>
      <c r="W801" s="165"/>
      <c r="X801" s="165"/>
      <c r="Y801" s="165"/>
      <c r="Z801" s="165"/>
      <c r="AA801" s="165"/>
      <c r="AB801" s="165"/>
      <c r="AC801" s="165"/>
      <c r="AD801" s="165"/>
    </row>
    <row r="802" spans="16:30">
      <c r="P802" s="165"/>
      <c r="Q802" s="165"/>
      <c r="R802" s="165"/>
      <c r="S802" s="165"/>
      <c r="T802" s="165"/>
      <c r="U802" s="165"/>
      <c r="V802" s="165"/>
      <c r="W802" s="165"/>
      <c r="X802" s="165"/>
      <c r="Y802" s="165"/>
      <c r="Z802" s="165"/>
      <c r="AA802" s="165"/>
      <c r="AB802" s="165"/>
      <c r="AC802" s="165"/>
      <c r="AD802" s="165"/>
    </row>
    <row r="803" spans="16:30">
      <c r="P803" s="165"/>
      <c r="Q803" s="165"/>
      <c r="R803" s="165"/>
      <c r="S803" s="165"/>
      <c r="T803" s="165"/>
      <c r="U803" s="165"/>
      <c r="V803" s="165"/>
      <c r="W803" s="165"/>
      <c r="X803" s="165"/>
      <c r="Y803" s="165"/>
      <c r="Z803" s="165"/>
      <c r="AA803" s="165"/>
      <c r="AB803" s="165"/>
      <c r="AC803" s="165"/>
      <c r="AD803" s="165"/>
    </row>
    <row r="804" spans="16:30">
      <c r="P804" s="165"/>
      <c r="Q804" s="165"/>
      <c r="R804" s="165"/>
      <c r="S804" s="165"/>
      <c r="T804" s="165"/>
      <c r="U804" s="165"/>
      <c r="V804" s="165"/>
      <c r="W804" s="165"/>
      <c r="X804" s="165"/>
      <c r="Y804" s="165"/>
      <c r="Z804" s="165"/>
      <c r="AA804" s="165"/>
      <c r="AB804" s="165"/>
      <c r="AC804" s="165"/>
      <c r="AD804" s="165"/>
    </row>
    <row r="805" spans="16:30">
      <c r="P805" s="165"/>
      <c r="Q805" s="165"/>
      <c r="R805" s="165"/>
      <c r="S805" s="165"/>
      <c r="T805" s="165"/>
      <c r="U805" s="165"/>
      <c r="V805" s="165"/>
      <c r="W805" s="165"/>
      <c r="X805" s="165"/>
      <c r="Y805" s="165"/>
      <c r="Z805" s="165"/>
      <c r="AA805" s="165"/>
      <c r="AB805" s="165"/>
      <c r="AC805" s="165"/>
      <c r="AD805" s="165"/>
    </row>
    <row r="806" spans="16:30">
      <c r="P806" s="165"/>
      <c r="Q806" s="165"/>
      <c r="R806" s="165"/>
      <c r="S806" s="165"/>
      <c r="T806" s="165"/>
      <c r="U806" s="165"/>
      <c r="V806" s="165"/>
      <c r="W806" s="165"/>
      <c r="X806" s="165"/>
      <c r="Y806" s="165"/>
      <c r="Z806" s="165"/>
      <c r="AA806" s="165"/>
      <c r="AB806" s="165"/>
      <c r="AC806" s="165"/>
      <c r="AD806" s="165"/>
    </row>
    <row r="807" spans="16:30">
      <c r="P807" s="165"/>
      <c r="Q807" s="165"/>
      <c r="R807" s="165"/>
      <c r="S807" s="165"/>
      <c r="T807" s="165"/>
      <c r="U807" s="165"/>
      <c r="V807" s="165"/>
      <c r="W807" s="165"/>
      <c r="X807" s="165"/>
      <c r="Y807" s="165"/>
      <c r="Z807" s="165"/>
      <c r="AA807" s="165"/>
      <c r="AB807" s="165"/>
      <c r="AC807" s="165"/>
      <c r="AD807" s="165"/>
    </row>
    <row r="808" spans="16:30">
      <c r="P808" s="165"/>
      <c r="Q808" s="165"/>
      <c r="R808" s="165"/>
      <c r="S808" s="165"/>
      <c r="T808" s="165"/>
      <c r="U808" s="165"/>
      <c r="V808" s="165"/>
      <c r="W808" s="165"/>
      <c r="X808" s="165"/>
      <c r="Y808" s="165"/>
      <c r="Z808" s="165"/>
      <c r="AA808" s="165"/>
      <c r="AB808" s="165"/>
      <c r="AC808" s="165"/>
      <c r="AD808" s="165"/>
    </row>
    <row r="809" spans="16:30">
      <c r="P809" s="165"/>
      <c r="Q809" s="165"/>
      <c r="R809" s="165"/>
      <c r="S809" s="165"/>
      <c r="T809" s="165"/>
      <c r="U809" s="165"/>
      <c r="V809" s="165"/>
      <c r="W809" s="165"/>
      <c r="X809" s="165"/>
      <c r="Y809" s="165"/>
      <c r="Z809" s="165"/>
      <c r="AA809" s="165"/>
      <c r="AB809" s="165"/>
      <c r="AC809" s="165"/>
      <c r="AD809" s="165"/>
    </row>
    <row r="810" spans="16:30">
      <c r="P810" s="165"/>
      <c r="Q810" s="165"/>
      <c r="R810" s="165"/>
      <c r="S810" s="165"/>
      <c r="T810" s="165"/>
      <c r="U810" s="165"/>
      <c r="V810" s="165"/>
      <c r="W810" s="165"/>
      <c r="X810" s="165"/>
      <c r="Y810" s="165"/>
      <c r="Z810" s="165"/>
      <c r="AA810" s="165"/>
      <c r="AB810" s="165"/>
      <c r="AC810" s="165"/>
      <c r="AD810" s="165"/>
    </row>
    <row r="811" spans="16:30">
      <c r="P811" s="165"/>
      <c r="Q811" s="165"/>
      <c r="R811" s="165"/>
      <c r="S811" s="165"/>
      <c r="T811" s="165"/>
      <c r="U811" s="165"/>
      <c r="V811" s="165"/>
      <c r="W811" s="165"/>
      <c r="X811" s="165"/>
      <c r="Y811" s="165"/>
      <c r="Z811" s="165"/>
      <c r="AA811" s="165"/>
      <c r="AB811" s="165"/>
      <c r="AC811" s="165"/>
      <c r="AD811" s="165"/>
    </row>
    <row r="812" spans="16:30">
      <c r="P812" s="165"/>
      <c r="Q812" s="165"/>
      <c r="R812" s="165"/>
      <c r="S812" s="165"/>
      <c r="T812" s="165"/>
      <c r="U812" s="165"/>
      <c r="V812" s="165"/>
      <c r="W812" s="165"/>
      <c r="X812" s="165"/>
      <c r="Y812" s="165"/>
      <c r="Z812" s="165"/>
      <c r="AA812" s="165"/>
      <c r="AB812" s="165"/>
      <c r="AC812" s="165"/>
      <c r="AD812" s="165"/>
    </row>
    <row r="813" spans="16:30">
      <c r="P813" s="165"/>
      <c r="Q813" s="165"/>
      <c r="R813" s="165"/>
      <c r="S813" s="165"/>
      <c r="T813" s="165"/>
      <c r="U813" s="165"/>
      <c r="V813" s="165"/>
      <c r="W813" s="165"/>
      <c r="X813" s="165"/>
      <c r="Y813" s="165"/>
      <c r="Z813" s="165"/>
      <c r="AA813" s="165"/>
      <c r="AB813" s="165"/>
      <c r="AC813" s="165"/>
      <c r="AD813" s="165"/>
    </row>
    <row r="814" spans="16:30">
      <c r="P814" s="165"/>
      <c r="Q814" s="165"/>
      <c r="R814" s="165"/>
      <c r="S814" s="165"/>
      <c r="T814" s="165"/>
      <c r="U814" s="165"/>
      <c r="V814" s="165"/>
      <c r="W814" s="165"/>
      <c r="X814" s="165"/>
      <c r="Y814" s="165"/>
      <c r="Z814" s="165"/>
      <c r="AA814" s="165"/>
      <c r="AB814" s="165"/>
      <c r="AC814" s="165"/>
      <c r="AD814" s="165"/>
    </row>
    <row r="815" spans="16:30">
      <c r="P815" s="165"/>
      <c r="Q815" s="165"/>
      <c r="R815" s="165"/>
      <c r="S815" s="165"/>
      <c r="T815" s="165"/>
      <c r="U815" s="165"/>
      <c r="V815" s="165"/>
      <c r="W815" s="165"/>
      <c r="X815" s="165"/>
      <c r="Y815" s="165"/>
      <c r="Z815" s="165"/>
      <c r="AA815" s="165"/>
      <c r="AB815" s="165"/>
      <c r="AC815" s="165"/>
      <c r="AD815" s="165"/>
    </row>
    <row r="816" spans="16:30">
      <c r="P816" s="165"/>
      <c r="Q816" s="165"/>
      <c r="R816" s="165"/>
      <c r="S816" s="165"/>
      <c r="T816" s="165"/>
      <c r="U816" s="165"/>
      <c r="V816" s="165"/>
      <c r="W816" s="165"/>
      <c r="X816" s="165"/>
      <c r="Y816" s="165"/>
      <c r="Z816" s="165"/>
      <c r="AA816" s="165"/>
      <c r="AB816" s="165"/>
      <c r="AC816" s="165"/>
      <c r="AD816" s="165"/>
    </row>
    <row r="817" spans="16:30">
      <c r="P817" s="165"/>
      <c r="Q817" s="165"/>
      <c r="R817" s="165"/>
      <c r="S817" s="165"/>
      <c r="T817" s="165"/>
      <c r="U817" s="165"/>
      <c r="V817" s="165"/>
      <c r="W817" s="165"/>
      <c r="X817" s="165"/>
      <c r="Y817" s="165"/>
      <c r="Z817" s="165"/>
      <c r="AA817" s="165"/>
      <c r="AB817" s="165"/>
      <c r="AC817" s="165"/>
      <c r="AD817" s="165"/>
    </row>
    <row r="818" spans="16:30">
      <c r="P818" s="165"/>
      <c r="Q818" s="165"/>
      <c r="R818" s="165"/>
      <c r="S818" s="165"/>
      <c r="T818" s="165"/>
      <c r="U818" s="165"/>
      <c r="V818" s="165"/>
      <c r="W818" s="165"/>
      <c r="X818" s="165"/>
      <c r="Y818" s="165"/>
      <c r="Z818" s="165"/>
      <c r="AA818" s="165"/>
      <c r="AB818" s="165"/>
      <c r="AC818" s="165"/>
      <c r="AD818" s="165"/>
    </row>
    <row r="819" spans="16:30">
      <c r="P819" s="165"/>
      <c r="Q819" s="165"/>
      <c r="R819" s="165"/>
      <c r="S819" s="165"/>
      <c r="T819" s="165"/>
      <c r="U819" s="165"/>
      <c r="V819" s="165"/>
      <c r="W819" s="165"/>
      <c r="X819" s="165"/>
      <c r="Y819" s="165"/>
      <c r="Z819" s="165"/>
      <c r="AA819" s="165"/>
      <c r="AB819" s="165"/>
      <c r="AC819" s="165"/>
      <c r="AD819" s="165"/>
    </row>
    <row r="820" spans="16:30">
      <c r="P820" s="165"/>
      <c r="Q820" s="165"/>
      <c r="R820" s="165"/>
      <c r="S820" s="165"/>
      <c r="T820" s="165"/>
      <c r="U820" s="165"/>
      <c r="V820" s="165"/>
      <c r="W820" s="165"/>
      <c r="X820" s="165"/>
      <c r="Y820" s="165"/>
      <c r="Z820" s="165"/>
      <c r="AA820" s="165"/>
      <c r="AB820" s="165"/>
      <c r="AC820" s="165"/>
      <c r="AD820" s="165"/>
    </row>
    <row r="821" spans="16:30">
      <c r="P821" s="165"/>
      <c r="Q821" s="165"/>
      <c r="R821" s="165"/>
      <c r="S821" s="165"/>
      <c r="T821" s="165"/>
      <c r="U821" s="165"/>
      <c r="V821" s="165"/>
      <c r="W821" s="165"/>
      <c r="X821" s="165"/>
      <c r="Y821" s="165"/>
      <c r="Z821" s="165"/>
      <c r="AA821" s="165"/>
      <c r="AB821" s="165"/>
      <c r="AC821" s="165"/>
      <c r="AD821" s="165"/>
    </row>
    <row r="822" spans="16:30">
      <c r="P822" s="165"/>
      <c r="Q822" s="165"/>
      <c r="R822" s="165"/>
      <c r="S822" s="165"/>
      <c r="T822" s="165"/>
      <c r="U822" s="165"/>
      <c r="V822" s="165"/>
      <c r="W822" s="165"/>
      <c r="X822" s="165"/>
      <c r="Y822" s="165"/>
      <c r="Z822" s="165"/>
      <c r="AA822" s="165"/>
      <c r="AB822" s="165"/>
      <c r="AC822" s="165"/>
      <c r="AD822" s="165"/>
    </row>
    <row r="823" spans="16:30">
      <c r="P823" s="165"/>
      <c r="Q823" s="165"/>
      <c r="R823" s="165"/>
      <c r="S823" s="165"/>
      <c r="T823" s="165"/>
      <c r="U823" s="165"/>
      <c r="V823" s="165"/>
      <c r="W823" s="165"/>
      <c r="X823" s="165"/>
      <c r="Y823" s="165"/>
      <c r="Z823" s="165"/>
      <c r="AA823" s="165"/>
      <c r="AB823" s="165"/>
      <c r="AC823" s="165"/>
      <c r="AD823" s="165"/>
    </row>
    <row r="824" spans="16:30">
      <c r="P824" s="165"/>
      <c r="Q824" s="165"/>
      <c r="R824" s="165"/>
      <c r="S824" s="165"/>
      <c r="T824" s="165"/>
      <c r="U824" s="165"/>
      <c r="V824" s="165"/>
      <c r="W824" s="165"/>
      <c r="X824" s="165"/>
      <c r="Y824" s="165"/>
      <c r="Z824" s="165"/>
      <c r="AA824" s="165"/>
      <c r="AB824" s="165"/>
      <c r="AC824" s="165"/>
      <c r="AD824" s="165"/>
    </row>
    <row r="825" spans="16:30">
      <c r="P825" s="165"/>
      <c r="Q825" s="165"/>
      <c r="R825" s="165"/>
      <c r="S825" s="165"/>
      <c r="T825" s="165"/>
      <c r="U825" s="165"/>
      <c r="V825" s="165"/>
      <c r="W825" s="165"/>
      <c r="X825" s="165"/>
      <c r="Y825" s="165"/>
      <c r="Z825" s="165"/>
      <c r="AA825" s="165"/>
      <c r="AB825" s="165"/>
      <c r="AC825" s="165"/>
      <c r="AD825" s="165"/>
    </row>
    <row r="826" spans="16:30">
      <c r="P826" s="165"/>
      <c r="Q826" s="165"/>
      <c r="R826" s="165"/>
      <c r="S826" s="165"/>
      <c r="T826" s="165"/>
      <c r="U826" s="165"/>
      <c r="V826" s="165"/>
      <c r="W826" s="165"/>
      <c r="X826" s="165"/>
      <c r="Y826" s="165"/>
      <c r="Z826" s="165"/>
      <c r="AA826" s="165"/>
      <c r="AB826" s="165"/>
      <c r="AC826" s="165"/>
      <c r="AD826" s="165"/>
    </row>
    <row r="827" spans="16:30">
      <c r="P827" s="165"/>
      <c r="Q827" s="165"/>
      <c r="R827" s="165"/>
      <c r="S827" s="165"/>
      <c r="T827" s="165"/>
      <c r="U827" s="165"/>
      <c r="V827" s="165"/>
      <c r="W827" s="165"/>
      <c r="X827" s="165"/>
      <c r="Y827" s="165"/>
      <c r="Z827" s="165"/>
      <c r="AA827" s="165"/>
      <c r="AB827" s="165"/>
      <c r="AC827" s="165"/>
      <c r="AD827" s="165"/>
    </row>
    <row r="828" spans="16:30">
      <c r="P828" s="165"/>
      <c r="Q828" s="165"/>
      <c r="R828" s="165"/>
      <c r="S828" s="165"/>
      <c r="T828" s="165"/>
      <c r="U828" s="165"/>
      <c r="V828" s="165"/>
      <c r="W828" s="165"/>
      <c r="X828" s="165"/>
      <c r="Y828" s="165"/>
      <c r="Z828" s="165"/>
      <c r="AA828" s="165"/>
      <c r="AB828" s="165"/>
      <c r="AC828" s="165"/>
      <c r="AD828" s="165"/>
    </row>
    <row r="829" spans="16:30">
      <c r="P829" s="165"/>
      <c r="Q829" s="165"/>
      <c r="R829" s="165"/>
      <c r="S829" s="165"/>
      <c r="T829" s="165"/>
      <c r="U829" s="165"/>
      <c r="V829" s="165"/>
      <c r="W829" s="165"/>
      <c r="X829" s="165"/>
      <c r="Y829" s="165"/>
      <c r="Z829" s="165"/>
      <c r="AA829" s="165"/>
      <c r="AB829" s="165"/>
      <c r="AC829" s="165"/>
      <c r="AD829" s="165"/>
    </row>
    <row r="830" spans="16:30">
      <c r="P830" s="165"/>
      <c r="Q830" s="165"/>
      <c r="R830" s="165"/>
      <c r="S830" s="165"/>
      <c r="T830" s="165"/>
      <c r="U830" s="165"/>
      <c r="V830" s="165"/>
      <c r="W830" s="165"/>
      <c r="X830" s="165"/>
      <c r="Y830" s="165"/>
      <c r="Z830" s="165"/>
      <c r="AA830" s="165"/>
      <c r="AB830" s="165"/>
      <c r="AC830" s="165"/>
      <c r="AD830" s="165"/>
    </row>
    <row r="831" spans="16:30">
      <c r="P831" s="165"/>
      <c r="Q831" s="165"/>
      <c r="R831" s="165"/>
      <c r="S831" s="165"/>
      <c r="T831" s="165"/>
      <c r="U831" s="165"/>
      <c r="V831" s="165"/>
      <c r="W831" s="165"/>
      <c r="X831" s="165"/>
      <c r="Y831" s="165"/>
      <c r="Z831" s="165"/>
      <c r="AA831" s="165"/>
      <c r="AB831" s="165"/>
      <c r="AC831" s="165"/>
      <c r="AD831" s="165"/>
    </row>
    <row r="832" spans="16:30">
      <c r="P832" s="165"/>
      <c r="Q832" s="165"/>
      <c r="R832" s="165"/>
      <c r="S832" s="165"/>
      <c r="T832" s="165"/>
      <c r="U832" s="165"/>
      <c r="V832" s="165"/>
      <c r="W832" s="165"/>
      <c r="X832" s="165"/>
      <c r="Y832" s="165"/>
      <c r="Z832" s="165"/>
      <c r="AA832" s="165"/>
      <c r="AB832" s="165"/>
      <c r="AC832" s="165"/>
      <c r="AD832" s="165"/>
    </row>
    <row r="833" spans="16:30">
      <c r="P833" s="165"/>
      <c r="Q833" s="165"/>
      <c r="R833" s="165"/>
      <c r="S833" s="165"/>
      <c r="T833" s="165"/>
      <c r="U833" s="165"/>
      <c r="V833" s="165"/>
      <c r="W833" s="165"/>
      <c r="X833" s="165"/>
      <c r="Y833" s="165"/>
      <c r="Z833" s="165"/>
      <c r="AA833" s="165"/>
      <c r="AB833" s="165"/>
      <c r="AC833" s="165"/>
      <c r="AD833" s="165"/>
    </row>
    <row r="834" spans="16:30">
      <c r="P834" s="165"/>
      <c r="Q834" s="165"/>
      <c r="R834" s="165"/>
      <c r="S834" s="165"/>
      <c r="T834" s="165"/>
      <c r="U834" s="165"/>
      <c r="V834" s="165"/>
      <c r="W834" s="165"/>
      <c r="X834" s="165"/>
      <c r="Y834" s="165"/>
      <c r="Z834" s="165"/>
      <c r="AA834" s="165"/>
      <c r="AB834" s="165"/>
      <c r="AC834" s="165"/>
      <c r="AD834" s="165"/>
    </row>
    <row r="835" spans="16:30">
      <c r="P835" s="165"/>
      <c r="Q835" s="165"/>
      <c r="R835" s="165"/>
      <c r="S835" s="165"/>
      <c r="T835" s="165"/>
      <c r="U835" s="165"/>
      <c r="V835" s="165"/>
      <c r="W835" s="165"/>
      <c r="X835" s="165"/>
      <c r="Y835" s="165"/>
      <c r="Z835" s="165"/>
      <c r="AA835" s="165"/>
      <c r="AB835" s="165"/>
      <c r="AC835" s="165"/>
      <c r="AD835" s="165"/>
    </row>
    <row r="836" spans="16:30">
      <c r="P836" s="165"/>
      <c r="Q836" s="165"/>
      <c r="R836" s="165"/>
      <c r="S836" s="165"/>
      <c r="T836" s="165"/>
      <c r="U836" s="165"/>
      <c r="V836" s="165"/>
      <c r="W836" s="165"/>
      <c r="X836" s="165"/>
      <c r="Y836" s="165"/>
      <c r="Z836" s="165"/>
      <c r="AA836" s="165"/>
      <c r="AB836" s="165"/>
      <c r="AC836" s="165"/>
      <c r="AD836" s="165"/>
    </row>
    <row r="837" spans="16:30">
      <c r="P837" s="165"/>
      <c r="Q837" s="165"/>
      <c r="R837" s="165"/>
      <c r="S837" s="165"/>
      <c r="T837" s="165"/>
      <c r="U837" s="165"/>
      <c r="V837" s="165"/>
      <c r="W837" s="165"/>
      <c r="X837" s="165"/>
      <c r="Y837" s="165"/>
      <c r="Z837" s="165"/>
      <c r="AA837" s="165"/>
      <c r="AB837" s="165"/>
      <c r="AC837" s="165"/>
      <c r="AD837" s="165"/>
    </row>
    <row r="838" spans="16:30">
      <c r="P838" s="165"/>
      <c r="Q838" s="165"/>
      <c r="R838" s="165"/>
      <c r="S838" s="165"/>
      <c r="T838" s="165"/>
      <c r="U838" s="165"/>
      <c r="V838" s="165"/>
      <c r="W838" s="165"/>
      <c r="X838" s="165"/>
      <c r="Y838" s="165"/>
      <c r="Z838" s="165"/>
      <c r="AA838" s="165"/>
      <c r="AB838" s="165"/>
      <c r="AC838" s="165"/>
      <c r="AD838" s="165"/>
    </row>
    <row r="839" spans="16:30">
      <c r="P839" s="165"/>
      <c r="Q839" s="165"/>
      <c r="R839" s="165"/>
      <c r="S839" s="165"/>
      <c r="T839" s="165"/>
      <c r="U839" s="165"/>
      <c r="V839" s="165"/>
      <c r="W839" s="165"/>
      <c r="X839" s="165"/>
      <c r="Y839" s="165"/>
      <c r="Z839" s="165"/>
      <c r="AA839" s="165"/>
      <c r="AB839" s="165"/>
      <c r="AC839" s="165"/>
      <c r="AD839" s="165"/>
    </row>
    <row r="840" spans="16:30">
      <c r="P840" s="165"/>
      <c r="Q840" s="165"/>
      <c r="R840" s="165"/>
      <c r="S840" s="165"/>
      <c r="T840" s="165"/>
      <c r="U840" s="165"/>
      <c r="V840" s="165"/>
      <c r="W840" s="165"/>
      <c r="X840" s="165"/>
      <c r="Y840" s="165"/>
      <c r="Z840" s="165"/>
      <c r="AA840" s="165"/>
      <c r="AB840" s="165"/>
      <c r="AC840" s="165"/>
      <c r="AD840" s="165"/>
    </row>
    <row r="841" spans="16:30">
      <c r="P841" s="165"/>
      <c r="Q841" s="165"/>
      <c r="R841" s="165"/>
      <c r="S841" s="165"/>
      <c r="T841" s="165"/>
      <c r="U841" s="165"/>
      <c r="V841" s="165"/>
      <c r="W841" s="165"/>
      <c r="X841" s="165"/>
      <c r="Y841" s="165"/>
      <c r="Z841" s="165"/>
      <c r="AA841" s="165"/>
      <c r="AB841" s="165"/>
      <c r="AC841" s="165"/>
      <c r="AD841" s="165"/>
    </row>
    <row r="842" spans="16:30">
      <c r="P842" s="165"/>
      <c r="Q842" s="165"/>
      <c r="R842" s="165"/>
      <c r="S842" s="165"/>
      <c r="T842" s="165"/>
      <c r="U842" s="165"/>
      <c r="V842" s="165"/>
      <c r="W842" s="165"/>
      <c r="X842" s="165"/>
      <c r="Y842" s="165"/>
      <c r="Z842" s="165"/>
      <c r="AA842" s="165"/>
      <c r="AB842" s="165"/>
      <c r="AC842" s="165"/>
      <c r="AD842" s="165"/>
    </row>
    <row r="843" spans="16:30">
      <c r="P843" s="165"/>
      <c r="Q843" s="165"/>
      <c r="R843" s="165"/>
      <c r="S843" s="165"/>
      <c r="T843" s="165"/>
      <c r="U843" s="165"/>
      <c r="V843" s="165"/>
      <c r="W843" s="165"/>
      <c r="X843" s="165"/>
      <c r="Y843" s="165"/>
      <c r="Z843" s="165"/>
      <c r="AA843" s="165"/>
      <c r="AB843" s="165"/>
      <c r="AC843" s="165"/>
      <c r="AD843" s="165"/>
    </row>
    <row r="844" spans="16:30">
      <c r="P844" s="165"/>
      <c r="Q844" s="165"/>
      <c r="R844" s="165"/>
      <c r="S844" s="165"/>
      <c r="T844" s="165"/>
      <c r="U844" s="165"/>
      <c r="V844" s="165"/>
      <c r="W844" s="165"/>
      <c r="X844" s="165"/>
      <c r="Y844" s="165"/>
      <c r="Z844" s="165"/>
      <c r="AA844" s="165"/>
      <c r="AB844" s="165"/>
      <c r="AC844" s="165"/>
      <c r="AD844" s="165"/>
    </row>
    <row r="845" spans="16:30">
      <c r="P845" s="165"/>
      <c r="Q845" s="165"/>
      <c r="R845" s="165"/>
      <c r="S845" s="165"/>
      <c r="T845" s="165"/>
      <c r="U845" s="165"/>
      <c r="V845" s="165"/>
      <c r="W845" s="165"/>
      <c r="X845" s="165"/>
      <c r="Y845" s="165"/>
      <c r="Z845" s="165"/>
      <c r="AA845" s="165"/>
      <c r="AB845" s="165"/>
      <c r="AC845" s="165"/>
      <c r="AD845" s="165"/>
    </row>
    <row r="846" spans="16:30">
      <c r="P846" s="165"/>
      <c r="Q846" s="165"/>
      <c r="R846" s="165"/>
      <c r="S846" s="165"/>
      <c r="T846" s="165"/>
      <c r="U846" s="165"/>
      <c r="V846" s="165"/>
      <c r="W846" s="165"/>
      <c r="X846" s="165"/>
      <c r="Y846" s="165"/>
      <c r="Z846" s="165"/>
      <c r="AA846" s="165"/>
      <c r="AB846" s="165"/>
      <c r="AC846" s="165"/>
      <c r="AD846" s="165"/>
    </row>
    <row r="847" spans="16:30">
      <c r="P847" s="165"/>
      <c r="Q847" s="165"/>
      <c r="R847" s="165"/>
      <c r="S847" s="165"/>
      <c r="T847" s="165"/>
      <c r="U847" s="165"/>
      <c r="V847" s="165"/>
      <c r="W847" s="165"/>
      <c r="X847" s="165"/>
      <c r="Y847" s="165"/>
      <c r="Z847" s="165"/>
      <c r="AA847" s="165"/>
      <c r="AB847" s="165"/>
      <c r="AC847" s="165"/>
      <c r="AD847" s="165"/>
    </row>
    <row r="848" spans="16:30">
      <c r="P848" s="165"/>
      <c r="Q848" s="165"/>
      <c r="R848" s="165"/>
      <c r="S848" s="165"/>
      <c r="T848" s="165"/>
      <c r="U848" s="165"/>
      <c r="V848" s="165"/>
      <c r="W848" s="165"/>
      <c r="X848" s="165"/>
      <c r="Y848" s="165"/>
      <c r="Z848" s="165"/>
      <c r="AA848" s="165"/>
      <c r="AB848" s="165"/>
      <c r="AC848" s="165"/>
      <c r="AD848" s="165"/>
    </row>
    <row r="849" spans="16:30">
      <c r="P849" s="165"/>
      <c r="Q849" s="165"/>
      <c r="R849" s="165"/>
      <c r="S849" s="165"/>
      <c r="T849" s="165"/>
      <c r="U849" s="165"/>
      <c r="V849" s="165"/>
      <c r="W849" s="165"/>
      <c r="X849" s="165"/>
      <c r="Y849" s="165"/>
      <c r="Z849" s="165"/>
      <c r="AA849" s="165"/>
      <c r="AB849" s="165"/>
      <c r="AC849" s="165"/>
      <c r="AD849" s="165"/>
    </row>
    <row r="850" spans="16:30">
      <c r="P850" s="165"/>
      <c r="Q850" s="165"/>
      <c r="R850" s="165"/>
      <c r="S850" s="165"/>
      <c r="T850" s="165"/>
      <c r="U850" s="165"/>
      <c r="V850" s="165"/>
      <c r="W850" s="165"/>
      <c r="X850" s="165"/>
      <c r="Y850" s="165"/>
      <c r="Z850" s="165"/>
      <c r="AA850" s="165"/>
      <c r="AB850" s="165"/>
      <c r="AC850" s="165"/>
      <c r="AD850" s="165"/>
    </row>
    <row r="851" spans="16:30">
      <c r="P851" s="165"/>
      <c r="Q851" s="165"/>
      <c r="R851" s="165"/>
      <c r="S851" s="165"/>
      <c r="T851" s="165"/>
      <c r="U851" s="165"/>
      <c r="V851" s="165"/>
      <c r="W851" s="165"/>
      <c r="X851" s="165"/>
      <c r="Y851" s="165"/>
      <c r="Z851" s="165"/>
      <c r="AA851" s="165"/>
      <c r="AB851" s="165"/>
      <c r="AC851" s="165"/>
      <c r="AD851" s="165"/>
    </row>
    <row r="852" spans="16:30">
      <c r="P852" s="165"/>
      <c r="Q852" s="165"/>
      <c r="R852" s="165"/>
      <c r="S852" s="165"/>
      <c r="T852" s="165"/>
      <c r="U852" s="165"/>
      <c r="V852" s="165"/>
      <c r="W852" s="165"/>
      <c r="X852" s="165"/>
      <c r="Y852" s="165"/>
      <c r="Z852" s="165"/>
      <c r="AA852" s="165"/>
      <c r="AB852" s="165"/>
      <c r="AC852" s="165"/>
      <c r="AD852" s="165"/>
    </row>
    <row r="853" spans="16:30">
      <c r="P853" s="165"/>
      <c r="Q853" s="165"/>
      <c r="R853" s="165"/>
      <c r="S853" s="165"/>
      <c r="T853" s="165"/>
      <c r="U853" s="165"/>
      <c r="V853" s="165"/>
      <c r="W853" s="165"/>
      <c r="X853" s="165"/>
      <c r="Y853" s="165"/>
      <c r="Z853" s="165"/>
      <c r="AA853" s="165"/>
      <c r="AB853" s="165"/>
      <c r="AC853" s="165"/>
      <c r="AD853" s="165"/>
    </row>
    <row r="854" spans="16:30">
      <c r="P854" s="165"/>
      <c r="Q854" s="165"/>
      <c r="R854" s="165"/>
      <c r="S854" s="165"/>
      <c r="T854" s="165"/>
      <c r="U854" s="165"/>
      <c r="V854" s="165"/>
      <c r="W854" s="165"/>
      <c r="X854" s="165"/>
      <c r="Y854" s="165"/>
      <c r="Z854" s="165"/>
      <c r="AA854" s="165"/>
      <c r="AB854" s="165"/>
      <c r="AC854" s="165"/>
      <c r="AD854" s="165"/>
    </row>
    <row r="855" spans="16:30">
      <c r="P855" s="165"/>
      <c r="Q855" s="165"/>
      <c r="R855" s="165"/>
      <c r="S855" s="165"/>
      <c r="T855" s="165"/>
      <c r="U855" s="165"/>
      <c r="V855" s="165"/>
      <c r="W855" s="165"/>
      <c r="X855" s="165"/>
      <c r="Y855" s="165"/>
      <c r="Z855" s="165"/>
      <c r="AA855" s="165"/>
      <c r="AB855" s="165"/>
      <c r="AC855" s="165"/>
      <c r="AD855" s="165"/>
    </row>
    <row r="856" spans="16:30">
      <c r="P856" s="165"/>
      <c r="Q856" s="165"/>
      <c r="R856" s="165"/>
      <c r="S856" s="165"/>
      <c r="T856" s="165"/>
      <c r="U856" s="165"/>
      <c r="V856" s="165"/>
      <c r="W856" s="165"/>
      <c r="X856" s="165"/>
      <c r="Y856" s="165"/>
      <c r="Z856" s="165"/>
      <c r="AA856" s="165"/>
      <c r="AB856" s="165"/>
      <c r="AC856" s="165"/>
      <c r="AD856" s="165"/>
    </row>
    <row r="857" spans="16:30">
      <c r="P857" s="165"/>
      <c r="Q857" s="165"/>
      <c r="R857" s="165"/>
      <c r="S857" s="165"/>
      <c r="T857" s="165"/>
      <c r="U857" s="165"/>
      <c r="V857" s="165"/>
      <c r="W857" s="165"/>
      <c r="X857" s="165"/>
      <c r="Y857" s="165"/>
      <c r="Z857" s="165"/>
      <c r="AA857" s="165"/>
      <c r="AB857" s="165"/>
      <c r="AC857" s="165"/>
      <c r="AD857" s="165"/>
    </row>
    <row r="858" spans="16:30">
      <c r="P858" s="165"/>
      <c r="Q858" s="165"/>
      <c r="R858" s="165"/>
      <c r="S858" s="165"/>
      <c r="T858" s="165"/>
      <c r="U858" s="165"/>
      <c r="V858" s="165"/>
      <c r="W858" s="165"/>
      <c r="X858" s="165"/>
      <c r="Y858" s="165"/>
      <c r="Z858" s="165"/>
      <c r="AA858" s="165"/>
      <c r="AB858" s="165"/>
      <c r="AC858" s="165"/>
      <c r="AD858" s="165"/>
    </row>
    <row r="859" spans="16:30">
      <c r="P859" s="165"/>
      <c r="Q859" s="165"/>
      <c r="R859" s="165"/>
      <c r="S859" s="165"/>
      <c r="T859" s="165"/>
      <c r="U859" s="165"/>
      <c r="V859" s="165"/>
      <c r="W859" s="165"/>
      <c r="X859" s="165"/>
      <c r="Y859" s="165"/>
      <c r="Z859" s="165"/>
      <c r="AA859" s="165"/>
      <c r="AB859" s="165"/>
      <c r="AC859" s="165"/>
      <c r="AD859" s="165"/>
    </row>
    <row r="860" spans="16:30">
      <c r="P860" s="165"/>
      <c r="Q860" s="165"/>
      <c r="R860" s="165"/>
      <c r="S860" s="165"/>
      <c r="T860" s="165"/>
      <c r="U860" s="165"/>
      <c r="V860" s="165"/>
      <c r="W860" s="165"/>
      <c r="X860" s="165"/>
      <c r="Y860" s="165"/>
      <c r="Z860" s="165"/>
      <c r="AA860" s="165"/>
      <c r="AB860" s="165"/>
      <c r="AC860" s="165"/>
      <c r="AD860" s="165"/>
    </row>
    <row r="861" spans="16:30">
      <c r="P861" s="165"/>
      <c r="Q861" s="165"/>
      <c r="R861" s="165"/>
      <c r="S861" s="165"/>
      <c r="T861" s="165"/>
      <c r="U861" s="165"/>
      <c r="V861" s="165"/>
      <c r="W861" s="165"/>
      <c r="X861" s="165"/>
      <c r="Y861" s="165"/>
      <c r="Z861" s="165"/>
      <c r="AA861" s="165"/>
      <c r="AB861" s="165"/>
      <c r="AC861" s="165"/>
      <c r="AD861" s="165"/>
    </row>
    <row r="862" spans="16:30">
      <c r="P862" s="165"/>
      <c r="Q862" s="165"/>
      <c r="R862" s="165"/>
      <c r="S862" s="165"/>
      <c r="T862" s="165"/>
      <c r="U862" s="165"/>
      <c r="V862" s="165"/>
      <c r="W862" s="165"/>
      <c r="X862" s="165"/>
      <c r="Y862" s="165"/>
      <c r="Z862" s="165"/>
      <c r="AA862" s="165"/>
      <c r="AB862" s="165"/>
      <c r="AC862" s="165"/>
      <c r="AD862" s="165"/>
    </row>
    <row r="863" spans="16:30">
      <c r="P863" s="165"/>
      <c r="Q863" s="165"/>
      <c r="R863" s="165"/>
      <c r="S863" s="165"/>
      <c r="T863" s="165"/>
      <c r="U863" s="165"/>
      <c r="V863" s="165"/>
      <c r="W863" s="165"/>
      <c r="X863" s="165"/>
      <c r="Y863" s="165"/>
      <c r="Z863" s="165"/>
      <c r="AA863" s="165"/>
      <c r="AB863" s="165"/>
      <c r="AC863" s="165"/>
      <c r="AD863" s="165"/>
    </row>
    <row r="864" spans="16:30">
      <c r="P864" s="165"/>
      <c r="Q864" s="165"/>
      <c r="R864" s="165"/>
      <c r="S864" s="165"/>
      <c r="T864" s="165"/>
      <c r="U864" s="165"/>
      <c r="V864" s="165"/>
      <c r="W864" s="165"/>
      <c r="X864" s="165"/>
      <c r="Y864" s="165"/>
      <c r="Z864" s="165"/>
      <c r="AA864" s="165"/>
      <c r="AB864" s="165"/>
      <c r="AC864" s="165"/>
      <c r="AD864" s="165"/>
    </row>
    <row r="865" spans="16:30">
      <c r="P865" s="165"/>
      <c r="Q865" s="165"/>
      <c r="R865" s="165"/>
      <c r="S865" s="165"/>
      <c r="T865" s="165"/>
      <c r="U865" s="165"/>
      <c r="V865" s="165"/>
      <c r="W865" s="165"/>
      <c r="X865" s="165"/>
      <c r="Y865" s="165"/>
      <c r="Z865" s="165"/>
      <c r="AA865" s="165"/>
      <c r="AB865" s="165"/>
      <c r="AC865" s="165"/>
      <c r="AD865" s="165"/>
    </row>
    <row r="866" spans="16:30">
      <c r="P866" s="165"/>
      <c r="Q866" s="165"/>
      <c r="R866" s="165"/>
      <c r="S866" s="165"/>
      <c r="T866" s="165"/>
      <c r="U866" s="165"/>
      <c r="V866" s="165"/>
      <c r="W866" s="165"/>
      <c r="X866" s="165"/>
      <c r="Y866" s="165"/>
      <c r="Z866" s="165"/>
      <c r="AA866" s="165"/>
      <c r="AB866" s="165"/>
      <c r="AC866" s="165"/>
      <c r="AD866" s="165"/>
    </row>
    <row r="867" spans="16:30">
      <c r="P867" s="165"/>
      <c r="Q867" s="165"/>
      <c r="R867" s="165"/>
      <c r="S867" s="165"/>
      <c r="T867" s="165"/>
      <c r="U867" s="165"/>
      <c r="V867" s="165"/>
      <c r="W867" s="165"/>
      <c r="X867" s="165"/>
      <c r="Y867" s="165"/>
      <c r="Z867" s="165"/>
      <c r="AA867" s="165"/>
      <c r="AB867" s="165"/>
      <c r="AC867" s="165"/>
      <c r="AD867" s="165"/>
    </row>
    <row r="868" spans="16:30">
      <c r="P868" s="165"/>
      <c r="Q868" s="165"/>
      <c r="R868" s="165"/>
      <c r="S868" s="165"/>
      <c r="T868" s="165"/>
      <c r="U868" s="165"/>
      <c r="V868" s="165"/>
      <c r="W868" s="165"/>
      <c r="X868" s="165"/>
      <c r="Y868" s="165"/>
      <c r="Z868" s="165"/>
      <c r="AA868" s="165"/>
      <c r="AB868" s="165"/>
      <c r="AC868" s="165"/>
      <c r="AD868" s="165"/>
    </row>
    <row r="869" spans="16:30">
      <c r="P869" s="165"/>
      <c r="Q869" s="165"/>
      <c r="R869" s="165"/>
      <c r="S869" s="165"/>
      <c r="T869" s="165"/>
      <c r="U869" s="165"/>
      <c r="V869" s="165"/>
      <c r="W869" s="165"/>
      <c r="X869" s="165"/>
      <c r="Y869" s="165"/>
      <c r="Z869" s="165"/>
      <c r="AA869" s="165"/>
      <c r="AB869" s="165"/>
      <c r="AC869" s="165"/>
      <c r="AD869" s="165"/>
    </row>
    <row r="870" spans="16:30">
      <c r="P870" s="165"/>
      <c r="Q870" s="165"/>
      <c r="R870" s="165"/>
      <c r="S870" s="165"/>
      <c r="T870" s="165"/>
      <c r="U870" s="165"/>
      <c r="V870" s="165"/>
      <c r="W870" s="165"/>
      <c r="X870" s="165"/>
      <c r="Y870" s="165"/>
      <c r="Z870" s="165"/>
      <c r="AA870" s="165"/>
      <c r="AB870" s="165"/>
      <c r="AC870" s="165"/>
      <c r="AD870" s="165"/>
    </row>
    <row r="871" spans="16:30">
      <c r="P871" s="165"/>
      <c r="Q871" s="165"/>
      <c r="R871" s="165"/>
      <c r="S871" s="165"/>
      <c r="T871" s="165"/>
      <c r="U871" s="165"/>
      <c r="V871" s="165"/>
      <c r="W871" s="165"/>
      <c r="X871" s="165"/>
      <c r="Y871" s="165"/>
      <c r="Z871" s="165"/>
      <c r="AA871" s="165"/>
      <c r="AB871" s="165"/>
      <c r="AC871" s="165"/>
      <c r="AD871" s="165"/>
    </row>
    <row r="872" spans="16:30">
      <c r="P872" s="165"/>
      <c r="Q872" s="165"/>
      <c r="R872" s="165"/>
      <c r="S872" s="165"/>
      <c r="T872" s="165"/>
      <c r="U872" s="165"/>
      <c r="V872" s="165"/>
      <c r="W872" s="165"/>
      <c r="X872" s="165"/>
      <c r="Y872" s="165"/>
      <c r="Z872" s="165"/>
      <c r="AA872" s="165"/>
      <c r="AB872" s="165"/>
      <c r="AC872" s="165"/>
      <c r="AD872" s="165"/>
    </row>
    <row r="873" spans="16:30">
      <c r="P873" s="165"/>
      <c r="Q873" s="165"/>
      <c r="R873" s="165"/>
      <c r="S873" s="165"/>
      <c r="T873" s="165"/>
      <c r="U873" s="165"/>
      <c r="V873" s="165"/>
      <c r="W873" s="165"/>
      <c r="X873" s="165"/>
      <c r="Y873" s="165"/>
      <c r="Z873" s="165"/>
      <c r="AA873" s="165"/>
      <c r="AB873" s="165"/>
      <c r="AC873" s="165"/>
      <c r="AD873" s="165"/>
    </row>
    <row r="874" spans="16:30">
      <c r="P874" s="165"/>
      <c r="Q874" s="165"/>
      <c r="R874" s="165"/>
      <c r="S874" s="165"/>
      <c r="T874" s="165"/>
      <c r="U874" s="165"/>
      <c r="V874" s="165"/>
      <c r="W874" s="165"/>
      <c r="X874" s="165"/>
      <c r="Y874" s="165"/>
      <c r="Z874" s="165"/>
      <c r="AA874" s="165"/>
      <c r="AB874" s="165"/>
      <c r="AC874" s="165"/>
      <c r="AD874" s="165"/>
    </row>
    <row r="875" spans="16:30">
      <c r="P875" s="165"/>
      <c r="Q875" s="165"/>
      <c r="R875" s="165"/>
      <c r="S875" s="165"/>
      <c r="T875" s="165"/>
      <c r="U875" s="165"/>
      <c r="V875" s="165"/>
      <c r="W875" s="165"/>
      <c r="X875" s="165"/>
      <c r="Y875" s="165"/>
      <c r="Z875" s="165"/>
      <c r="AA875" s="165"/>
      <c r="AB875" s="165"/>
      <c r="AC875" s="165"/>
      <c r="AD875" s="165"/>
    </row>
    <row r="876" spans="16:30">
      <c r="P876" s="165"/>
      <c r="Q876" s="165"/>
      <c r="R876" s="165"/>
      <c r="S876" s="165"/>
      <c r="T876" s="165"/>
      <c r="U876" s="165"/>
      <c r="V876" s="165"/>
      <c r="W876" s="165"/>
      <c r="X876" s="165"/>
      <c r="Y876" s="165"/>
      <c r="Z876" s="165"/>
      <c r="AA876" s="165"/>
      <c r="AB876" s="165"/>
      <c r="AC876" s="165"/>
      <c r="AD876" s="165"/>
    </row>
    <row r="877" spans="16:30">
      <c r="P877" s="165"/>
      <c r="Q877" s="165"/>
      <c r="R877" s="165"/>
      <c r="S877" s="165"/>
      <c r="T877" s="165"/>
      <c r="U877" s="165"/>
      <c r="V877" s="165"/>
      <c r="W877" s="165"/>
      <c r="X877" s="165"/>
      <c r="Y877" s="165"/>
      <c r="Z877" s="165"/>
      <c r="AA877" s="165"/>
      <c r="AB877" s="165"/>
      <c r="AC877" s="165"/>
      <c r="AD877" s="165"/>
    </row>
    <row r="878" spans="16:30">
      <c r="P878" s="165"/>
      <c r="Q878" s="165"/>
      <c r="R878" s="165"/>
      <c r="S878" s="165"/>
      <c r="T878" s="165"/>
      <c r="U878" s="165"/>
      <c r="V878" s="165"/>
      <c r="W878" s="165"/>
      <c r="X878" s="165"/>
      <c r="Y878" s="165"/>
      <c r="Z878" s="165"/>
      <c r="AA878" s="165"/>
      <c r="AB878" s="165"/>
      <c r="AC878" s="165"/>
      <c r="AD878" s="165"/>
    </row>
    <row r="879" spans="16:30">
      <c r="P879" s="165"/>
      <c r="Q879" s="165"/>
      <c r="R879" s="165"/>
      <c r="S879" s="165"/>
      <c r="T879" s="165"/>
      <c r="U879" s="165"/>
      <c r="V879" s="165"/>
      <c r="W879" s="165"/>
      <c r="X879" s="165"/>
      <c r="Y879" s="165"/>
      <c r="Z879" s="165"/>
      <c r="AA879" s="165"/>
      <c r="AB879" s="165"/>
      <c r="AC879" s="165"/>
      <c r="AD879" s="165"/>
    </row>
    <row r="880" spans="16:30">
      <c r="P880" s="165"/>
      <c r="Q880" s="165"/>
      <c r="R880" s="165"/>
      <c r="S880" s="165"/>
      <c r="T880" s="165"/>
      <c r="U880" s="165"/>
      <c r="V880" s="165"/>
      <c r="W880" s="165"/>
      <c r="X880" s="165"/>
      <c r="Y880" s="165"/>
      <c r="Z880" s="165"/>
      <c r="AA880" s="165"/>
      <c r="AB880" s="165"/>
      <c r="AC880" s="165"/>
      <c r="AD880" s="165"/>
    </row>
    <row r="881" spans="16:30">
      <c r="P881" s="165"/>
      <c r="Q881" s="165"/>
      <c r="R881" s="165"/>
      <c r="S881" s="165"/>
      <c r="T881" s="165"/>
      <c r="U881" s="165"/>
      <c r="V881" s="165"/>
      <c r="W881" s="165"/>
      <c r="X881" s="165"/>
      <c r="Y881" s="165"/>
      <c r="Z881" s="165"/>
      <c r="AA881" s="165"/>
      <c r="AB881" s="165"/>
      <c r="AC881" s="165"/>
      <c r="AD881" s="165"/>
    </row>
    <row r="882" spans="16:30">
      <c r="P882" s="165"/>
      <c r="Q882" s="165"/>
      <c r="R882" s="165"/>
      <c r="S882" s="165"/>
      <c r="T882" s="165"/>
      <c r="U882" s="165"/>
      <c r="V882" s="165"/>
      <c r="W882" s="165"/>
      <c r="X882" s="165"/>
      <c r="Y882" s="165"/>
      <c r="Z882" s="165"/>
      <c r="AA882" s="165"/>
      <c r="AB882" s="165"/>
      <c r="AC882" s="165"/>
      <c r="AD882" s="165"/>
    </row>
    <row r="883" spans="16:30">
      <c r="P883" s="165"/>
      <c r="Q883" s="165"/>
      <c r="R883" s="165"/>
      <c r="S883" s="165"/>
      <c r="T883" s="165"/>
      <c r="U883" s="165"/>
      <c r="V883" s="165"/>
      <c r="W883" s="165"/>
      <c r="X883" s="165"/>
      <c r="Y883" s="165"/>
      <c r="Z883" s="165"/>
      <c r="AA883" s="165"/>
      <c r="AB883" s="165"/>
      <c r="AC883" s="165"/>
      <c r="AD883" s="165"/>
    </row>
    <row r="884" spans="16:30">
      <c r="P884" s="165"/>
      <c r="Q884" s="165"/>
      <c r="R884" s="165"/>
      <c r="S884" s="165"/>
      <c r="T884" s="165"/>
      <c r="U884" s="165"/>
      <c r="V884" s="165"/>
      <c r="W884" s="165"/>
      <c r="X884" s="165"/>
      <c r="Y884" s="165"/>
      <c r="Z884" s="165"/>
      <c r="AA884" s="165"/>
      <c r="AB884" s="165"/>
      <c r="AC884" s="165"/>
      <c r="AD884" s="165"/>
    </row>
    <row r="885" spans="16:30">
      <c r="P885" s="165"/>
      <c r="Q885" s="165"/>
      <c r="R885" s="165"/>
      <c r="S885" s="165"/>
      <c r="T885" s="165"/>
      <c r="U885" s="165"/>
      <c r="V885" s="165"/>
      <c r="W885" s="165"/>
      <c r="X885" s="165"/>
      <c r="Y885" s="165"/>
      <c r="Z885" s="165"/>
      <c r="AA885" s="165"/>
      <c r="AB885" s="165"/>
      <c r="AC885" s="165"/>
      <c r="AD885" s="165"/>
    </row>
    <row r="886" spans="16:30">
      <c r="P886" s="165"/>
      <c r="Q886" s="165"/>
      <c r="R886" s="165"/>
      <c r="S886" s="165"/>
      <c r="T886" s="165"/>
      <c r="U886" s="165"/>
      <c r="V886" s="165"/>
      <c r="W886" s="165"/>
      <c r="X886" s="165"/>
      <c r="Y886" s="165"/>
      <c r="Z886" s="165"/>
      <c r="AA886" s="165"/>
      <c r="AB886" s="165"/>
      <c r="AC886" s="165"/>
      <c r="AD886" s="165"/>
    </row>
    <row r="887" spans="16:30">
      <c r="P887" s="165"/>
      <c r="Q887" s="165"/>
      <c r="R887" s="165"/>
      <c r="S887" s="165"/>
      <c r="T887" s="165"/>
      <c r="U887" s="165"/>
      <c r="V887" s="165"/>
      <c r="W887" s="165"/>
      <c r="X887" s="165"/>
      <c r="Y887" s="165"/>
      <c r="Z887" s="165"/>
      <c r="AA887" s="165"/>
      <c r="AB887" s="165"/>
      <c r="AC887" s="165"/>
      <c r="AD887" s="165"/>
    </row>
    <row r="888" spans="16:30">
      <c r="P888" s="165"/>
      <c r="Q888" s="165"/>
      <c r="R888" s="165"/>
      <c r="S888" s="165"/>
      <c r="T888" s="165"/>
      <c r="U888" s="165"/>
      <c r="V888" s="165"/>
      <c r="W888" s="165"/>
      <c r="X888" s="165"/>
      <c r="Y888" s="165"/>
      <c r="Z888" s="165"/>
      <c r="AA888" s="165"/>
      <c r="AB888" s="165"/>
      <c r="AC888" s="165"/>
      <c r="AD888" s="165"/>
    </row>
    <row r="889" spans="16:30">
      <c r="P889" s="165"/>
      <c r="Q889" s="165"/>
      <c r="R889" s="165"/>
      <c r="S889" s="165"/>
      <c r="T889" s="165"/>
      <c r="U889" s="165"/>
      <c r="V889" s="165"/>
      <c r="W889" s="165"/>
      <c r="X889" s="165"/>
      <c r="Y889" s="165"/>
      <c r="Z889" s="165"/>
      <c r="AA889" s="165"/>
      <c r="AB889" s="165"/>
      <c r="AC889" s="165"/>
      <c r="AD889" s="165"/>
    </row>
    <row r="890" spans="16:30">
      <c r="P890" s="165"/>
      <c r="Q890" s="165"/>
      <c r="R890" s="165"/>
      <c r="S890" s="165"/>
      <c r="T890" s="165"/>
      <c r="U890" s="165"/>
      <c r="V890" s="165"/>
      <c r="W890" s="165"/>
      <c r="X890" s="165"/>
      <c r="Y890" s="165"/>
      <c r="Z890" s="165"/>
      <c r="AA890" s="165"/>
      <c r="AB890" s="165"/>
      <c r="AC890" s="165"/>
      <c r="AD890" s="165"/>
    </row>
    <row r="891" spans="16:30">
      <c r="P891" s="165"/>
      <c r="Q891" s="165"/>
      <c r="R891" s="165"/>
      <c r="S891" s="165"/>
      <c r="T891" s="165"/>
      <c r="U891" s="165"/>
      <c r="V891" s="165"/>
      <c r="W891" s="165"/>
      <c r="X891" s="165"/>
      <c r="Y891" s="165"/>
      <c r="Z891" s="165"/>
      <c r="AA891" s="165"/>
      <c r="AB891" s="165"/>
      <c r="AC891" s="165"/>
      <c r="AD891" s="165"/>
    </row>
    <row r="892" spans="16:30">
      <c r="P892" s="165"/>
      <c r="Q892" s="165"/>
      <c r="R892" s="165"/>
      <c r="S892" s="165"/>
      <c r="T892" s="165"/>
      <c r="U892" s="165"/>
      <c r="V892" s="165"/>
      <c r="W892" s="165"/>
      <c r="X892" s="165"/>
      <c r="Y892" s="165"/>
      <c r="Z892" s="165"/>
      <c r="AA892" s="165"/>
      <c r="AB892" s="165"/>
      <c r="AC892" s="165"/>
      <c r="AD892" s="165"/>
    </row>
    <row r="893" spans="16:30">
      <c r="P893" s="165"/>
      <c r="Q893" s="165"/>
      <c r="R893" s="165"/>
      <c r="S893" s="165"/>
      <c r="T893" s="165"/>
      <c r="U893" s="165"/>
      <c r="V893" s="165"/>
      <c r="W893" s="165"/>
      <c r="X893" s="165"/>
      <c r="Y893" s="165"/>
      <c r="Z893" s="165"/>
      <c r="AA893" s="165"/>
      <c r="AB893" s="165"/>
      <c r="AC893" s="165"/>
      <c r="AD893" s="165"/>
    </row>
    <row r="894" spans="16:30">
      <c r="P894" s="165"/>
      <c r="Q894" s="165"/>
      <c r="R894" s="165"/>
      <c r="S894" s="165"/>
      <c r="T894" s="165"/>
      <c r="U894" s="165"/>
      <c r="V894" s="165"/>
      <c r="W894" s="165"/>
      <c r="X894" s="165"/>
      <c r="Y894" s="165"/>
      <c r="Z894" s="165"/>
      <c r="AA894" s="165"/>
      <c r="AB894" s="165"/>
      <c r="AC894" s="165"/>
      <c r="AD894" s="165"/>
    </row>
  </sheetData>
  <mergeCells count="11">
    <mergeCell ref="AD7:AD8"/>
    <mergeCell ref="B2:AD2"/>
    <mergeCell ref="B4:AD4"/>
    <mergeCell ref="B5:AD5"/>
    <mergeCell ref="B6:AD6"/>
    <mergeCell ref="B7:B8"/>
    <mergeCell ref="C7:N7"/>
    <mergeCell ref="O7:O8"/>
    <mergeCell ref="P7:AA7"/>
    <mergeCell ref="AB7:AB8"/>
    <mergeCell ref="AC7:AC8"/>
  </mergeCells>
  <printOptions horizontalCentered="1"/>
  <pageMargins left="0" right="0" top="0.59055118110236227" bottom="0.78740157480314965" header="0" footer="0.31496062992125984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DGII</vt:lpstr>
      <vt:lpstr>DGII (EST)</vt:lpstr>
      <vt:lpstr>DGII!Área_de_impresión</vt:lpstr>
      <vt:lpstr>'DGII (EST)'!Área_de_impresión</vt:lpstr>
      <vt:lpstr>DGII!Títulos_a_imprimir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2024-05-01T19:52:44Z</dcterms:created>
  <dcterms:modified xsi:type="dcterms:W3CDTF">2024-05-01T19:54:24Z</dcterms:modified>
</cp:coreProperties>
</file>